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5.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slicers/slicer6.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slicers/slicer7.xml" ContentType="application/vnd.ms-excel.slicer+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drawings/drawing9.xml" ContentType="application/vnd.openxmlformats-officedocument.drawing+xml"/>
  <Override PartName="/xl/slicers/slicer8.xml" ContentType="application/vnd.ms-excel.slicer+xml"/>
  <Override PartName="/xl/timelines/timeline2.xml" ContentType="application/vnd.ms-excel.timelin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harts/chartEx3.xml" ContentType="application/vnd.ms-office.chartex+xml"/>
  <Override PartName="/xl/charts/style15.xml" ContentType="application/vnd.ms-office.chartstyle+xml"/>
  <Override PartName="/xl/charts/colors15.xml" ContentType="application/vnd.ms-office.chartcolorstyle+xml"/>
  <Override PartName="/xl/charts/chart13.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C:\Users\LENOVO\Documents\Pelatihan Excel\"/>
    </mc:Choice>
  </mc:AlternateContent>
  <xr:revisionPtr revIDLastSave="0" documentId="13_ncr:1_{8CD89DB0-6BC5-4D66-B5C5-298F9F07228A}" xr6:coauthVersionLast="47" xr6:coauthVersionMax="47" xr10:uidLastSave="{00000000-0000-0000-0000-000000000000}"/>
  <bookViews>
    <workbookView xWindow="-110" yWindow="-110" windowWidth="19420" windowHeight="10300" firstSheet="3" activeTab="12" xr2:uid="{00000000-000D-0000-FFFF-FFFF00000000}"/>
  </bookViews>
  <sheets>
    <sheet name="Data Description" sheetId="1" r:id="rId1"/>
    <sheet name="Objective task" sheetId="2" r:id="rId2"/>
    <sheet name="Dataset" sheetId="4" r:id="rId3"/>
    <sheet name="Analysis" sheetId="3" r:id="rId4"/>
    <sheet name="C-1" sheetId="5" r:id="rId5"/>
    <sheet name="C-2" sheetId="6" r:id="rId6"/>
    <sheet name="C-3" sheetId="14" r:id="rId7"/>
    <sheet name="C-4" sheetId="13" r:id="rId8"/>
    <sheet name="C-5" sheetId="7" r:id="rId9"/>
    <sheet name="C-6" sheetId="11" r:id="rId10"/>
    <sheet name="C-7" sheetId="9" r:id="rId11"/>
    <sheet name="C-8" sheetId="10" r:id="rId12"/>
    <sheet name="DASHBOARD" sheetId="20" r:id="rId13"/>
  </sheets>
  <definedNames>
    <definedName name="_xlnm._FilterDatabase" localSheetId="2" hidden="1">Dataset!$A$1:$M$183</definedName>
    <definedName name="_xlchart.v5.0" hidden="1">'C-4'!$A$1</definedName>
    <definedName name="_xlchart.v5.1" hidden="1">'C-4'!$A$2:$A$27</definedName>
    <definedName name="_xlchart.v5.10" hidden="1">'C-4'!$B$1</definedName>
    <definedName name="_xlchart.v5.11" hidden="1">'C-4'!$B$2:$B$27</definedName>
    <definedName name="_xlchart.v5.2" hidden="1">'C-4'!$B$1</definedName>
    <definedName name="_xlchart.v5.3" hidden="1">'C-4'!$B$2:$B$27</definedName>
    <definedName name="_xlchart.v5.4" hidden="1">'C-8'!$M$2</definedName>
    <definedName name="_xlchart.v5.5" hidden="1">'C-8'!$M$3:$M$29</definedName>
    <definedName name="_xlchart.v5.6" hidden="1">'C-8'!$N$2</definedName>
    <definedName name="_xlchart.v5.7" hidden="1">'C-8'!$N$3:$N$29</definedName>
    <definedName name="_xlchart.v5.8" hidden="1">'C-4'!$A$1</definedName>
    <definedName name="_xlchart.v5.9" hidden="1">'C-4'!$A$2:$A$27</definedName>
    <definedName name="NativeTimeline_Order_Date">#N/A</definedName>
    <definedName name="Slicer_Category3">#N/A</definedName>
    <definedName name="Slicer_City">#N/A</definedName>
    <definedName name="Slicer_Customer_Name">#N/A</definedName>
    <definedName name="Slicer_Discount">#N/A</definedName>
    <definedName name="Slicer_Months__Order_Date">#N/A</definedName>
    <definedName name="Slicer_Order_Date">#N/A</definedName>
    <definedName name="Slicer_Price">#N/A</definedName>
    <definedName name="Slicer_Product_ID">#N/A</definedName>
    <definedName name="Slicer_Product_Name">#N/A</definedName>
    <definedName name="Slicer_Profit">#N/A</definedName>
    <definedName name="Slicer_Quantity">#N/A</definedName>
    <definedName name="Slicer_Revenue">#N/A</definedName>
    <definedName name="Slicer_Segment2">#N/A</definedName>
    <definedName name="Slicer_State2">#N/A</definedName>
  </definedNames>
  <calcPr calcId="191029"/>
  <pivotCaches>
    <pivotCache cacheId="0" r:id="rId14"/>
  </pivotCaches>
  <extLst>
    <ext xmlns:x14="http://schemas.microsoft.com/office/spreadsheetml/2009/9/main" uri="{BBE1A952-AA13-448e-AADC-164F8A28A991}">
      <x14:slicerCaches>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29"/>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36" roundtripDataChecksum="TASP72DyJxBGpBAaoIPcqTOqLXCoVhS/MKm90KLi1+I="/>
    </ext>
  </extLst>
</workbook>
</file>

<file path=xl/calcChain.xml><?xml version="1.0" encoding="utf-8"?>
<calcChain xmlns="http://schemas.openxmlformats.org/spreadsheetml/2006/main">
  <c r="W15" i="20" l="1"/>
  <c r="F7" i="3"/>
  <c r="F5" i="3"/>
  <c r="F4" i="3"/>
  <c r="F3" i="3"/>
  <c r="F6" i="3"/>
  <c r="T15" i="20"/>
  <c r="Q15" i="20"/>
</calcChain>
</file>

<file path=xl/sharedStrings.xml><?xml version="1.0" encoding="utf-8"?>
<sst xmlns="http://schemas.openxmlformats.org/spreadsheetml/2006/main" count="1655" uniqueCount="541">
  <si>
    <t xml:space="preserve">Order Date </t>
  </si>
  <si>
    <t>Tanggal di mana pelanggan melakukan pemesanan.</t>
  </si>
  <si>
    <t xml:space="preserve">Customer Name </t>
  </si>
  <si>
    <t>Nama Pelanggan</t>
  </si>
  <si>
    <t xml:space="preserve">Segment </t>
  </si>
  <si>
    <t>Bagian dari mana pesanan dilakukan</t>
  </si>
  <si>
    <t>City</t>
  </si>
  <si>
    <t>Detail kota dari kumpulan data ini</t>
  </si>
  <si>
    <t xml:space="preserve">State </t>
  </si>
  <si>
    <t xml:space="preserve">Negara bagian AS tercantum </t>
  </si>
  <si>
    <t>Product ID</t>
  </si>
  <si>
    <t>Kode Produk</t>
  </si>
  <si>
    <t xml:space="preserve">Category </t>
  </si>
  <si>
    <t>Kategori yang dimiliki setiap produk</t>
  </si>
  <si>
    <t xml:space="preserve">Product Name </t>
  </si>
  <si>
    <t>Nama produk</t>
  </si>
  <si>
    <t xml:space="preserve">Price </t>
  </si>
  <si>
    <t>Harga Jual setiap produk</t>
  </si>
  <si>
    <t xml:space="preserve">Quantity </t>
  </si>
  <si>
    <t>Jumlah kuantitas yang dibeli untuk suatu produk tertentu</t>
  </si>
  <si>
    <t>Revenue</t>
  </si>
  <si>
    <t>Pendapatan yang diperoleh untuk setiap produk</t>
  </si>
  <si>
    <t xml:space="preserve">Discount </t>
  </si>
  <si>
    <t>Diskon tersedia untuk setiap produk.</t>
  </si>
  <si>
    <t xml:space="preserve">Profit </t>
  </si>
  <si>
    <t>Keuntungan yang diperoleh pada setiap produk.</t>
  </si>
  <si>
    <t>CASE</t>
  </si>
  <si>
    <t>Kamu adalah seorang analis perusahaan produksi peralatan. Kamu sedang menganalisis data penjualan Semester 1 Tahun 2024. Segmentasi konsumen mencakup pribadi dan perusahaan. Berikan analisis perusahaan sesuai Objective Task yang tersedia!</t>
  </si>
  <si>
    <t>Kompetensi</t>
  </si>
  <si>
    <t>Objective Tasks</t>
  </si>
  <si>
    <t>a. Data Cleaning (Dataset)</t>
  </si>
  <si>
    <t>b. Data Calculating and Logical Function (Analysis)</t>
  </si>
  <si>
    <t xml:space="preserve">3. Hitung jumlah kuantitas terjual di Los Angeles (City) </t>
  </si>
  <si>
    <t>c. Pivot Table and Interactive Dashboard (Dataset)</t>
  </si>
  <si>
    <t>2. Total Profit</t>
  </si>
  <si>
    <t xml:space="preserve">3. Revenue by Month (Revenue per bulan) </t>
  </si>
  <si>
    <t>5. Top 5 Product ID by quantity (5 Product ID dengan kuantitas terjual tertinggi)</t>
  </si>
  <si>
    <t>6. Percentage Profit for each segment (Persentase Laba setiap segmen)</t>
  </si>
  <si>
    <t>8. Total Profit by state (total Laba per State)</t>
  </si>
  <si>
    <t>Case</t>
  </si>
  <si>
    <t>Formula yang Digunakan</t>
  </si>
  <si>
    <t>Jawaban</t>
  </si>
  <si>
    <t>Order Date</t>
  </si>
  <si>
    <t>Customer Name</t>
  </si>
  <si>
    <t>Segment</t>
  </si>
  <si>
    <t>State</t>
  </si>
  <si>
    <t>Category</t>
  </si>
  <si>
    <t>Product Name</t>
  </si>
  <si>
    <t>Price ($)</t>
  </si>
  <si>
    <t>Quantity</t>
  </si>
  <si>
    <t>Revenue ($)</t>
  </si>
  <si>
    <t>Discount</t>
  </si>
  <si>
    <t>Profit ($)</t>
  </si>
  <si>
    <t>Alejandro Grove</t>
  </si>
  <si>
    <t>Consumer</t>
  </si>
  <si>
    <t>Utah</t>
  </si>
  <si>
    <t>OFC.011</t>
  </si>
  <si>
    <t>Office Supplies</t>
  </si>
  <si>
    <t>Fellowes Super Stor/Drawer</t>
  </si>
  <si>
    <t>Tracy Blumstein</t>
  </si>
  <si>
    <t>Philadelphia</t>
  </si>
  <si>
    <t>Pennsylvania</t>
  </si>
  <si>
    <t>OFC.085</t>
  </si>
  <si>
    <t>Newell 343</t>
  </si>
  <si>
    <t>OFC.086</t>
  </si>
  <si>
    <t>Convenience Packs of Business Envelopes</t>
  </si>
  <si>
    <t>Corporate</t>
  </si>
  <si>
    <t>OFC.087</t>
  </si>
  <si>
    <t>Xerox 1911</t>
  </si>
  <si>
    <t>OFC.025</t>
  </si>
  <si>
    <t>Advantus 10-Drawer Portable Organizer, Chrome Metal Frame, Smoke Drawers</t>
  </si>
  <si>
    <t>OFC.022</t>
  </si>
  <si>
    <t>Easy-staple paper</t>
  </si>
  <si>
    <t>OFC.051</t>
  </si>
  <si>
    <t>Avery 511</t>
  </si>
  <si>
    <t>TCH.015</t>
  </si>
  <si>
    <t>Technology</t>
  </si>
  <si>
    <t>Logitech LS21 Speaker System - PC Multimedia - 2.1-CH - Wired</t>
  </si>
  <si>
    <t>Emily Burns</t>
  </si>
  <si>
    <t>OFC.075</t>
  </si>
  <si>
    <t>Avery Durable Slant Ring Binders, No Labels</t>
  </si>
  <si>
    <t>Sean O'Donnell</t>
  </si>
  <si>
    <t>Fort Lauderdale</t>
  </si>
  <si>
    <t>Florida</t>
  </si>
  <si>
    <t>OFC.076</t>
  </si>
  <si>
    <t>Trav-L-File Heavy-Duty Shuttle II, Black</t>
  </si>
  <si>
    <t>OFC.057</t>
  </si>
  <si>
    <t>Flexible Leather- Look Classic Collection Ring Binder</t>
  </si>
  <si>
    <t>Pete Armstrong</t>
  </si>
  <si>
    <t>Orland Park</t>
  </si>
  <si>
    <t>Illinois</t>
  </si>
  <si>
    <t>FUR.024</t>
  </si>
  <si>
    <t>Furniture</t>
  </si>
  <si>
    <t>9-3/4 Diameter Round Wall Clock</t>
  </si>
  <si>
    <t>Lena Cacioppo</t>
  </si>
  <si>
    <t>Aurora</t>
  </si>
  <si>
    <t>Colorado</t>
  </si>
  <si>
    <t>OFC.050</t>
  </si>
  <si>
    <t>Safco Industrial Wire Shelving</t>
  </si>
  <si>
    <t>OFC.064</t>
  </si>
  <si>
    <t>Newell Chalk Holder</t>
  </si>
  <si>
    <t>TCH.019</t>
  </si>
  <si>
    <t>Memorex Mini Travel Drive 8 GB USB 2.0 Flash Drive</t>
  </si>
  <si>
    <t>Harold Pawlan</t>
  </si>
  <si>
    <t>Fort Worth</t>
  </si>
  <si>
    <t>Texas</t>
  </si>
  <si>
    <t>TCH.020</t>
  </si>
  <si>
    <t>Speck Products Candyshell Flip Case</t>
  </si>
  <si>
    <t>FUR.020</t>
  </si>
  <si>
    <t>6" Cubicle Wall Clock, Black</t>
  </si>
  <si>
    <t>Kunst Miller</t>
  </si>
  <si>
    <t>Los Angeles</t>
  </si>
  <si>
    <t>California</t>
  </si>
  <si>
    <t>OFC.043</t>
  </si>
  <si>
    <t>Economy Binders</t>
  </si>
  <si>
    <t>Brosina Hoffman</t>
  </si>
  <si>
    <t>FUR.004</t>
  </si>
  <si>
    <t>Eldon Expressions Wood and Plastic Desk Accessories, Cherry Wood</t>
  </si>
  <si>
    <t>FUR.005</t>
  </si>
  <si>
    <t>Chromcraft Rectangular Conference Tables</t>
  </si>
  <si>
    <t>OFC.003</t>
  </si>
  <si>
    <t>Newell 322</t>
  </si>
  <si>
    <t>OFC.004</t>
  </si>
  <si>
    <t>DXL Angle-View Binders with Locking Rings by Samsill</t>
  </si>
  <si>
    <t>OFC.005</t>
  </si>
  <si>
    <t>Belkin F5C206VTEL 6 Outlet Surge</t>
  </si>
  <si>
    <t>TCH.001</t>
  </si>
  <si>
    <t>Mitel 5320 IP Phone VoIP phone</t>
  </si>
  <si>
    <t>TCH.002</t>
  </si>
  <si>
    <t>Konftel 250 Conference phone - Charcoal black</t>
  </si>
  <si>
    <t>Ryan Crowe</t>
  </si>
  <si>
    <t>Columbus</t>
  </si>
  <si>
    <t>Ohio</t>
  </si>
  <si>
    <t>OFC.067</t>
  </si>
  <si>
    <t>OIC Colored Binder Clips, Assorted Sizes</t>
  </si>
  <si>
    <t>OFC.068</t>
  </si>
  <si>
    <t>Redi-Strip #10 Envelopes, 4 1/8 x 9 1/2</t>
  </si>
  <si>
    <t>OFC.069</t>
  </si>
  <si>
    <t>Xerox 1921</t>
  </si>
  <si>
    <t>OFC.070</t>
  </si>
  <si>
    <t>Tyvek  Top-Opening Peel &amp; Seel Envelopes, Plain White</t>
  </si>
  <si>
    <t>Zuschuss Donatelli</t>
  </si>
  <si>
    <t>San Francisco</t>
  </si>
  <si>
    <t>OFC.012</t>
  </si>
  <si>
    <t>Newell 341</t>
  </si>
  <si>
    <t>OFC.013</t>
  </si>
  <si>
    <t>Wilson Jones Hanging View Binder, White, 1"</t>
  </si>
  <si>
    <t>TCH.003</t>
  </si>
  <si>
    <t>Cisco SPA 501G IP Phone</t>
  </si>
  <si>
    <t>Philip Fox</t>
  </si>
  <si>
    <t>Bloomington</t>
  </si>
  <si>
    <t>FUR.030</t>
  </si>
  <si>
    <t>Bevis 44 x 96 Conference Tables</t>
  </si>
  <si>
    <t>Duane Noonan</t>
  </si>
  <si>
    <t>OFC.047</t>
  </si>
  <si>
    <t>Premium Writing Pencils, Soft, #2 by Central Association for the Blind</t>
  </si>
  <si>
    <t>OFC.048</t>
  </si>
  <si>
    <t>Sortfiler Multipurpose Personal File Organizer, Black</t>
  </si>
  <si>
    <t>Patrick O'Donnell</t>
  </si>
  <si>
    <t>Westland</t>
  </si>
  <si>
    <t>Michigan</t>
  </si>
  <si>
    <t>OFC.027</t>
  </si>
  <si>
    <t>Gould Plastics 9-Pocket Panel Bin, 18-3/8w x 5-1/4d x 20-1/2h, Black</t>
  </si>
  <si>
    <t>Maureen Gastineau</t>
  </si>
  <si>
    <t>Newark</t>
  </si>
  <si>
    <t>FUR.035</t>
  </si>
  <si>
    <t>Seth Thomas 14" Putty-Colored Wall Clock</t>
  </si>
  <si>
    <t>Pete Kriz</t>
  </si>
  <si>
    <t>Madison</t>
  </si>
  <si>
    <t>Wisconsin</t>
  </si>
  <si>
    <t>OFC.010</t>
  </si>
  <si>
    <t>Stur-D-Stor Shelving, Vertical 5-Shelf: 72"H x 36"W x 18 1/2"D</t>
  </si>
  <si>
    <t>Joel Eaton</t>
  </si>
  <si>
    <t>Houston</t>
  </si>
  <si>
    <t>FUR.021</t>
  </si>
  <si>
    <t>Eldon Expressions Desk Accessory, Wood Pencil Holder, Oak</t>
  </si>
  <si>
    <t>Brendan Sweed</t>
  </si>
  <si>
    <t>Gilbert</t>
  </si>
  <si>
    <t>Arizona</t>
  </si>
  <si>
    <t>OFC.038</t>
  </si>
  <si>
    <t>Hunt BOSTON Model 1606 High-Volume Electric Pencil Sharpener, Beige</t>
  </si>
  <si>
    <t>TCH.014</t>
  </si>
  <si>
    <t>netTALK DUO VoIP Telephone Service</t>
  </si>
  <si>
    <t>Alan Dominguez</t>
  </si>
  <si>
    <t>FUR.029</t>
  </si>
  <si>
    <t>Global Deluxe High-Back Manager's Chair</t>
  </si>
  <si>
    <t>Karl Braun</t>
  </si>
  <si>
    <t>Minneapolis</t>
  </si>
  <si>
    <t>Minnesota</t>
  </si>
  <si>
    <t>FUR.023</t>
  </si>
  <si>
    <t>Seth Thomas 13 1/2" Wall Clock</t>
  </si>
  <si>
    <t>OFC.055</t>
  </si>
  <si>
    <t>Xerox 1999</t>
  </si>
  <si>
    <t>OFC.056</t>
  </si>
  <si>
    <t>Ibico Standard Transparent Covers</t>
  </si>
  <si>
    <t>Dave Kipp</t>
  </si>
  <si>
    <t>Seattle</t>
  </si>
  <si>
    <t>Washington</t>
  </si>
  <si>
    <t>FUR.027</t>
  </si>
  <si>
    <t>Hon Racetrack Conference Tables</t>
  </si>
  <si>
    <t>Greg Guthrie</t>
  </si>
  <si>
    <t>Bristol</t>
  </si>
  <si>
    <t>Tennessee</t>
  </si>
  <si>
    <t>OFC.071</t>
  </si>
  <si>
    <t>GBC DocuBind 300 Electric Binding Machine</t>
  </si>
  <si>
    <t>Darren Powers</t>
  </si>
  <si>
    <t>New Albany</t>
  </si>
  <si>
    <t>Indiana</t>
  </si>
  <si>
    <t>FUR.013</t>
  </si>
  <si>
    <t>Longer-Life Soft White Bulbs</t>
  </si>
  <si>
    <t>FUR.014</t>
  </si>
  <si>
    <t>Global Leather Task Chair, Black</t>
  </si>
  <si>
    <t>OFC.028</t>
  </si>
  <si>
    <t>C-Line Peel &amp; Stick Add-On Filing Pockets, 8-3/4 x 5-1/8, 10/Pack</t>
  </si>
  <si>
    <t>OFC.029</t>
  </si>
  <si>
    <t>Avery 485</t>
  </si>
  <si>
    <t>Memphis</t>
  </si>
  <si>
    <t>FUR.018</t>
  </si>
  <si>
    <t>High-Back Leather Manager's Chair</t>
  </si>
  <si>
    <t>FUR.019</t>
  </si>
  <si>
    <t>Tenex Traditional Chairmats for Medium Pile Carpet, Standard Lip, 36" x 48"</t>
  </si>
  <si>
    <t>OFC.042</t>
  </si>
  <si>
    <t>Safco Industrial Wire Shelving System</t>
  </si>
  <si>
    <t>Paul Stevenson</t>
  </si>
  <si>
    <t>Chicago</t>
  </si>
  <si>
    <t>FUR.017</t>
  </si>
  <si>
    <t>Global Value Mid-Back Manager's Chair, Gray</t>
  </si>
  <si>
    <t>Julie Creighton</t>
  </si>
  <si>
    <t>Durham</t>
  </si>
  <si>
    <t>North Carolina</t>
  </si>
  <si>
    <t>OFC.049</t>
  </si>
  <si>
    <t>Jet-Pak Recycled Peel 'N' Seal Padded Mailers</t>
  </si>
  <si>
    <t>Helen Andreada</t>
  </si>
  <si>
    <t>Pasadena</t>
  </si>
  <si>
    <t>OFC.089</t>
  </si>
  <si>
    <t>FUR.008</t>
  </si>
  <si>
    <t>Riverside Palais Royal Lawyers Bookcase, Royale Cherry Finish</t>
  </si>
  <si>
    <t>FUR.009</t>
  </si>
  <si>
    <t>Howard Miller 13-3/4" Diameter Brushed Chrome Round Wall Clock</t>
  </si>
  <si>
    <t>OFC.017</t>
  </si>
  <si>
    <t>Avery Recycled Flexi-View Covers for Binding Systems</t>
  </si>
  <si>
    <t>OFC.018</t>
  </si>
  <si>
    <t>Poly String Tie Envelopes</t>
  </si>
  <si>
    <t>OFC.019</t>
  </si>
  <si>
    <t>BOSTON Model 1800 Electric Pencil Sharpeners, Putty/Woodgrain</t>
  </si>
  <si>
    <t>OFC.020</t>
  </si>
  <si>
    <t>Acco Pressboard Covers with Storage Hooks, 14 7/8" x 11", Executive Red</t>
  </si>
  <si>
    <t>OFC.021</t>
  </si>
  <si>
    <t>Lumber Crayons</t>
  </si>
  <si>
    <t>FUR.007</t>
  </si>
  <si>
    <t>Bretford CR4500 Series Slim Rectangular Table</t>
  </si>
  <si>
    <t>FUR.003</t>
  </si>
  <si>
    <t>OFC.002</t>
  </si>
  <si>
    <t>Eldon Fold 'N Roll Cart System</t>
  </si>
  <si>
    <t>TCH.021</t>
  </si>
  <si>
    <t>Logitech Gaming G510s - Keyboard</t>
  </si>
  <si>
    <t>FUR.025</t>
  </si>
  <si>
    <t>Deflect-o DuraMat Lighweight, Studded, Beveled Mat for Low Pile Carpeting</t>
  </si>
  <si>
    <t>OFC.063</t>
  </si>
  <si>
    <t>Avery Trapezoid Ring Binder, 3" Capacity, Black, 1040 sheets</t>
  </si>
  <si>
    <t>TCH.018</t>
  </si>
  <si>
    <t>Logitech K350 2.4Ghz Wireless Keyboard</t>
  </si>
  <si>
    <t>OFC.008</t>
  </si>
  <si>
    <t>Holmes Replacement Filter for HEPA Air Cleaner, Very Large Room, HEPA Filter</t>
  </si>
  <si>
    <t>OFC.009</t>
  </si>
  <si>
    <t>Storex DuraTech Recycled Plastic Frosted Binders</t>
  </si>
  <si>
    <t>FUR.016</t>
  </si>
  <si>
    <t>Luxo Economy Swing Arm Lamp</t>
  </si>
  <si>
    <t>OFC.036</t>
  </si>
  <si>
    <t>Acco PRESSTEX Data Binder with Storage Hooks, Dark Blue, 14 7/8" X 11"</t>
  </si>
  <si>
    <t>OFC.037</t>
  </si>
  <si>
    <t>Xerox 1943</t>
  </si>
  <si>
    <t>Los Ang</t>
  </si>
  <si>
    <t>TCH.013</t>
  </si>
  <si>
    <t>Verbatim 25 GB 6x Blu-ray Single Layer Recordable Disc, 3/Pack</t>
  </si>
  <si>
    <t>Steve Nguyen</t>
  </si>
  <si>
    <t>FUR.011</t>
  </si>
  <si>
    <t>Atlantic Metals Mobile 3-Shelf Bookcases, Custom Colors</t>
  </si>
  <si>
    <t>Houseton</t>
  </si>
  <si>
    <t>FUR.012</t>
  </si>
  <si>
    <t>Global Fabric Manager's Chair, Dark Gray</t>
  </si>
  <si>
    <t>OFC.023</t>
  </si>
  <si>
    <t>#10-4 1/8" x 9 1/2" Premium Diagonal Seam Envelopes</t>
  </si>
  <si>
    <t>TCH.006</t>
  </si>
  <si>
    <t>Plantronics HL10 Handset Lifter</t>
  </si>
  <si>
    <t>Eric Hoffmann</t>
  </si>
  <si>
    <t>OFC.016</t>
  </si>
  <si>
    <t>Wilson Jones Active Use Binders</t>
  </si>
  <si>
    <t>TCH.004</t>
  </si>
  <si>
    <t>Imation 8GB Mini TravelDrive USB 2.0 Flash Drive</t>
  </si>
  <si>
    <t>Odella Nelson</t>
  </si>
  <si>
    <t>Eagan</t>
  </si>
  <si>
    <t>OFC.026</t>
  </si>
  <si>
    <t>Wilson Jones Leather-Like Binders with DublLock Round Rings</t>
  </si>
  <si>
    <t>TCH.008</t>
  </si>
  <si>
    <t>Verbatim 25 GB 6x Blu-ray Single Layer Recordable Disc, 25/Pack</t>
  </si>
  <si>
    <t>Tamara Willingham</t>
  </si>
  <si>
    <t>Scottsdale</t>
  </si>
  <si>
    <t>OFC.091</t>
  </si>
  <si>
    <t>Belkin 7 Outlet SurgeMaster Surge Protector with Phone Protection</t>
  </si>
  <si>
    <t>TCH.026</t>
  </si>
  <si>
    <t>Jabra BIZ 2300 Duo QD Duo Corded Headset</t>
  </si>
  <si>
    <t>Gary Mitchum</t>
  </si>
  <si>
    <t>OFC.052</t>
  </si>
  <si>
    <t>Eldon Portable Mobile Manager</t>
  </si>
  <si>
    <t>Karen Daniels</t>
  </si>
  <si>
    <t>Springfield</t>
  </si>
  <si>
    <t>Virginia</t>
  </si>
  <si>
    <t>OFC.039</t>
  </si>
  <si>
    <t>Snap-A-Way Black Print Carbonless Ruled Speed Letter, Triplicate</t>
  </si>
  <si>
    <t>Steven Cartwright</t>
  </si>
  <si>
    <t>Wilmington</t>
  </si>
  <si>
    <t>Delaware</t>
  </si>
  <si>
    <t>FUR.028</t>
  </si>
  <si>
    <t>Artistic Insta-Plaque</t>
  </si>
  <si>
    <t>Darrin Van Huff</t>
  </si>
  <si>
    <t>OFC.001</t>
  </si>
  <si>
    <t>Self-Adhesive Address Labels for Typewriters by Universal</t>
  </si>
  <si>
    <t>Stewart Carmichael</t>
  </si>
  <si>
    <t>Decatur</t>
  </si>
  <si>
    <t>Alabama</t>
  </si>
  <si>
    <t>OFC.045</t>
  </si>
  <si>
    <t>1.7 Cubic Foot Compact "Cube" Office Refrigerators</t>
  </si>
  <si>
    <t>OFC.046</t>
  </si>
  <si>
    <t>Avery Heavy-Duty EZD  Binder With Locking Rings</t>
  </si>
  <si>
    <t>OFC.072</t>
  </si>
  <si>
    <t>OFC.073</t>
  </si>
  <si>
    <t>Companion Letter/Legal File, Black</t>
  </si>
  <si>
    <t>OFC.074</t>
  </si>
  <si>
    <t>Globe Weis Peel &amp; Seel First Class Envelopes</t>
  </si>
  <si>
    <t>TCH.022</t>
  </si>
  <si>
    <t>KLD Oscar II Style Snap-on Ultra Thin Side Flip Synthetic Leather Cover Case for HTC One HTC M7</t>
  </si>
  <si>
    <t>Ted Butterfield</t>
  </si>
  <si>
    <t>Troy</t>
  </si>
  <si>
    <t>New York</t>
  </si>
  <si>
    <t>FUR.015</t>
  </si>
  <si>
    <t>Novimex Turbo Task Chair</t>
  </si>
  <si>
    <t>OFC.031</t>
  </si>
  <si>
    <t>Home/Office Personal File Carts</t>
  </si>
  <si>
    <t>OFC.032</t>
  </si>
  <si>
    <t>Xerox 232</t>
  </si>
  <si>
    <t>OFC.033</t>
  </si>
  <si>
    <t>Array Parchment Paper, Assorted Colors</t>
  </si>
  <si>
    <t>OFC.034</t>
  </si>
  <si>
    <t>Plastic Binding Combs</t>
  </si>
  <si>
    <t>OFC.035</t>
  </si>
  <si>
    <t>Prang Dustless Chalk Sticks</t>
  </si>
  <si>
    <t>TCH.012</t>
  </si>
  <si>
    <t>Imation 8gb Micro Traveldrive Usb 2.0 Flash Drive</t>
  </si>
  <si>
    <t>Lena Hernandez</t>
  </si>
  <si>
    <t>Dover</t>
  </si>
  <si>
    <t>TCH.009</t>
  </si>
  <si>
    <t>TCH.010</t>
  </si>
  <si>
    <t>LF Elite 3D Dazzle Designer Hard Case Cover, Lf Stylus Pen and Wiper For Apple Iphone 5c Mini Lite</t>
  </si>
  <si>
    <t>Ruben Ausman</t>
  </si>
  <si>
    <t>OFC.024</t>
  </si>
  <si>
    <t>Eldon Base for stackable storage shelf, platinum</t>
  </si>
  <si>
    <t>Rick Bensley</t>
  </si>
  <si>
    <t>OFC.060</t>
  </si>
  <si>
    <t>Avery Personal Creations Heavyweight Cards</t>
  </si>
  <si>
    <t>OFC.061</t>
  </si>
  <si>
    <t>Avery Hidden Tab Dividers for Binding Systems</t>
  </si>
  <si>
    <t>TCH.017</t>
  </si>
  <si>
    <t>SanDisk Ultra 64 GB MicroSDHC Class 10 Memory Card</t>
  </si>
  <si>
    <t>Jonathan Doherty</t>
  </si>
  <si>
    <t>FUR.034</t>
  </si>
  <si>
    <t>Elpida Rittenbach</t>
  </si>
  <si>
    <t>Saint Paul</t>
  </si>
  <si>
    <t>OFC.059</t>
  </si>
  <si>
    <t>Fellowes Basic Home/Office Series Surge Protectors</t>
  </si>
  <si>
    <t>Jim Sink</t>
  </si>
  <si>
    <t>OFC.053</t>
  </si>
  <si>
    <t>Turquoise Lead Holder with Pocket Clip</t>
  </si>
  <si>
    <t>OFC.054</t>
  </si>
  <si>
    <t>Xerox 1995</t>
  </si>
  <si>
    <t>TCH.016</t>
  </si>
  <si>
    <t>Panasonic Kx-TS550</t>
  </si>
  <si>
    <t>Henry MacAllister</t>
  </si>
  <si>
    <t>New York City</t>
  </si>
  <si>
    <t>OFC.040</t>
  </si>
  <si>
    <t>Avery Binding System Hidden Tab Executive Style Index Sets</t>
  </si>
  <si>
    <t>Lena Creighton</t>
  </si>
  <si>
    <t>Roseville</t>
  </si>
  <si>
    <t>FUR.033</t>
  </si>
  <si>
    <t>OFC.079</t>
  </si>
  <si>
    <t>Xerox 195</t>
  </si>
  <si>
    <t>OFC.080</t>
  </si>
  <si>
    <t>Xerox 1880</t>
  </si>
  <si>
    <t>OFC.081</t>
  </si>
  <si>
    <t>Sanford Colorific Colored Pencils, 12/Box</t>
  </si>
  <si>
    <t>OFC.082</t>
  </si>
  <si>
    <t>Ideal Clamps</t>
  </si>
  <si>
    <t>OFC.083</t>
  </si>
  <si>
    <t>GBC Wire Binding Strips</t>
  </si>
  <si>
    <t>OFC.084</t>
  </si>
  <si>
    <t>Fiskars Softgrip Scissors</t>
  </si>
  <si>
    <t>Clay Ludtke</t>
  </si>
  <si>
    <t>Urbandale</t>
  </si>
  <si>
    <t>Iowa</t>
  </si>
  <si>
    <t>OFC.065</t>
  </si>
  <si>
    <t>Hunt PowerHouse Electric Pencil Sharpener, Blue</t>
  </si>
  <si>
    <t>OFC.066</t>
  </si>
  <si>
    <t>Avery Durable Plastic 1" Binders</t>
  </si>
  <si>
    <t>Lindsay Shagiari</t>
  </si>
  <si>
    <t>FUR.031</t>
  </si>
  <si>
    <t>Global Task Chair, Black</t>
  </si>
  <si>
    <t>FUR.032</t>
  </si>
  <si>
    <t>Eldon Cleatmat Plus Chair Mats for High Pile Carpets</t>
  </si>
  <si>
    <t>Claire Gute</t>
  </si>
  <si>
    <t>Kentucky</t>
  </si>
  <si>
    <t>FUR.001</t>
  </si>
  <si>
    <t>Bush Somerset Collection Bookcase</t>
  </si>
  <si>
    <t>Henderson</t>
  </si>
  <si>
    <t>FUR.002</t>
  </si>
  <si>
    <t>Hon Deluxe Fabric Upholstered Stacking Chairs, Rounded Back</t>
  </si>
  <si>
    <t>Gary Zandusky</t>
  </si>
  <si>
    <t>Rochester</t>
  </si>
  <si>
    <t>OFC.062</t>
  </si>
  <si>
    <t>Universal Premium White Copier/Laser Paper (20Lb. and 87 Bright)</t>
  </si>
  <si>
    <t>Justin Ellison</t>
  </si>
  <si>
    <t>Franklin</t>
  </si>
  <si>
    <t>FUR.036</t>
  </si>
  <si>
    <t>Irene Maddox</t>
  </si>
  <si>
    <t>OFC.007</t>
  </si>
  <si>
    <t>Fellowes PB200 Plastic Comb Binding Machine</t>
  </si>
  <si>
    <t>OFC.090</t>
  </si>
  <si>
    <t>GBC Prestige Therm-A-Bind Covers</t>
  </si>
  <si>
    <t>TCH.024</t>
  </si>
  <si>
    <t>Plantronics Cordless Phone Headset with In-line Volume - M214C</t>
  </si>
  <si>
    <t>TCH.025</t>
  </si>
  <si>
    <t>Anker Astro 15000mAh USB Portable Charger</t>
  </si>
  <si>
    <t>Gene Hale</t>
  </si>
  <si>
    <t>Richardson</t>
  </si>
  <si>
    <t>FUR.010</t>
  </si>
  <si>
    <t>Electrix Architect's Clamp-On Swing Arm Lamp, Black</t>
  </si>
  <si>
    <t>TCH.005</t>
  </si>
  <si>
    <t>GE 30524EE4</t>
  </si>
  <si>
    <t>Ken Black</t>
  </si>
  <si>
    <t>Fremont</t>
  </si>
  <si>
    <t>Nebraska</t>
  </si>
  <si>
    <t>OFC.014</t>
  </si>
  <si>
    <t>Newell 318</t>
  </si>
  <si>
    <t>OFC.015</t>
  </si>
  <si>
    <t>Acco Six-Outlet Power Strip, 4' Cord Length</t>
  </si>
  <si>
    <t>Janet Molinari</t>
  </si>
  <si>
    <t>OFC.030</t>
  </si>
  <si>
    <t>Advantus Push Pins</t>
  </si>
  <si>
    <t>TCH.011</t>
  </si>
  <si>
    <t>AT&amp;T CL83451 4-Handset Telephone</t>
  </si>
  <si>
    <t>Dorothy Wardle</t>
  </si>
  <si>
    <t>OFC.077</t>
  </si>
  <si>
    <t>Xerox 1916</t>
  </si>
  <si>
    <t>OFC.078</t>
  </si>
  <si>
    <t>Staples</t>
  </si>
  <si>
    <t>TCH.023</t>
  </si>
  <si>
    <t>Anker 36W 4-Port USB Wall Charger Travel Power Adapter for iPhone 5s 5c 5</t>
  </si>
  <si>
    <t>Andrew Allen</t>
  </si>
  <si>
    <t>Concord</t>
  </si>
  <si>
    <t>OFC.006</t>
  </si>
  <si>
    <t>Xerox 1967</t>
  </si>
  <si>
    <t>Columbia</t>
  </si>
  <si>
    <t>South Carolina</t>
  </si>
  <si>
    <t>FUR.022</t>
  </si>
  <si>
    <t>Novimex Swivel Fabric Task Chair</t>
  </si>
  <si>
    <t>Katherine Ducich</t>
  </si>
  <si>
    <t>OFC.058</t>
  </si>
  <si>
    <t>Trimflex Flexible Post Binders</t>
  </si>
  <si>
    <t>Sandra Flanagan</t>
  </si>
  <si>
    <t>FUR.006</t>
  </si>
  <si>
    <t>Global Deluxe Stacking Chair, Gray</t>
  </si>
  <si>
    <t>Linda Cazamias</t>
  </si>
  <si>
    <t>Naperville</t>
  </si>
  <si>
    <t>TCH.007</t>
  </si>
  <si>
    <t>Jackson</t>
  </si>
  <si>
    <t>OFC.041</t>
  </si>
  <si>
    <t>Telephone Message Books with Fax/Mobile Section, 5 1/2" x 3 3/16"</t>
  </si>
  <si>
    <t>Sally Hughsby</t>
  </si>
  <si>
    <t>Erin Smith</t>
  </si>
  <si>
    <t>Melbourne</t>
  </si>
  <si>
    <t>Matt Abelman</t>
  </si>
  <si>
    <t>Paul Gonzalez</t>
  </si>
  <si>
    <t>Troy Staebel</t>
  </si>
  <si>
    <t>Phoenix</t>
  </si>
  <si>
    <t>Roger Barcio</t>
  </si>
  <si>
    <t>Portland</t>
  </si>
  <si>
    <t>Oregon</t>
  </si>
  <si>
    <t>Parhena Norris</t>
  </si>
  <si>
    <t>Christopher Schild</t>
  </si>
  <si>
    <t>Janet Martin</t>
  </si>
  <si>
    <t>Charlotte</t>
  </si>
  <si>
    <t>Ken Brennan</t>
  </si>
  <si>
    <t>OFC.044</t>
  </si>
  <si>
    <t>SimpliFile Personal File, Black Granite, 15w x 6-15/16d x 11-1/4h</t>
  </si>
  <si>
    <t>Sandra Glassco</t>
  </si>
  <si>
    <t>Independence</t>
  </si>
  <si>
    <t>Missouri</t>
  </si>
  <si>
    <t>OFC.088</t>
  </si>
  <si>
    <t>Sanyo 2.5 Cubic Foot Mid-Size Office Refrigerators</t>
  </si>
  <si>
    <t>Cynthia Voltz</t>
  </si>
  <si>
    <t>FUR.026</t>
  </si>
  <si>
    <t>Magnifier Swing Arm Lamp</t>
  </si>
  <si>
    <t>West Jordan</t>
  </si>
  <si>
    <t>Orem</t>
  </si>
  <si>
    <t>Sf</t>
  </si>
  <si>
    <t>La</t>
  </si>
  <si>
    <t>Sum of Revenue ($)</t>
  </si>
  <si>
    <t>Sum of Quantity</t>
  </si>
  <si>
    <t>Row Labels</t>
  </si>
  <si>
    <t>Sum of Profit ($)</t>
  </si>
  <si>
    <t>Grand Total</t>
  </si>
  <si>
    <t>Profit</t>
  </si>
  <si>
    <t>Selesai</t>
  </si>
  <si>
    <t>Done</t>
  </si>
  <si>
    <t xml:space="preserve">1. Terdapat 3 duplicate </t>
  </si>
  <si>
    <t xml:space="preserve">2. Huruf pada kolom "City" masih berantakan </t>
  </si>
  <si>
    <t xml:space="preserve">1. Hitung rata-rata profit di Ohio (State) </t>
  </si>
  <si>
    <t xml:space="preserve">2. Hitung berapa terjadi penjualan di California (State) </t>
  </si>
  <si>
    <t xml:space="preserve">4. Hitung rata-rata profit furniture di Aurora (City) </t>
  </si>
  <si>
    <t xml:space="preserve">5. Hitung jumlah penjualan Technology di California (State) </t>
  </si>
  <si>
    <t>No</t>
  </si>
  <si>
    <t>Hitung rata-rata profit di Ohio (State)</t>
  </si>
  <si>
    <t>Hitung berapa terjadi penjualan di California (State)</t>
  </si>
  <si>
    <t xml:space="preserve">Hitung jumlah kuantitas terjual di Los Angeles (City) </t>
  </si>
  <si>
    <t>Hitung rata-rata profit furniture di Aurora (City)</t>
  </si>
  <si>
    <t>Hitung jumlah penjualan Technology di California (State)</t>
  </si>
  <si>
    <t>AVERAGEIF</t>
  </si>
  <si>
    <t>COUNTIF</t>
  </si>
  <si>
    <t>SUMIF</t>
  </si>
  <si>
    <t>SUMIFS</t>
  </si>
  <si>
    <t>AVERAGEIFS</t>
  </si>
  <si>
    <t xml:space="preserve">7. Total Profit by Product ID (total Laba per Product ID) </t>
  </si>
  <si>
    <t xml:space="preserve">4. Revenue by State (Revenue per State) </t>
  </si>
  <si>
    <t xml:space="preserve">1. Total Revenue </t>
  </si>
  <si>
    <t>Jan</t>
  </si>
  <si>
    <t>Feb</t>
  </si>
  <si>
    <t>Mar</t>
  </si>
  <si>
    <t>Apr</t>
  </si>
  <si>
    <t>May</t>
  </si>
  <si>
    <t>Jun</t>
  </si>
  <si>
    <t>Company analyst, Sales data for Semester 1 2024</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</si>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</sst>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yyyy"/>
    <numFmt numFmtId="165" formatCode="[$$-1009]#,##0.00"/>
    <numFmt numFmtId="167" formatCode="[$$-409]#,##0.00"/>
  </numFmts>
  <fonts count="19" x14ac:knownFonts="1">
    <font>
      <sz val="12"/>
      <color theme="1"/>
      <name val="Calibri"/>
      <scheme val="minor"/>
    </font>
    <font>
      <b/>
      <sz val="12"/>
      <color theme="1"/>
      <name val="Arial"/>
    </font>
    <font>
      <sz val="12"/>
      <color theme="1"/>
      <name val="Calibri"/>
    </font>
    <font>
      <b/>
      <sz val="22"/>
      <color theme="1"/>
      <name val="Calibri"/>
    </font>
    <font>
      <sz val="12"/>
      <name val="Calibri"/>
    </font>
    <font>
      <b/>
      <sz val="14"/>
      <color theme="1"/>
      <name val="Calibri"/>
    </font>
    <font>
      <b/>
      <sz val="12"/>
      <color theme="1"/>
      <name val="Calibri"/>
    </font>
    <font>
      <b/>
      <sz val="12"/>
      <color theme="1"/>
      <name val="Calibri"/>
    </font>
    <font>
      <sz val="12"/>
      <color theme="1"/>
      <name val="Calibri"/>
    </font>
    <font>
      <b/>
      <sz val="12"/>
      <color rgb="FF000000"/>
      <name val="Calibri"/>
    </font>
    <font>
      <sz val="12"/>
      <color theme="1"/>
      <name val="Calibri"/>
      <family val="2"/>
    </font>
    <font>
      <b/>
      <sz val="12"/>
      <color theme="1"/>
      <name val="Calibri"/>
      <family val="2"/>
      <scheme val="minor"/>
    </font>
    <font>
      <sz val="12"/>
      <color theme="1"/>
      <name val="Calibri"/>
      <family val="2"/>
      <scheme val="minor"/>
    </font>
    <font>
      <sz val="40"/>
      <color rgb="FF000000"/>
      <name val="Algerian"/>
      <family val="5"/>
    </font>
    <font>
      <sz val="20"/>
      <color rgb="FF000000"/>
      <name val="Calibri"/>
      <family val="2"/>
      <scheme val="minor"/>
    </font>
    <font>
      <b/>
      <sz val="18"/>
      <color theme="1"/>
      <name val="Calibri"/>
      <family val="2"/>
      <scheme val="minor"/>
    </font>
    <font>
      <sz val="12"/>
      <color theme="0"/>
      <name val="Calibri"/>
      <family val="2"/>
      <scheme val="minor"/>
    </font>
    <font>
      <b/>
      <sz val="20"/>
      <color theme="0"/>
      <name val="Calibri"/>
      <family val="2"/>
      <scheme val="minor"/>
    </font>
    <font>
      <b/>
      <sz val="12"/>
      <color theme="1"/>
      <name val="Agency FB"/>
      <family val="2"/>
    </font>
  </fonts>
  <fills count="19">
    <fill>
      <patternFill patternType="none"/>
    </fill>
    <fill>
      <patternFill patternType="gray125"/>
    </fill>
    <fill>
      <patternFill patternType="solid">
        <fgColor rgb="FFFFFF00"/>
        <bgColor rgb="FFFFFF00"/>
      </patternFill>
    </fill>
    <fill>
      <patternFill patternType="solid">
        <fgColor rgb="FFFBD4B4"/>
        <bgColor rgb="FFFBD4B4"/>
      </patternFill>
    </fill>
    <fill>
      <patternFill patternType="solid">
        <fgColor rgb="FFFDE9D9"/>
        <bgColor rgb="FFFDE9D9"/>
      </patternFill>
    </fill>
    <fill>
      <patternFill patternType="solid">
        <fgColor rgb="FFD6E3BC"/>
        <bgColor rgb="FFD6E3BC"/>
      </patternFill>
    </fill>
    <fill>
      <patternFill patternType="solid">
        <fgColor rgb="FFEAF1DD"/>
        <bgColor rgb="FFEAF1DD"/>
      </patternFill>
    </fill>
    <fill>
      <patternFill patternType="solid">
        <fgColor rgb="FFB6DDE8"/>
        <bgColor rgb="FFB6DDE8"/>
      </patternFill>
    </fill>
    <fill>
      <patternFill patternType="solid">
        <fgColor rgb="FFDAEEF3"/>
        <bgColor rgb="FFDAEEF3"/>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4" tint="0.39997558519241921"/>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theme="8" tint="0.39997558519241921"/>
        <bgColor indexed="64"/>
      </patternFill>
    </fill>
    <fill>
      <patternFill patternType="solid">
        <fgColor theme="1" tint="0.499984740745262"/>
        <bgColor indexed="64"/>
      </patternFill>
    </fill>
    <fill>
      <patternFill patternType="solid">
        <fgColor theme="4"/>
        <bgColor indexed="64"/>
      </patternFill>
    </fill>
    <fill>
      <patternFill patternType="solid">
        <fgColor theme="0"/>
        <bgColor indexed="64"/>
      </patternFill>
    </fill>
  </fills>
  <borders count="28">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s>
  <cellStyleXfs count="1">
    <xf numFmtId="0" fontId="0" fillId="0" borderId="0"/>
  </cellStyleXfs>
  <cellXfs count="84">
    <xf numFmtId="0" fontId="0" fillId="0" borderId="0" xfId="0"/>
    <xf numFmtId="0" fontId="1" fillId="0" borderId="0" xfId="0" applyFont="1"/>
    <xf numFmtId="0" fontId="2" fillId="0" borderId="0" xfId="0" applyFont="1"/>
    <xf numFmtId="0" fontId="2" fillId="0" borderId="0" xfId="0" applyFont="1" applyAlignment="1">
      <alignment horizontal="center" vertical="center"/>
    </xf>
    <xf numFmtId="0" fontId="5" fillId="2" borderId="12" xfId="0" applyFont="1" applyFill="1" applyBorder="1" applyAlignment="1">
      <alignment horizontal="center" vertical="center"/>
    </xf>
    <xf numFmtId="0" fontId="7" fillId="2" borderId="15" xfId="0" applyFont="1" applyFill="1" applyBorder="1" applyAlignment="1">
      <alignment horizontal="center"/>
    </xf>
    <xf numFmtId="0" fontId="8" fillId="0" borderId="15" xfId="0" applyFont="1" applyBorder="1"/>
    <xf numFmtId="0" fontId="9" fillId="2" borderId="15" xfId="0" applyFont="1" applyFill="1" applyBorder="1" applyAlignment="1">
      <alignment horizontal="center" vertical="center"/>
    </xf>
    <xf numFmtId="164" fontId="2" fillId="0" borderId="15" xfId="0" applyNumberFormat="1" applyFont="1" applyBorder="1"/>
    <xf numFmtId="0" fontId="2" fillId="0" borderId="15" xfId="0" applyFont="1" applyBorder="1" applyAlignment="1">
      <alignment horizontal="center"/>
    </xf>
    <xf numFmtId="0" fontId="2" fillId="0" borderId="15" xfId="0" applyFont="1" applyBorder="1" applyAlignment="1">
      <alignment horizontal="center" vertical="center"/>
    </xf>
    <xf numFmtId="0" fontId="2" fillId="0" borderId="15" xfId="0" applyFont="1" applyBorder="1"/>
    <xf numFmtId="9" fontId="2" fillId="0" borderId="15" xfId="0" applyNumberFormat="1" applyFont="1" applyBorder="1" applyAlignment="1">
      <alignment horizontal="center" vertical="center"/>
    </xf>
    <xf numFmtId="2" fontId="2" fillId="0" borderId="15" xfId="0" applyNumberFormat="1" applyFont="1" applyBorder="1" applyAlignment="1">
      <alignment horizontal="center" vertical="center"/>
    </xf>
    <xf numFmtId="0" fontId="2" fillId="0" borderId="0" xfId="0" applyFont="1" applyAlignment="1">
      <alignment horizontal="center"/>
    </xf>
    <xf numFmtId="0" fontId="0" fillId="0" borderId="0" xfId="0" pivotButton="1"/>
    <xf numFmtId="0" fontId="0" fillId="0" borderId="0" xfId="0" applyAlignment="1">
      <alignment horizontal="left"/>
    </xf>
    <xf numFmtId="2" fontId="0" fillId="0" borderId="0" xfId="0" applyNumberFormat="1"/>
    <xf numFmtId="10" fontId="0" fillId="0" borderId="0" xfId="0" applyNumberFormat="1"/>
    <xf numFmtId="0" fontId="10" fillId="8" borderId="12" xfId="0" applyFont="1" applyFill="1" applyBorder="1" applyAlignment="1">
      <alignment horizontal="left"/>
    </xf>
    <xf numFmtId="0" fontId="12" fillId="0" borderId="14" xfId="0" applyFont="1" applyBorder="1"/>
    <xf numFmtId="0" fontId="12" fillId="0" borderId="17" xfId="0" applyFont="1" applyBorder="1"/>
    <xf numFmtId="0" fontId="12" fillId="10" borderId="16" xfId="0" applyFont="1" applyFill="1" applyBorder="1"/>
    <xf numFmtId="0" fontId="0" fillId="0" borderId="14" xfId="0" applyBorder="1"/>
    <xf numFmtId="0" fontId="0" fillId="0" borderId="16" xfId="0" applyBorder="1" applyAlignment="1">
      <alignment horizontal="left"/>
    </xf>
    <xf numFmtId="2" fontId="0" fillId="0" borderId="16" xfId="0" applyNumberFormat="1" applyBorder="1"/>
    <xf numFmtId="0" fontId="11" fillId="9" borderId="16" xfId="0" applyFont="1" applyFill="1" applyBorder="1" applyAlignment="1">
      <alignment horizontal="left"/>
    </xf>
    <xf numFmtId="2" fontId="11" fillId="9" borderId="16" xfId="0" applyNumberFormat="1" applyFont="1" applyFill="1" applyBorder="1"/>
    <xf numFmtId="0" fontId="12" fillId="11" borderId="16" xfId="0" applyFont="1" applyFill="1" applyBorder="1"/>
    <xf numFmtId="0" fontId="0" fillId="0" borderId="16" xfId="0" applyBorder="1"/>
    <xf numFmtId="14" fontId="2" fillId="0" borderId="15" xfId="0" applyNumberFormat="1" applyFont="1" applyBorder="1"/>
    <xf numFmtId="0" fontId="10" fillId="4" borderId="12" xfId="0" applyFont="1" applyFill="1" applyBorder="1" applyAlignment="1">
      <alignment horizontal="left"/>
    </xf>
    <xf numFmtId="0" fontId="10" fillId="6" borderId="12" xfId="0" applyFont="1" applyFill="1" applyBorder="1" applyAlignment="1">
      <alignment horizontal="left"/>
    </xf>
    <xf numFmtId="0" fontId="7" fillId="2" borderId="18" xfId="0" applyFont="1" applyFill="1" applyBorder="1" applyAlignment="1">
      <alignment horizontal="center"/>
    </xf>
    <xf numFmtId="0" fontId="7" fillId="2" borderId="19" xfId="0" applyFont="1" applyFill="1" applyBorder="1" applyAlignment="1">
      <alignment horizontal="center"/>
    </xf>
    <xf numFmtId="0" fontId="10" fillId="6" borderId="19" xfId="0" applyFont="1" applyFill="1" applyBorder="1" applyAlignment="1">
      <alignment horizontal="left"/>
    </xf>
    <xf numFmtId="0" fontId="10" fillId="0" borderId="15" xfId="0" applyFont="1" applyBorder="1"/>
    <xf numFmtId="2" fontId="8" fillId="0" borderId="15" xfId="0" applyNumberFormat="1" applyFont="1" applyBorder="1"/>
    <xf numFmtId="0" fontId="0" fillId="12" borderId="16" xfId="0" applyFill="1" applyBorder="1"/>
    <xf numFmtId="0" fontId="0" fillId="16" borderId="0" xfId="0" applyFill="1"/>
    <xf numFmtId="165" fontId="0" fillId="0" borderId="0" xfId="0" applyNumberFormat="1"/>
    <xf numFmtId="0" fontId="0" fillId="17" borderId="0" xfId="0" applyFill="1"/>
    <xf numFmtId="0" fontId="0" fillId="18" borderId="0" xfId="0" applyFill="1"/>
    <xf numFmtId="0" fontId="13" fillId="0" borderId="0" xfId="0" applyFont="1"/>
    <xf numFmtId="0" fontId="14" fillId="0" borderId="0" xfId="0" applyFont="1"/>
    <xf numFmtId="0" fontId="0" fillId="18" borderId="22" xfId="0" applyFill="1" applyBorder="1"/>
    <xf numFmtId="0" fontId="0" fillId="17" borderId="20" xfId="0" applyFill="1" applyBorder="1"/>
    <xf numFmtId="0" fontId="16" fillId="17" borderId="20" xfId="0" applyFont="1" applyFill="1" applyBorder="1"/>
    <xf numFmtId="0" fontId="17" fillId="17" borderId="21" xfId="0" applyFont="1" applyFill="1" applyBorder="1" applyAlignment="1">
      <alignment horizontal="center" vertical="center"/>
    </xf>
    <xf numFmtId="0" fontId="17" fillId="17" borderId="24" xfId="0" applyFont="1" applyFill="1" applyBorder="1" applyAlignment="1">
      <alignment vertical="center"/>
    </xf>
    <xf numFmtId="0" fontId="18" fillId="18" borderId="0" xfId="0" applyFont="1" applyFill="1"/>
    <xf numFmtId="0" fontId="3" fillId="2" borderId="1" xfId="0" applyFont="1" applyFill="1" applyBorder="1" applyAlignment="1">
      <alignment horizontal="center" vertical="center"/>
    </xf>
    <xf numFmtId="0" fontId="4" fillId="0" borderId="5" xfId="0" applyFont="1" applyBorder="1"/>
    <xf numFmtId="0" fontId="4" fillId="0" borderId="8" xfId="0" applyFont="1" applyBorder="1"/>
    <xf numFmtId="0" fontId="10" fillId="0" borderId="2" xfId="0" applyFont="1" applyBorder="1" applyAlignment="1">
      <alignment horizontal="left" vertical="center" wrapText="1"/>
    </xf>
    <xf numFmtId="0" fontId="4" fillId="0" borderId="3" xfId="0" applyFont="1" applyBorder="1"/>
    <xf numFmtId="0" fontId="4" fillId="0" borderId="4" xfId="0" applyFont="1" applyBorder="1"/>
    <xf numFmtId="0" fontId="4" fillId="0" borderId="6" xfId="0" applyFont="1" applyBorder="1"/>
    <xf numFmtId="0" fontId="0" fillId="0" borderId="0" xfId="0"/>
    <xf numFmtId="0" fontId="4" fillId="0" borderId="7" xfId="0" applyFont="1" applyBorder="1"/>
    <xf numFmtId="0" fontId="4" fillId="0" borderId="9" xfId="0" applyFont="1" applyBorder="1"/>
    <xf numFmtId="0" fontId="4" fillId="0" borderId="10" xfId="0" applyFont="1" applyBorder="1"/>
    <xf numFmtId="0" fontId="4" fillId="0" borderId="11" xfId="0" applyFont="1" applyBorder="1"/>
    <xf numFmtId="0" fontId="6" fillId="3" borderId="13" xfId="0" applyFont="1" applyFill="1" applyBorder="1" applyAlignment="1">
      <alignment horizontal="left" vertical="center"/>
    </xf>
    <xf numFmtId="0" fontId="4" fillId="0" borderId="14" xfId="0" applyFont="1" applyBorder="1"/>
    <xf numFmtId="0" fontId="6" fillId="5" borderId="13" xfId="0" applyFont="1" applyFill="1" applyBorder="1" applyAlignment="1">
      <alignment horizontal="left" vertical="center" wrapText="1"/>
    </xf>
    <xf numFmtId="0" fontId="6" fillId="7" borderId="13" xfId="0" applyFont="1" applyFill="1" applyBorder="1" applyAlignment="1">
      <alignment horizontal="left" vertical="center" wrapText="1"/>
    </xf>
    <xf numFmtId="0" fontId="11" fillId="10" borderId="0" xfId="0" applyFont="1" applyFill="1" applyAlignment="1">
      <alignment horizontal="center"/>
    </xf>
    <xf numFmtId="0" fontId="12" fillId="13" borderId="0" xfId="0" applyFont="1" applyFill="1" applyAlignment="1">
      <alignment horizontal="center" vertical="center"/>
    </xf>
    <xf numFmtId="0" fontId="0" fillId="13" borderId="0" xfId="0" applyFill="1" applyAlignment="1">
      <alignment horizontal="center" vertical="center"/>
    </xf>
    <xf numFmtId="0" fontId="12" fillId="14" borderId="0" xfId="0" applyFont="1" applyFill="1" applyAlignment="1">
      <alignment horizontal="center" vertical="center"/>
    </xf>
    <xf numFmtId="0" fontId="0" fillId="14" borderId="0" xfId="0" applyFill="1" applyAlignment="1">
      <alignment horizontal="center" vertical="center"/>
    </xf>
    <xf numFmtId="0" fontId="12" fillId="15" borderId="0" xfId="0" applyFont="1" applyFill="1" applyAlignment="1">
      <alignment horizontal="center" vertical="center"/>
    </xf>
    <xf numFmtId="0" fontId="0" fillId="15" borderId="0" xfId="0" applyFill="1" applyAlignment="1">
      <alignment horizontal="center" vertical="center"/>
    </xf>
    <xf numFmtId="0" fontId="6" fillId="5" borderId="2" xfId="0" applyFont="1" applyFill="1" applyBorder="1" applyAlignment="1">
      <alignment horizontal="left" vertical="center" wrapText="1"/>
    </xf>
    <xf numFmtId="0" fontId="0" fillId="0" borderId="0" xfId="0" applyNumberFormat="1"/>
    <xf numFmtId="0" fontId="0" fillId="18" borderId="14" xfId="0" applyFill="1" applyBorder="1"/>
    <xf numFmtId="0" fontId="16" fillId="17" borderId="26" xfId="0" applyFont="1" applyFill="1" applyBorder="1"/>
    <xf numFmtId="0" fontId="0" fillId="18" borderId="27" xfId="0" applyFill="1" applyBorder="1"/>
    <xf numFmtId="0" fontId="16" fillId="18" borderId="14" xfId="0" applyFont="1" applyFill="1" applyBorder="1"/>
    <xf numFmtId="0" fontId="17" fillId="17" borderId="26" xfId="0" applyFont="1" applyFill="1" applyBorder="1" applyAlignment="1">
      <alignment horizontal="center" vertical="center"/>
    </xf>
    <xf numFmtId="0" fontId="15" fillId="18" borderId="25" xfId="0" applyFont="1" applyFill="1" applyBorder="1" applyAlignment="1">
      <alignment horizontal="right"/>
    </xf>
    <xf numFmtId="167" fontId="15" fillId="18" borderId="23" xfId="0" applyNumberFormat="1" applyFont="1" applyFill="1" applyBorder="1" applyAlignment="1">
      <alignment horizontal="center" vertical="top"/>
    </xf>
    <xf numFmtId="167" fontId="15" fillId="18" borderId="23" xfId="0" applyNumberFormat="1" applyFont="1" applyFill="1" applyBorder="1" applyAlignment="1">
      <alignment horizontal="left" vertical="top"/>
    </xf>
  </cellXfs>
  <cellStyles count="1">
    <cellStyle name="Normal" xfId="0" builtinId="0"/>
  </cellStyles>
  <dxfs count="222">
    <dxf>
      <numFmt numFmtId="165" formatCode="[$$-1009]#,##0.00"/>
    </dxf>
    <dxf>
      <numFmt numFmtId="165" formatCode="[$$-1009]#,##0.00"/>
    </dxf>
    <dxf>
      <numFmt numFmtId="0" formatCode="General"/>
    </dxf>
    <dxf>
      <numFmt numFmtId="0" formatCode="General"/>
    </dxf>
    <dxf>
      <numFmt numFmtId="14" formatCode="0.00%"/>
    </dxf>
    <dxf>
      <numFmt numFmtId="165" formatCode="[$$-1009]#,##0.00"/>
    </dxf>
    <dxf>
      <numFmt numFmtId="0" formatCode="General"/>
    </dxf>
    <dxf>
      <numFmt numFmtId="0" formatCode="General"/>
    </dxf>
    <dxf>
      <numFmt numFmtId="14" formatCode="0.00%"/>
    </dxf>
    <dxf>
      <numFmt numFmtId="165" formatCode="[$$-1009]#,##0.00"/>
    </dxf>
    <dxf>
      <numFmt numFmtId="165" formatCode="[$$-1009]#,##0.00"/>
    </dxf>
    <dxf>
      <numFmt numFmtId="165" formatCode="[$$-1009]#,##0.00"/>
    </dxf>
    <dxf>
      <numFmt numFmtId="0" formatCode="General"/>
    </dxf>
    <dxf>
      <numFmt numFmtId="0" formatCode="General"/>
    </dxf>
    <dxf>
      <numFmt numFmtId="14" formatCode="0.00%"/>
    </dxf>
    <dxf>
      <numFmt numFmtId="165" formatCode="[$$-1009]#,##0.00"/>
    </dxf>
    <dxf>
      <numFmt numFmtId="165" formatCode="[$$-1009]#,##0.00"/>
    </dxf>
    <dxf>
      <numFmt numFmtId="165" formatCode="[$$-1009]#,##0.00"/>
    </dxf>
    <dxf>
      <numFmt numFmtId="0" formatCode="General"/>
    </dxf>
    <dxf>
      <numFmt numFmtId="0" formatCode="General"/>
    </dxf>
    <dxf>
      <numFmt numFmtId="14" formatCode="0.00%"/>
    </dxf>
    <dxf>
      <numFmt numFmtId="165" formatCode="[$$-1009]#,##0.00"/>
    </dxf>
    <dxf>
      <numFmt numFmtId="165" formatCode="[$$-1009]#,##0.00"/>
    </dxf>
    <dxf>
      <numFmt numFmtId="165" formatCode="[$$-1009]#,##0.00"/>
    </dxf>
    <dxf>
      <numFmt numFmtId="0" formatCode="General"/>
    </dxf>
    <dxf>
      <numFmt numFmtId="0" formatCode="General"/>
    </dxf>
    <dxf>
      <numFmt numFmtId="14" formatCode="0.00%"/>
    </dxf>
    <dxf>
      <numFmt numFmtId="165" formatCode="[$$-1009]#,##0.00"/>
    </dxf>
    <dxf>
      <numFmt numFmtId="165" formatCode="[$$-1009]#,##0.00"/>
    </dxf>
    <dxf>
      <numFmt numFmtId="165" formatCode="[$$-1009]#,##0.00"/>
    </dxf>
    <dxf>
      <numFmt numFmtId="165" formatCode="[$$-1009]#,##0.00"/>
    </dxf>
    <dxf>
      <numFmt numFmtId="165" formatCode="[$$-1009]#,##0.00"/>
    </dxf>
    <dxf>
      <numFmt numFmtId="0" formatCode="General"/>
    </dxf>
    <dxf>
      <numFmt numFmtId="0" formatCode="General"/>
    </dxf>
    <dxf>
      <numFmt numFmtId="14" formatCode="0.00%"/>
    </dxf>
    <dxf>
      <numFmt numFmtId="165" formatCode="[$$-1009]#,##0.00"/>
    </dxf>
    <dxf>
      <numFmt numFmtId="165" formatCode="[$$-1009]#,##0.00"/>
    </dxf>
    <dxf>
      <numFmt numFmtId="165" formatCode="[$$-1009]#,##0.00"/>
    </dxf>
    <dxf>
      <numFmt numFmtId="0" formatCode="General"/>
    </dxf>
    <dxf>
      <numFmt numFmtId="0" formatCode="General"/>
    </dxf>
    <dxf>
      <numFmt numFmtId="14" formatCode="0.00%"/>
    </dxf>
    <dxf>
      <numFmt numFmtId="165" formatCode="[$$-1009]#,##0.00"/>
    </dxf>
    <dxf>
      <numFmt numFmtId="165" formatCode="[$$-1009]#,##0.00"/>
    </dxf>
    <dxf>
      <numFmt numFmtId="165" formatCode="[$$-1009]#,##0.00"/>
    </dxf>
    <dxf>
      <numFmt numFmtId="0" formatCode="General"/>
    </dxf>
    <dxf>
      <numFmt numFmtId="0" formatCode="General"/>
    </dxf>
    <dxf>
      <numFmt numFmtId="14" formatCode="0.00%"/>
    </dxf>
    <dxf>
      <numFmt numFmtId="165" formatCode="[$$-1009]#,##0.00"/>
    </dxf>
    <dxf>
      <numFmt numFmtId="165" formatCode="[$$-1009]#,##0.00"/>
    </dxf>
    <dxf>
      <numFmt numFmtId="165" formatCode="[$$-1009]#,##0.00"/>
    </dxf>
    <dxf>
      <numFmt numFmtId="0" formatCode="General"/>
    </dxf>
    <dxf>
      <numFmt numFmtId="0" formatCode="General"/>
    </dxf>
    <dxf>
      <numFmt numFmtId="14" formatCode="0.00%"/>
    </dxf>
    <dxf>
      <numFmt numFmtId="165" formatCode="[$$-1009]#,##0.00"/>
    </dxf>
    <dxf>
      <numFmt numFmtId="0" formatCode="General"/>
    </dxf>
    <dxf>
      <numFmt numFmtId="0" formatCode="General"/>
    </dxf>
    <dxf>
      <numFmt numFmtId="14" formatCode="0.00%"/>
    </dxf>
    <dxf>
      <numFmt numFmtId="165" formatCode="[$$-1009]#,##0.00"/>
    </dxf>
    <dxf>
      <numFmt numFmtId="165" formatCode="[$$-1009]#,##0.00"/>
    </dxf>
    <dxf>
      <numFmt numFmtId="165" formatCode="[$$-1009]#,##0.00"/>
    </dxf>
    <dxf>
      <numFmt numFmtId="0" formatCode="General"/>
    </dxf>
    <dxf>
      <numFmt numFmtId="0" formatCode="General"/>
    </dxf>
    <dxf>
      <numFmt numFmtId="14" formatCode="0.00%"/>
    </dxf>
    <dxf>
      <numFmt numFmtId="165" formatCode="[$$-1009]#,##0.00"/>
    </dxf>
    <dxf>
      <numFmt numFmtId="165" formatCode="[$$-1009]#,##0.00"/>
    </dxf>
    <dxf>
      <numFmt numFmtId="165" formatCode="[$$-1009]#,##0.00"/>
    </dxf>
    <dxf>
      <numFmt numFmtId="165" formatCode="[$$-1009]#,##0.00"/>
    </dxf>
    <dxf>
      <numFmt numFmtId="165" formatCode="[$$-1009]#,##0.00"/>
    </dxf>
    <dxf>
      <numFmt numFmtId="0" formatCode="General"/>
    </dxf>
    <dxf>
      <numFmt numFmtId="0" formatCode="General"/>
    </dxf>
    <dxf>
      <numFmt numFmtId="14" formatCode="0.00%"/>
    </dxf>
    <dxf>
      <numFmt numFmtId="165" formatCode="[$$-1009]#,##0.00"/>
    </dxf>
    <dxf>
      <numFmt numFmtId="165" formatCode="[$$-1009]#,##0.00"/>
    </dxf>
    <dxf>
      <numFmt numFmtId="165" formatCode="[$$-1009]#,##0.00"/>
    </dxf>
    <dxf>
      <numFmt numFmtId="0" formatCode="General"/>
    </dxf>
    <dxf>
      <numFmt numFmtId="0" formatCode="General"/>
    </dxf>
    <dxf>
      <numFmt numFmtId="14" formatCode="0.00%"/>
    </dxf>
    <dxf>
      <numFmt numFmtId="165" formatCode="[$$-1009]#,##0.00"/>
    </dxf>
    <dxf>
      <numFmt numFmtId="165" formatCode="[$$-1009]#,##0.00"/>
    </dxf>
    <dxf>
      <numFmt numFmtId="165" formatCode="[$$-1009]#,##0.00"/>
    </dxf>
    <dxf>
      <numFmt numFmtId="0" formatCode="General"/>
    </dxf>
    <dxf>
      <numFmt numFmtId="0" formatCode="General"/>
    </dxf>
    <dxf>
      <numFmt numFmtId="14" formatCode="0.00%"/>
    </dxf>
    <dxf>
      <numFmt numFmtId="165" formatCode="[$$-1009]#,##0.00"/>
    </dxf>
    <dxf>
      <numFmt numFmtId="165" formatCode="[$$-1009]#,##0.00"/>
    </dxf>
    <dxf>
      <numFmt numFmtId="165" formatCode="[$$-1009]#,##0.00"/>
    </dxf>
    <dxf>
      <numFmt numFmtId="0" formatCode="General"/>
    </dxf>
    <dxf>
      <numFmt numFmtId="0" formatCode="General"/>
    </dxf>
    <dxf>
      <numFmt numFmtId="14" formatCode="0.00%"/>
    </dxf>
    <dxf>
      <numFmt numFmtId="165" formatCode="[$$-1009]#,##0.00"/>
    </dxf>
    <dxf>
      <numFmt numFmtId="0" formatCode="General"/>
    </dxf>
    <dxf>
      <numFmt numFmtId="0" formatCode="General"/>
    </dxf>
    <dxf>
      <numFmt numFmtId="14" formatCode="0.00%"/>
    </dxf>
    <dxf>
      <numFmt numFmtId="165" formatCode="[$$-1009]#,##0.00"/>
    </dxf>
    <dxf>
      <numFmt numFmtId="165" formatCode="[$$-1009]#,##0.00"/>
    </dxf>
    <dxf>
      <numFmt numFmtId="165" formatCode="[$$-1009]#,##0.00"/>
    </dxf>
    <dxf>
      <numFmt numFmtId="0" formatCode="General"/>
    </dxf>
    <dxf>
      <numFmt numFmtId="0" formatCode="General"/>
    </dxf>
    <dxf>
      <numFmt numFmtId="14" formatCode="0.00%"/>
    </dxf>
    <dxf>
      <numFmt numFmtId="165" formatCode="[$$-1009]#,##0.00"/>
    </dxf>
    <dxf>
      <numFmt numFmtId="165" formatCode="[$$-1009]#,##0.00"/>
    </dxf>
    <dxf>
      <numFmt numFmtId="165" formatCode="[$$-1009]#,##0.00"/>
    </dxf>
    <dxf>
      <numFmt numFmtId="0" formatCode="General"/>
    </dxf>
    <dxf>
      <numFmt numFmtId="0" formatCode="General"/>
    </dxf>
    <dxf>
      <numFmt numFmtId="14" formatCode="0.00%"/>
    </dxf>
    <dxf>
      <numFmt numFmtId="165" formatCode="[$$-1009]#,##0.00"/>
    </dxf>
    <dxf>
      <numFmt numFmtId="165" formatCode="[$$-1009]#,##0.00"/>
    </dxf>
    <dxf>
      <numFmt numFmtId="165" formatCode="[$$-1009]#,##0.00"/>
    </dxf>
    <dxf>
      <numFmt numFmtId="0" formatCode="General"/>
    </dxf>
    <dxf>
      <numFmt numFmtId="0" formatCode="General"/>
    </dxf>
    <dxf>
      <numFmt numFmtId="14" formatCode="0.00%"/>
    </dxf>
    <dxf>
      <numFmt numFmtId="165" formatCode="[$$-1009]#,##0.00"/>
    </dxf>
    <dxf>
      <numFmt numFmtId="165" formatCode="[$$-1009]#,##0.00"/>
    </dxf>
    <dxf>
      <numFmt numFmtId="165" formatCode="[$$-1009]#,##0.00"/>
    </dxf>
    <dxf>
      <numFmt numFmtId="165" formatCode="[$$-1009]#,##0.00"/>
    </dxf>
    <dxf>
      <numFmt numFmtId="165" formatCode="[$$-1009]#,##0.00"/>
    </dxf>
    <dxf>
      <numFmt numFmtId="0" formatCode="General"/>
    </dxf>
    <dxf>
      <numFmt numFmtId="0" formatCode="General"/>
    </dxf>
    <dxf>
      <numFmt numFmtId="14" formatCode="0.00%"/>
    </dxf>
    <dxf>
      <numFmt numFmtId="165" formatCode="[$$-1009]#,##0.00"/>
    </dxf>
    <dxf>
      <numFmt numFmtId="165" formatCode="[$$-1009]#,##0.00"/>
    </dxf>
    <dxf>
      <numFmt numFmtId="165" formatCode="[$$-1009]#,##0.00"/>
    </dxf>
    <dxf>
      <numFmt numFmtId="0" formatCode="General"/>
    </dxf>
    <dxf>
      <numFmt numFmtId="0" formatCode="General"/>
    </dxf>
    <dxf>
      <numFmt numFmtId="14" formatCode="0.00%"/>
    </dxf>
    <dxf>
      <numFmt numFmtId="165" formatCode="[$$-1009]#,##0.00"/>
    </dxf>
    <dxf>
      <numFmt numFmtId="165" formatCode="[$$-1009]#,##0.00"/>
    </dxf>
    <dxf>
      <numFmt numFmtId="165" formatCode="[$$-1009]#,##0.00"/>
    </dxf>
    <dxf>
      <numFmt numFmtId="0" formatCode="General"/>
    </dxf>
    <dxf>
      <numFmt numFmtId="0" formatCode="General"/>
    </dxf>
    <dxf>
      <numFmt numFmtId="14" formatCode="0.00%"/>
    </dxf>
    <dxf>
      <numFmt numFmtId="165" formatCode="[$$-1009]#,##0.00"/>
    </dxf>
    <dxf>
      <numFmt numFmtId="165" formatCode="[$$-1009]#,##0.00"/>
    </dxf>
    <dxf>
      <numFmt numFmtId="165" formatCode="[$$-1009]#,##0.00"/>
    </dxf>
    <dxf>
      <numFmt numFmtId="0" formatCode="General"/>
    </dxf>
    <dxf>
      <numFmt numFmtId="0" formatCode="General"/>
    </dxf>
    <dxf>
      <numFmt numFmtId="14" formatCode="0.00%"/>
    </dxf>
    <dxf>
      <numFmt numFmtId="165" formatCode="[$$-1009]#,##0.00"/>
    </dxf>
    <dxf>
      <numFmt numFmtId="165" formatCode="[$$-1009]#,##0.00"/>
    </dxf>
    <dxf>
      <numFmt numFmtId="165" formatCode="[$$-1009]#,##0.00"/>
    </dxf>
    <dxf>
      <numFmt numFmtId="0" formatCode="General"/>
    </dxf>
    <dxf>
      <numFmt numFmtId="0" formatCode="General"/>
    </dxf>
    <dxf>
      <numFmt numFmtId="14" formatCode="0.00%"/>
    </dxf>
    <dxf>
      <numFmt numFmtId="165" formatCode="[$$-1009]#,##0.00"/>
    </dxf>
    <dxf>
      <numFmt numFmtId="0" formatCode="General"/>
    </dxf>
    <dxf>
      <numFmt numFmtId="0" formatCode="General"/>
    </dxf>
    <dxf>
      <numFmt numFmtId="14" formatCode="0.00%"/>
    </dxf>
    <dxf>
      <numFmt numFmtId="165" formatCode="[$$-1009]#,##0.00"/>
    </dxf>
    <dxf>
      <numFmt numFmtId="165" formatCode="[$$-1009]#,##0.00"/>
    </dxf>
    <dxf>
      <numFmt numFmtId="165" formatCode="[$$-1009]#,##0.00"/>
    </dxf>
    <dxf>
      <numFmt numFmtId="0" formatCode="General"/>
    </dxf>
    <dxf>
      <numFmt numFmtId="0" formatCode="General"/>
    </dxf>
    <dxf>
      <numFmt numFmtId="14" formatCode="0.00%"/>
    </dxf>
    <dxf>
      <numFmt numFmtId="165" formatCode="[$$-1009]#,##0.00"/>
    </dxf>
    <dxf>
      <numFmt numFmtId="165" formatCode="[$$-1009]#,##0.00"/>
    </dxf>
    <dxf>
      <numFmt numFmtId="165" formatCode="[$$-1009]#,##0.00"/>
    </dxf>
    <dxf>
      <numFmt numFmtId="165" formatCode="[$$-1009]#,##0.00"/>
    </dxf>
    <dxf>
      <numFmt numFmtId="165" formatCode="[$$-1009]#,##0.00"/>
    </dxf>
    <dxf>
      <numFmt numFmtId="0" formatCode="General"/>
    </dxf>
    <dxf>
      <numFmt numFmtId="0" formatCode="General"/>
    </dxf>
    <dxf>
      <numFmt numFmtId="14" formatCode="0.00%"/>
    </dxf>
    <dxf>
      <numFmt numFmtId="165" formatCode="[$$-1009]#,##0.00"/>
    </dxf>
    <dxf>
      <numFmt numFmtId="165" formatCode="[$$-1009]#,##0.00"/>
    </dxf>
    <dxf>
      <numFmt numFmtId="165" formatCode="[$$-1009]#,##0.00"/>
    </dxf>
    <dxf>
      <numFmt numFmtId="0" formatCode="General"/>
    </dxf>
    <dxf>
      <numFmt numFmtId="0" formatCode="General"/>
    </dxf>
    <dxf>
      <numFmt numFmtId="14" formatCode="0.00%"/>
    </dxf>
    <dxf>
      <numFmt numFmtId="165" formatCode="[$$-1009]#,##0.00"/>
    </dxf>
    <dxf>
      <numFmt numFmtId="165" formatCode="[$$-1009]#,##0.00"/>
    </dxf>
    <dxf>
      <numFmt numFmtId="165" formatCode="[$$-1009]#,##0.00"/>
    </dxf>
    <dxf>
      <numFmt numFmtId="0" formatCode="General"/>
    </dxf>
    <dxf>
      <numFmt numFmtId="0" formatCode="General"/>
    </dxf>
    <dxf>
      <numFmt numFmtId="14" formatCode="0.00%"/>
    </dxf>
    <dxf>
      <numFmt numFmtId="165" formatCode="[$$-1009]#,##0.00"/>
    </dxf>
    <dxf>
      <numFmt numFmtId="165" formatCode="[$$-1009]#,##0.00"/>
    </dxf>
    <dxf>
      <numFmt numFmtId="165" formatCode="[$$-1009]#,##0.00"/>
    </dxf>
    <dxf>
      <numFmt numFmtId="0" formatCode="General"/>
    </dxf>
    <dxf>
      <numFmt numFmtId="0" formatCode="General"/>
    </dxf>
    <dxf>
      <numFmt numFmtId="14" formatCode="0.00%"/>
    </dxf>
    <dxf>
      <numFmt numFmtId="165" formatCode="[$$-1009]#,##0.00"/>
    </dxf>
    <dxf>
      <numFmt numFmtId="165" formatCode="[$$-1009]#,##0.00"/>
    </dxf>
    <dxf>
      <numFmt numFmtId="165" formatCode="[$$-1009]#,##0.00"/>
    </dxf>
    <dxf>
      <numFmt numFmtId="0" formatCode="General"/>
    </dxf>
    <dxf>
      <numFmt numFmtId="0" formatCode="General"/>
    </dxf>
    <dxf>
      <numFmt numFmtId="14" formatCode="0.00%"/>
    </dxf>
    <dxf>
      <numFmt numFmtId="165" formatCode="[$$-1009]#,##0.00"/>
    </dxf>
    <dxf>
      <numFmt numFmtId="165" formatCode="[$$-1009]#,##0.00"/>
    </dxf>
    <dxf>
      <numFmt numFmtId="165" formatCode="[$$-1009]#,##0.00"/>
    </dxf>
    <dxf>
      <numFmt numFmtId="0" formatCode="General"/>
    </dxf>
    <dxf>
      <numFmt numFmtId="0" formatCode="General"/>
    </dxf>
    <dxf>
      <numFmt numFmtId="14" formatCode="0.00%"/>
    </dxf>
    <dxf>
      <numFmt numFmtId="165" formatCode="[$$-1009]#,##0.00"/>
    </dxf>
    <dxf>
      <numFmt numFmtId="165" formatCode="[$$-1009]#,##0.00"/>
    </dxf>
    <dxf>
      <numFmt numFmtId="165" formatCode="[$$-1009]#,##0.00"/>
    </dxf>
    <dxf>
      <numFmt numFmtId="0" formatCode="General"/>
    </dxf>
    <dxf>
      <numFmt numFmtId="0" formatCode="General"/>
    </dxf>
    <dxf>
      <numFmt numFmtId="14" formatCode="0.00%"/>
    </dxf>
    <dxf>
      <numFmt numFmtId="165" formatCode="[$$-1009]#,##0.00"/>
    </dxf>
    <dxf>
      <numFmt numFmtId="165" formatCode="[$$-1009]#,##0.00"/>
    </dxf>
    <dxf>
      <numFmt numFmtId="165" formatCode="[$$-1009]#,##0.00"/>
    </dxf>
    <dxf>
      <numFmt numFmtId="0" formatCode="General"/>
    </dxf>
    <dxf>
      <numFmt numFmtId="0" formatCode="General"/>
    </dxf>
    <dxf>
      <numFmt numFmtId="14" formatCode="0.00%"/>
    </dxf>
    <dxf>
      <numFmt numFmtId="165" formatCode="[$$-1009]#,##0.00"/>
    </dxf>
    <dxf>
      <numFmt numFmtId="165" formatCode="[$$-1009]#,##0.00"/>
    </dxf>
    <dxf>
      <numFmt numFmtId="165" formatCode="[$$-1009]#,##0.00"/>
    </dxf>
    <dxf>
      <numFmt numFmtId="0" formatCode="General"/>
    </dxf>
    <dxf>
      <numFmt numFmtId="0" formatCode="General"/>
    </dxf>
    <dxf>
      <numFmt numFmtId="14" formatCode="0.00%"/>
    </dxf>
    <dxf>
      <numFmt numFmtId="165" formatCode="[$$-1009]#,##0.00"/>
    </dxf>
    <dxf>
      <numFmt numFmtId="165" formatCode="[$$-1009]#,##0.00"/>
    </dxf>
    <dxf>
      <numFmt numFmtId="165" formatCode="[$$-1009]#,##0.00"/>
    </dxf>
    <dxf>
      <numFmt numFmtId="0" formatCode="General"/>
    </dxf>
    <dxf>
      <numFmt numFmtId="0" formatCode="General"/>
    </dxf>
    <dxf>
      <numFmt numFmtId="14" formatCode="0.00%"/>
    </dxf>
    <dxf>
      <numFmt numFmtId="165" formatCode="[$$-1009]#,##0.00"/>
    </dxf>
    <dxf>
      <numFmt numFmtId="14" formatCode="0.00%"/>
    </dxf>
    <dxf>
      <numFmt numFmtId="0" formatCode="General"/>
    </dxf>
    <dxf>
      <numFmt numFmtId="0" formatCode="General"/>
    </dxf>
    <dxf>
      <numFmt numFmtId="165" formatCode="[$$-1009]#,##0.00"/>
    </dxf>
    <dxf>
      <numFmt numFmtId="165" formatCode="[$$-1009]#,##0.00"/>
    </dxf>
    <dxf>
      <numFmt numFmtId="165" formatCode="[$$-1009]#,##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microsoft.com/office/2007/relationships/slicerCache" Target="slicerCaches/slicerCache4.xml"/><Relationship Id="rId26" Type="http://schemas.microsoft.com/office/2007/relationships/slicerCache" Target="slicerCaches/slicerCache12.xml"/><Relationship Id="rId39"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7.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5" Type="http://schemas.microsoft.com/office/2007/relationships/slicerCache" Target="slicerCaches/slicerCache11.xml"/><Relationship Id="rId38" Type="http://schemas.openxmlformats.org/officeDocument/2006/relationships/styles" Target="styles.xml"/><Relationship Id="rId2" Type="http://schemas.openxmlformats.org/officeDocument/2006/relationships/worksheet" Target="worksheets/sheet2.xml"/><Relationship Id="rId16" Type="http://schemas.microsoft.com/office/2007/relationships/slicerCache" Target="slicerCaches/slicerCache2.xml"/><Relationship Id="rId20" Type="http://schemas.microsoft.com/office/2007/relationships/slicerCache" Target="slicerCaches/slicerCache6.xml"/><Relationship Id="rId29" Type="http://schemas.microsoft.com/office/2011/relationships/timelineCache" Target="timelineCaches/timelineCache1.xml"/><Relationship Id="rId41"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0.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1.xml"/><Relationship Id="rId23" Type="http://schemas.microsoft.com/office/2007/relationships/slicerCache" Target="slicerCaches/slicerCache9.xml"/><Relationship Id="rId28" Type="http://schemas.microsoft.com/office/2007/relationships/slicerCache" Target="slicerCaches/slicerCache14.xml"/><Relationship Id="rId36" Type="http://customschemas.google.com/relationships/workbookmetadata" Target="metadata"/><Relationship Id="rId10" Type="http://schemas.openxmlformats.org/officeDocument/2006/relationships/worksheet" Target="worksheets/sheet10.xml"/><Relationship Id="rId19" Type="http://schemas.microsoft.com/office/2007/relationships/slicerCache" Target="slicerCaches/slicerCache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microsoft.com/office/2007/relationships/slicerCache" Target="slicerCaches/slicerCache8.xml"/><Relationship Id="rId27" Type="http://schemas.microsoft.com/office/2007/relationships/slicerCache" Target="slicerCaches/slicerCache13.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Excel_Rian Alfatian.xlsx]C-1!PivotTable1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'C-1'!$A$1</c:f>
              <c:strCache>
                <c:ptCount val="1"/>
                <c:pt idx="0">
                  <c:v>Total</c:v>
                </c:pt>
              </c:strCache>
            </c:strRef>
          </c:tx>
          <c:spPr>
            <a:solidFill>
              <a:schemeClr val="accent1"/>
            </a:solidFill>
            <a:ln>
              <a:noFill/>
            </a:ln>
            <a:effectLst/>
          </c:spPr>
          <c:invertIfNegative val="0"/>
          <c:cat>
            <c:strRef>
              <c:f>'C-1'!$A$2</c:f>
              <c:strCache>
                <c:ptCount val="1"/>
                <c:pt idx="0">
                  <c:v>Total</c:v>
                </c:pt>
              </c:strCache>
            </c:strRef>
          </c:cat>
          <c:val>
            <c:numRef>
              <c:f>'C-1'!$A$2</c:f>
              <c:numCache>
                <c:formatCode>[$$-1009]#,##0.00</c:formatCode>
                <c:ptCount val="1"/>
                <c:pt idx="0">
                  <c:v>51339</c:v>
                </c:pt>
              </c:numCache>
            </c:numRef>
          </c:val>
          <c:extLst>
            <c:ext xmlns:c16="http://schemas.microsoft.com/office/drawing/2014/chart" uri="{C3380CC4-5D6E-409C-BE32-E72D297353CC}">
              <c16:uniqueId val="{00000003-7919-42E3-A521-A8556AF2BAEA}"/>
            </c:ext>
          </c:extLst>
        </c:ser>
        <c:dLbls>
          <c:showLegendKey val="0"/>
          <c:showVal val="0"/>
          <c:showCatName val="0"/>
          <c:showSerName val="0"/>
          <c:showPercent val="0"/>
          <c:showBubbleSize val="0"/>
        </c:dLbls>
        <c:gapWidth val="219"/>
        <c:overlap val="-27"/>
        <c:axId val="1039967488"/>
        <c:axId val="1039963168"/>
      </c:barChart>
      <c:catAx>
        <c:axId val="1039967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963168"/>
        <c:crosses val="autoZero"/>
        <c:auto val="1"/>
        <c:lblAlgn val="ctr"/>
        <c:lblOffset val="100"/>
        <c:noMultiLvlLbl val="0"/>
      </c:catAx>
      <c:valAx>
        <c:axId val="1039963168"/>
        <c:scaling>
          <c:orientation val="minMax"/>
        </c:scaling>
        <c:delete val="0"/>
        <c:axPos val="l"/>
        <c:majorGridlines>
          <c:spPr>
            <a:ln w="9525" cap="flat" cmpd="sng" algn="ctr">
              <a:solidFill>
                <a:schemeClr val="tx1">
                  <a:lumMod val="15000"/>
                  <a:lumOff val="85000"/>
                </a:schemeClr>
              </a:solidFill>
              <a:round/>
            </a:ln>
            <a:effectLst/>
          </c:spPr>
        </c:majorGridlines>
        <c:numFmt formatCode="[$$-10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967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Excel_Rian Alfatian.xlsx]C-5!PivotTable5</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5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'C-5'!$C$3</c:f>
              <c:strCache>
                <c:ptCount val="1"/>
                <c:pt idx="0">
                  <c:v>Total</c:v>
                </c:pt>
              </c:strCache>
            </c:strRef>
          </c:tx>
          <c:spPr>
            <a:solidFill>
              <a:schemeClr val="accent1"/>
            </a:solidFill>
            <a:ln>
              <a:noFill/>
            </a:ln>
            <a:effectLst/>
          </c:spPr>
          <c:invertIfNegative val="0"/>
          <c:cat>
            <c:strRef>
              <c:f>'C-5'!$B$4:$B$9</c:f>
              <c:strCache>
                <c:ptCount val="5"/>
                <c:pt idx="0">
                  <c:v>OFC.043</c:v>
                </c:pt>
                <c:pt idx="1">
                  <c:v>OFC.050</c:v>
                </c:pt>
                <c:pt idx="2">
                  <c:v>OFC.087</c:v>
                </c:pt>
                <c:pt idx="3">
                  <c:v>TCH.019</c:v>
                </c:pt>
                <c:pt idx="4">
                  <c:v>OFC.064</c:v>
                </c:pt>
              </c:strCache>
            </c:strRef>
          </c:cat>
          <c:val>
            <c:numRef>
              <c:f>'C-5'!$C$4:$C$9</c:f>
              <c:numCache>
                <c:formatCode>General</c:formatCode>
                <c:ptCount val="5"/>
                <c:pt idx="0">
                  <c:v>34</c:v>
                </c:pt>
                <c:pt idx="1">
                  <c:v>23</c:v>
                </c:pt>
                <c:pt idx="2">
                  <c:v>20</c:v>
                </c:pt>
                <c:pt idx="3">
                  <c:v>19</c:v>
                </c:pt>
                <c:pt idx="4">
                  <c:v>19</c:v>
                </c:pt>
              </c:numCache>
            </c:numRef>
          </c:val>
          <c:extLst>
            <c:ext xmlns:c16="http://schemas.microsoft.com/office/drawing/2014/chart" uri="{C3380CC4-5D6E-409C-BE32-E72D297353CC}">
              <c16:uniqueId val="{00000000-184F-44EE-8310-A114EB849134}"/>
            </c:ext>
          </c:extLst>
        </c:ser>
        <c:dLbls>
          <c:showLegendKey val="0"/>
          <c:showVal val="0"/>
          <c:showCatName val="0"/>
          <c:showSerName val="0"/>
          <c:showPercent val="0"/>
          <c:showBubbleSize val="0"/>
        </c:dLbls>
        <c:gapWidth val="219"/>
        <c:axId val="948079840"/>
        <c:axId val="948080320"/>
      </c:barChart>
      <c:catAx>
        <c:axId val="948079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8080320"/>
        <c:crosses val="autoZero"/>
        <c:auto val="1"/>
        <c:lblAlgn val="ctr"/>
        <c:lblOffset val="100"/>
        <c:noMultiLvlLbl val="0"/>
      </c:catAx>
      <c:valAx>
        <c:axId val="9480803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8079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[Final Project Excel_Rian Alfatian.xlsx]C-6!PivotTable11</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Percentage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1">
              <a:shade val="76000"/>
            </a:schemeClr>
          </a:solidFill>
          <a:ln w="19050">
            <a:solidFill>
              <a:schemeClr val="lt1"/>
            </a:solidFill>
          </a:ln>
          <a:effectLst/>
        </c:spPr>
      </c:pivotFmt>
      <c:pivotFmt>
        <c:idx val="9"/>
        <c:spPr>
          <a:solidFill>
            <a:schemeClr val="accent1">
              <a:tint val="77000"/>
            </a:schemeClr>
          </a:solidFill>
          <a:ln w="19050">
            <a:solidFill>
              <a:schemeClr val="lt1"/>
            </a:solidFill>
          </a:ln>
          <a:effectLst/>
        </c:spPr>
      </c:pivotFmt>
    </c:pivotFmts>
    <c:plotArea>
      <c:layout/>
      <c:doughnutChart>
        <c:varyColors val="1"/>
        <c:ser>
          <c:idx val="0"/>
          <c:order val="0"/>
          <c:tx>
            <c:strRef>
              <c:f>'C-6'!$B$1</c:f>
              <c:strCache>
                <c:ptCount val="1"/>
                <c:pt idx="0">
                  <c:v>Total</c:v>
                </c:pt>
              </c:strCache>
            </c:strRef>
          </c:tx>
          <c:dPt>
            <c:idx val="0"/>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1-B22F-405B-956E-BDCF7853A37A}"/>
              </c:ext>
            </c:extLst>
          </c:dPt>
          <c:dPt>
            <c:idx val="1"/>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3-B22F-405B-956E-BDCF7853A37A}"/>
              </c:ext>
            </c:extLst>
          </c:dPt>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'C-6'!$A$2:$A$4</c:f>
              <c:strCache>
                <c:ptCount val="2"/>
                <c:pt idx="0">
                  <c:v>Consumer</c:v>
                </c:pt>
                <c:pt idx="1">
                  <c:v>Corporate</c:v>
                </c:pt>
              </c:strCache>
            </c:strRef>
          </c:cat>
          <c:val>
            <c:numRef>
              <c:f>'C-6'!$B$2:$B$4</c:f>
              <c:numCache>
                <c:formatCode>0.00%</c:formatCode>
                <c:ptCount val="2"/>
                <c:pt idx="0">
                  <c:v>0.66545900777186939</c:v>
                </c:pt>
                <c:pt idx="1">
                  <c:v>0.33454099222813055</c:v>
                </c:pt>
              </c:numCache>
            </c:numRef>
          </c:val>
          <c:extLst>
            <c:ext xmlns:c16="http://schemas.microsoft.com/office/drawing/2014/chart" uri="{C3380CC4-5D6E-409C-BE32-E72D297353CC}">
              <c16:uniqueId val="{00000004-B22F-405B-956E-BDCF7853A37A}"/>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Excel_Rian Alfatian.xlsx]C-8!PivotTable8</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Profit by state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'C-8'!$B$1</c:f>
              <c:strCache>
                <c:ptCount val="1"/>
                <c:pt idx="0">
                  <c:v>Total</c:v>
                </c:pt>
              </c:strCache>
            </c:strRef>
          </c:tx>
          <c:spPr>
            <a:solidFill>
              <a:schemeClr val="accent1"/>
            </a:solidFill>
            <a:ln>
              <a:noFill/>
            </a:ln>
            <a:effectLst/>
          </c:spPr>
          <c:invertIfNegative val="0"/>
          <c:cat>
            <c:strRef>
              <c:f>'C-8'!$A$2:$A$28</c:f>
              <c:strCache>
                <c:ptCount val="26"/>
                <c:pt idx="0">
                  <c:v>Alabama</c:v>
                </c:pt>
                <c:pt idx="1">
                  <c:v>Arizona</c:v>
                </c:pt>
                <c:pt idx="2">
                  <c:v>California</c:v>
                </c:pt>
                <c:pt idx="3">
                  <c:v>Colorado</c:v>
                </c:pt>
                <c:pt idx="4">
                  <c:v>Delaware</c:v>
                </c:pt>
                <c:pt idx="5">
                  <c:v>Florida</c:v>
                </c:pt>
                <c:pt idx="6">
                  <c:v>Illinois</c:v>
                </c:pt>
                <c:pt idx="7">
                  <c:v>Indiana</c:v>
                </c:pt>
                <c:pt idx="8">
                  <c:v>Iowa</c:v>
                </c:pt>
                <c:pt idx="9">
                  <c:v>Kentucky</c:v>
                </c:pt>
                <c:pt idx="10">
                  <c:v>Michigan</c:v>
                </c:pt>
                <c:pt idx="11">
                  <c:v>Minnesota</c:v>
                </c:pt>
                <c:pt idx="12">
                  <c:v>Missouri</c:v>
                </c:pt>
                <c:pt idx="13">
                  <c:v>Nebraska</c:v>
                </c:pt>
                <c:pt idx="14">
                  <c:v>New York</c:v>
                </c:pt>
                <c:pt idx="15">
                  <c:v>North Carolina</c:v>
                </c:pt>
                <c:pt idx="16">
                  <c:v>Ohio</c:v>
                </c:pt>
                <c:pt idx="17">
                  <c:v>Oregon</c:v>
                </c:pt>
                <c:pt idx="18">
                  <c:v>Pennsylvania</c:v>
                </c:pt>
                <c:pt idx="19">
                  <c:v>South Carolina</c:v>
                </c:pt>
                <c:pt idx="20">
                  <c:v>Tennessee</c:v>
                </c:pt>
                <c:pt idx="21">
                  <c:v>Texas</c:v>
                </c:pt>
                <c:pt idx="22">
                  <c:v>Utah</c:v>
                </c:pt>
                <c:pt idx="23">
                  <c:v>Virginia</c:v>
                </c:pt>
                <c:pt idx="24">
                  <c:v>Washington</c:v>
                </c:pt>
                <c:pt idx="25">
                  <c:v>Wisconsin</c:v>
                </c:pt>
              </c:strCache>
            </c:strRef>
          </c:cat>
          <c:val>
            <c:numRef>
              <c:f>'C-8'!$B$2:$B$28</c:f>
              <c:numCache>
                <c:formatCode>0.00</c:formatCode>
                <c:ptCount val="26"/>
                <c:pt idx="0">
                  <c:v>45.9</c:v>
                </c:pt>
                <c:pt idx="1">
                  <c:v>241.5</c:v>
                </c:pt>
                <c:pt idx="2">
                  <c:v>1552.9499999999998</c:v>
                </c:pt>
                <c:pt idx="3">
                  <c:v>474.45</c:v>
                </c:pt>
                <c:pt idx="4">
                  <c:v>270.14999999999998</c:v>
                </c:pt>
                <c:pt idx="5">
                  <c:v>243.74999999999997</c:v>
                </c:pt>
                <c:pt idx="6">
                  <c:v>383.40000000000003</c:v>
                </c:pt>
                <c:pt idx="7">
                  <c:v>192.45</c:v>
                </c:pt>
                <c:pt idx="8">
                  <c:v>65.7</c:v>
                </c:pt>
                <c:pt idx="9">
                  <c:v>50.4</c:v>
                </c:pt>
                <c:pt idx="10">
                  <c:v>79.349999999999994</c:v>
                </c:pt>
                <c:pt idx="11">
                  <c:v>210.6</c:v>
                </c:pt>
                <c:pt idx="12">
                  <c:v>35.1</c:v>
                </c:pt>
                <c:pt idx="13">
                  <c:v>120.75</c:v>
                </c:pt>
                <c:pt idx="14">
                  <c:v>392.7</c:v>
                </c:pt>
                <c:pt idx="15">
                  <c:v>192.45</c:v>
                </c:pt>
                <c:pt idx="16">
                  <c:v>486.15000000000003</c:v>
                </c:pt>
                <c:pt idx="17">
                  <c:v>11.85</c:v>
                </c:pt>
                <c:pt idx="18">
                  <c:v>1046.7</c:v>
                </c:pt>
                <c:pt idx="19">
                  <c:v>15.899999999999999</c:v>
                </c:pt>
                <c:pt idx="20">
                  <c:v>139.19999999999999</c:v>
                </c:pt>
                <c:pt idx="21">
                  <c:v>879.90000000000009</c:v>
                </c:pt>
                <c:pt idx="22">
                  <c:v>160.35</c:v>
                </c:pt>
                <c:pt idx="23">
                  <c:v>28.799999999999997</c:v>
                </c:pt>
                <c:pt idx="24">
                  <c:v>56.25</c:v>
                </c:pt>
                <c:pt idx="25">
                  <c:v>324.14999999999998</c:v>
                </c:pt>
              </c:numCache>
            </c:numRef>
          </c:val>
          <c:extLst>
            <c:ext xmlns:c16="http://schemas.microsoft.com/office/drawing/2014/chart" uri="{C3380CC4-5D6E-409C-BE32-E72D297353CC}">
              <c16:uniqueId val="{00000000-36A2-4499-BF46-B2548A4916CB}"/>
            </c:ext>
          </c:extLst>
        </c:ser>
        <c:dLbls>
          <c:showLegendKey val="0"/>
          <c:showVal val="0"/>
          <c:showCatName val="0"/>
          <c:showSerName val="0"/>
          <c:showPercent val="0"/>
          <c:showBubbleSize val="0"/>
        </c:dLbls>
        <c:gapWidth val="219"/>
        <c:overlap val="-27"/>
        <c:axId val="1044503216"/>
        <c:axId val="1044502256"/>
      </c:barChart>
      <c:catAx>
        <c:axId val="10445032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502256"/>
        <c:crosses val="autoZero"/>
        <c:auto val="1"/>
        <c:lblAlgn val="ctr"/>
        <c:lblOffset val="100"/>
        <c:noMultiLvlLbl val="0"/>
      </c:catAx>
      <c:valAx>
        <c:axId val="1044502256"/>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503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Excel_Rian Alfatian.xlsx]C-7!PivotTable7</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Profit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'C-7'!$B$1</c:f>
              <c:strCache>
                <c:ptCount val="1"/>
                <c:pt idx="0">
                  <c:v>Total</c:v>
                </c:pt>
              </c:strCache>
            </c:strRef>
          </c:tx>
          <c:spPr>
            <a:solidFill>
              <a:schemeClr val="accent1"/>
            </a:solidFill>
            <a:ln>
              <a:noFill/>
            </a:ln>
            <a:effectLst/>
          </c:spPr>
          <c:invertIfNegative val="0"/>
          <c:cat>
            <c:strRef>
              <c:f>'C-7'!$A$2:$A$155</c:f>
              <c:strCache>
                <c:ptCount val="153"/>
                <c:pt idx="0">
                  <c:v>FUR.001</c:v>
                </c:pt>
                <c:pt idx="1">
                  <c:v>FUR.002</c:v>
                </c:pt>
                <c:pt idx="2">
                  <c:v>FUR.003</c:v>
                </c:pt>
                <c:pt idx="3">
                  <c:v>FUR.004</c:v>
                </c:pt>
                <c:pt idx="4">
                  <c:v>FUR.005</c:v>
                </c:pt>
                <c:pt idx="5">
                  <c:v>FUR.006</c:v>
                </c:pt>
                <c:pt idx="6">
                  <c:v>FUR.007</c:v>
                </c:pt>
                <c:pt idx="7">
                  <c:v>FUR.008</c:v>
                </c:pt>
                <c:pt idx="8">
                  <c:v>FUR.009</c:v>
                </c:pt>
                <c:pt idx="9">
                  <c:v>FUR.010</c:v>
                </c:pt>
                <c:pt idx="10">
                  <c:v>FUR.011</c:v>
                </c:pt>
                <c:pt idx="11">
                  <c:v>FUR.012</c:v>
                </c:pt>
                <c:pt idx="12">
                  <c:v>FUR.013</c:v>
                </c:pt>
                <c:pt idx="13">
                  <c:v>FUR.014</c:v>
                </c:pt>
                <c:pt idx="14">
                  <c:v>FUR.015</c:v>
                </c:pt>
                <c:pt idx="15">
                  <c:v>FUR.016</c:v>
                </c:pt>
                <c:pt idx="16">
                  <c:v>FUR.017</c:v>
                </c:pt>
                <c:pt idx="17">
                  <c:v>FUR.018</c:v>
                </c:pt>
                <c:pt idx="18">
                  <c:v>FUR.019</c:v>
                </c:pt>
                <c:pt idx="19">
                  <c:v>FUR.020</c:v>
                </c:pt>
                <c:pt idx="20">
                  <c:v>FUR.021</c:v>
                </c:pt>
                <c:pt idx="21">
                  <c:v>FUR.022</c:v>
                </c:pt>
                <c:pt idx="22">
                  <c:v>FUR.023</c:v>
                </c:pt>
                <c:pt idx="23">
                  <c:v>FUR.024</c:v>
                </c:pt>
                <c:pt idx="24">
                  <c:v>FUR.025</c:v>
                </c:pt>
                <c:pt idx="25">
                  <c:v>FUR.026</c:v>
                </c:pt>
                <c:pt idx="26">
                  <c:v>FUR.027</c:v>
                </c:pt>
                <c:pt idx="27">
                  <c:v>FUR.028</c:v>
                </c:pt>
                <c:pt idx="28">
                  <c:v>FUR.029</c:v>
                </c:pt>
                <c:pt idx="29">
                  <c:v>FUR.030</c:v>
                </c:pt>
                <c:pt idx="30">
                  <c:v>FUR.031</c:v>
                </c:pt>
                <c:pt idx="31">
                  <c:v>FUR.032</c:v>
                </c:pt>
                <c:pt idx="32">
                  <c:v>FUR.033</c:v>
                </c:pt>
                <c:pt idx="33">
                  <c:v>FUR.034</c:v>
                </c:pt>
                <c:pt idx="34">
                  <c:v>FUR.035</c:v>
                </c:pt>
                <c:pt idx="35">
                  <c:v>FUR.036</c:v>
                </c:pt>
                <c:pt idx="36">
                  <c:v>OFC.001</c:v>
                </c:pt>
                <c:pt idx="37">
                  <c:v>OFC.002</c:v>
                </c:pt>
                <c:pt idx="38">
                  <c:v>OFC.003</c:v>
                </c:pt>
                <c:pt idx="39">
                  <c:v>OFC.004</c:v>
                </c:pt>
                <c:pt idx="40">
                  <c:v>OFC.005</c:v>
                </c:pt>
                <c:pt idx="41">
                  <c:v>OFC.006</c:v>
                </c:pt>
                <c:pt idx="42">
                  <c:v>OFC.007</c:v>
                </c:pt>
                <c:pt idx="43">
                  <c:v>OFC.008</c:v>
                </c:pt>
                <c:pt idx="44">
                  <c:v>OFC.009</c:v>
                </c:pt>
                <c:pt idx="45">
                  <c:v>OFC.010</c:v>
                </c:pt>
                <c:pt idx="46">
                  <c:v>OFC.011</c:v>
                </c:pt>
                <c:pt idx="47">
                  <c:v>OFC.012</c:v>
                </c:pt>
                <c:pt idx="48">
                  <c:v>OFC.013</c:v>
                </c:pt>
                <c:pt idx="49">
                  <c:v>OFC.014</c:v>
                </c:pt>
                <c:pt idx="50">
                  <c:v>OFC.015</c:v>
                </c:pt>
                <c:pt idx="51">
                  <c:v>OFC.016</c:v>
                </c:pt>
                <c:pt idx="52">
                  <c:v>OFC.017</c:v>
                </c:pt>
                <c:pt idx="53">
                  <c:v>OFC.018</c:v>
                </c:pt>
                <c:pt idx="54">
                  <c:v>OFC.019</c:v>
                </c:pt>
                <c:pt idx="55">
                  <c:v>OFC.020</c:v>
                </c:pt>
                <c:pt idx="56">
                  <c:v>OFC.021</c:v>
                </c:pt>
                <c:pt idx="57">
                  <c:v>OFC.022</c:v>
                </c:pt>
                <c:pt idx="58">
                  <c:v>OFC.023</c:v>
                </c:pt>
                <c:pt idx="59">
                  <c:v>OFC.024</c:v>
                </c:pt>
                <c:pt idx="60">
                  <c:v>OFC.025</c:v>
                </c:pt>
                <c:pt idx="61">
                  <c:v>OFC.026</c:v>
                </c:pt>
                <c:pt idx="62">
                  <c:v>OFC.027</c:v>
                </c:pt>
                <c:pt idx="63">
                  <c:v>OFC.028</c:v>
                </c:pt>
                <c:pt idx="64">
                  <c:v>OFC.029</c:v>
                </c:pt>
                <c:pt idx="65">
                  <c:v>OFC.030</c:v>
                </c:pt>
                <c:pt idx="66">
                  <c:v>OFC.031</c:v>
                </c:pt>
                <c:pt idx="67">
                  <c:v>OFC.032</c:v>
                </c:pt>
                <c:pt idx="68">
                  <c:v>OFC.033</c:v>
                </c:pt>
                <c:pt idx="69">
                  <c:v>OFC.034</c:v>
                </c:pt>
                <c:pt idx="70">
                  <c:v>OFC.035</c:v>
                </c:pt>
                <c:pt idx="71">
                  <c:v>OFC.036</c:v>
                </c:pt>
                <c:pt idx="72">
                  <c:v>OFC.037</c:v>
                </c:pt>
                <c:pt idx="73">
                  <c:v>OFC.038</c:v>
                </c:pt>
                <c:pt idx="74">
                  <c:v>OFC.039</c:v>
                </c:pt>
                <c:pt idx="75">
                  <c:v>OFC.040</c:v>
                </c:pt>
                <c:pt idx="76">
                  <c:v>OFC.041</c:v>
                </c:pt>
                <c:pt idx="77">
                  <c:v>OFC.042</c:v>
                </c:pt>
                <c:pt idx="78">
                  <c:v>OFC.043</c:v>
                </c:pt>
                <c:pt idx="79">
                  <c:v>OFC.044</c:v>
                </c:pt>
                <c:pt idx="80">
                  <c:v>OFC.045</c:v>
                </c:pt>
                <c:pt idx="81">
                  <c:v>OFC.046</c:v>
                </c:pt>
                <c:pt idx="82">
                  <c:v>OFC.047</c:v>
                </c:pt>
                <c:pt idx="83">
                  <c:v>OFC.048</c:v>
                </c:pt>
                <c:pt idx="84">
                  <c:v>OFC.049</c:v>
                </c:pt>
                <c:pt idx="85">
                  <c:v>OFC.050</c:v>
                </c:pt>
                <c:pt idx="86">
                  <c:v>OFC.051</c:v>
                </c:pt>
                <c:pt idx="87">
                  <c:v>OFC.052</c:v>
                </c:pt>
                <c:pt idx="88">
                  <c:v>OFC.053</c:v>
                </c:pt>
                <c:pt idx="89">
                  <c:v>OFC.054</c:v>
                </c:pt>
                <c:pt idx="90">
                  <c:v>OFC.055</c:v>
                </c:pt>
                <c:pt idx="91">
                  <c:v>OFC.056</c:v>
                </c:pt>
                <c:pt idx="92">
                  <c:v>OFC.057</c:v>
                </c:pt>
                <c:pt idx="93">
                  <c:v>OFC.058</c:v>
                </c:pt>
                <c:pt idx="94">
                  <c:v>OFC.059</c:v>
                </c:pt>
                <c:pt idx="95">
                  <c:v>OFC.060</c:v>
                </c:pt>
                <c:pt idx="96">
                  <c:v>OFC.061</c:v>
                </c:pt>
                <c:pt idx="97">
                  <c:v>OFC.062</c:v>
                </c:pt>
                <c:pt idx="98">
                  <c:v>OFC.063</c:v>
                </c:pt>
                <c:pt idx="99">
                  <c:v>OFC.064</c:v>
                </c:pt>
                <c:pt idx="100">
                  <c:v>OFC.065</c:v>
                </c:pt>
                <c:pt idx="101">
                  <c:v>OFC.066</c:v>
                </c:pt>
                <c:pt idx="102">
                  <c:v>OFC.067</c:v>
                </c:pt>
                <c:pt idx="103">
                  <c:v>OFC.068</c:v>
                </c:pt>
                <c:pt idx="104">
                  <c:v>OFC.069</c:v>
                </c:pt>
                <c:pt idx="105">
                  <c:v>OFC.070</c:v>
                </c:pt>
                <c:pt idx="106">
                  <c:v>OFC.071</c:v>
                </c:pt>
                <c:pt idx="107">
                  <c:v>OFC.072</c:v>
                </c:pt>
                <c:pt idx="108">
                  <c:v>OFC.073</c:v>
                </c:pt>
                <c:pt idx="109">
                  <c:v>OFC.074</c:v>
                </c:pt>
                <c:pt idx="110">
                  <c:v>OFC.075</c:v>
                </c:pt>
                <c:pt idx="111">
                  <c:v>OFC.076</c:v>
                </c:pt>
                <c:pt idx="112">
                  <c:v>OFC.077</c:v>
                </c:pt>
                <c:pt idx="113">
                  <c:v>OFC.078</c:v>
                </c:pt>
                <c:pt idx="114">
                  <c:v>OFC.079</c:v>
                </c:pt>
                <c:pt idx="115">
                  <c:v>OFC.080</c:v>
                </c:pt>
                <c:pt idx="116">
                  <c:v>OFC.081</c:v>
                </c:pt>
                <c:pt idx="117">
                  <c:v>OFC.082</c:v>
                </c:pt>
                <c:pt idx="118">
                  <c:v>OFC.083</c:v>
                </c:pt>
                <c:pt idx="119">
                  <c:v>OFC.084</c:v>
                </c:pt>
                <c:pt idx="120">
                  <c:v>OFC.085</c:v>
                </c:pt>
                <c:pt idx="121">
                  <c:v>OFC.086</c:v>
                </c:pt>
                <c:pt idx="122">
                  <c:v>OFC.087</c:v>
                </c:pt>
                <c:pt idx="123">
                  <c:v>OFC.088</c:v>
                </c:pt>
                <c:pt idx="124">
                  <c:v>OFC.089</c:v>
                </c:pt>
                <c:pt idx="125">
                  <c:v>OFC.090</c:v>
                </c:pt>
                <c:pt idx="126">
                  <c:v>OFC.091</c:v>
                </c:pt>
                <c:pt idx="127">
                  <c:v>TCH.001</c:v>
                </c:pt>
                <c:pt idx="128">
                  <c:v>TCH.002</c:v>
                </c:pt>
                <c:pt idx="129">
                  <c:v>TCH.003</c:v>
                </c:pt>
                <c:pt idx="130">
                  <c:v>TCH.004</c:v>
                </c:pt>
                <c:pt idx="131">
                  <c:v>TCH.005</c:v>
                </c:pt>
                <c:pt idx="132">
                  <c:v>TCH.006</c:v>
                </c:pt>
                <c:pt idx="133">
                  <c:v>TCH.007</c:v>
                </c:pt>
                <c:pt idx="134">
                  <c:v>TCH.008</c:v>
                </c:pt>
                <c:pt idx="135">
                  <c:v>TCH.009</c:v>
                </c:pt>
                <c:pt idx="136">
                  <c:v>TCH.010</c:v>
                </c:pt>
                <c:pt idx="137">
                  <c:v>TCH.011</c:v>
                </c:pt>
                <c:pt idx="138">
                  <c:v>TCH.012</c:v>
                </c:pt>
                <c:pt idx="139">
                  <c:v>TCH.013</c:v>
                </c:pt>
                <c:pt idx="140">
                  <c:v>TCH.014</c:v>
                </c:pt>
                <c:pt idx="141">
                  <c:v>TCH.015</c:v>
                </c:pt>
                <c:pt idx="142">
                  <c:v>TCH.016</c:v>
                </c:pt>
                <c:pt idx="143">
                  <c:v>TCH.017</c:v>
                </c:pt>
                <c:pt idx="144">
                  <c:v>TCH.018</c:v>
                </c:pt>
                <c:pt idx="145">
                  <c:v>TCH.019</c:v>
                </c:pt>
                <c:pt idx="146">
                  <c:v>TCH.020</c:v>
                </c:pt>
                <c:pt idx="147">
                  <c:v>TCH.021</c:v>
                </c:pt>
                <c:pt idx="148">
                  <c:v>TCH.022</c:v>
                </c:pt>
                <c:pt idx="149">
                  <c:v>TCH.023</c:v>
                </c:pt>
                <c:pt idx="150">
                  <c:v>TCH.024</c:v>
                </c:pt>
                <c:pt idx="151">
                  <c:v>TCH.025</c:v>
                </c:pt>
                <c:pt idx="152">
                  <c:v>TCH.026</c:v>
                </c:pt>
              </c:strCache>
            </c:strRef>
          </c:cat>
          <c:val>
            <c:numRef>
              <c:f>'C-7'!$B$2:$B$155</c:f>
              <c:numCache>
                <c:formatCode>0.00</c:formatCode>
                <c:ptCount val="153"/>
                <c:pt idx="0">
                  <c:v>12.6</c:v>
                </c:pt>
                <c:pt idx="1">
                  <c:v>37.799999999999997</c:v>
                </c:pt>
                <c:pt idx="2">
                  <c:v>52.5</c:v>
                </c:pt>
                <c:pt idx="3">
                  <c:v>88.2</c:v>
                </c:pt>
                <c:pt idx="4">
                  <c:v>83.7</c:v>
                </c:pt>
                <c:pt idx="5">
                  <c:v>58.199999999999996</c:v>
                </c:pt>
                <c:pt idx="6">
                  <c:v>29.25</c:v>
                </c:pt>
                <c:pt idx="7">
                  <c:v>88.2</c:v>
                </c:pt>
                <c:pt idx="8">
                  <c:v>13.95</c:v>
                </c:pt>
                <c:pt idx="9">
                  <c:v>43.5</c:v>
                </c:pt>
                <c:pt idx="10">
                  <c:v>18.899999999999999</c:v>
                </c:pt>
                <c:pt idx="11">
                  <c:v>26.55</c:v>
                </c:pt>
                <c:pt idx="12">
                  <c:v>28.799999999999997</c:v>
                </c:pt>
                <c:pt idx="13">
                  <c:v>7.9499999999999993</c:v>
                </c:pt>
                <c:pt idx="14">
                  <c:v>27.75</c:v>
                </c:pt>
                <c:pt idx="15">
                  <c:v>52.199999999999996</c:v>
                </c:pt>
                <c:pt idx="16">
                  <c:v>28.5</c:v>
                </c:pt>
                <c:pt idx="17">
                  <c:v>88.8</c:v>
                </c:pt>
                <c:pt idx="18">
                  <c:v>24.599999999999998</c:v>
                </c:pt>
                <c:pt idx="19">
                  <c:v>149.1</c:v>
                </c:pt>
                <c:pt idx="20">
                  <c:v>51.75</c:v>
                </c:pt>
                <c:pt idx="21">
                  <c:v>15.899999999999999</c:v>
                </c:pt>
                <c:pt idx="22">
                  <c:v>30.15</c:v>
                </c:pt>
                <c:pt idx="23">
                  <c:v>104.4</c:v>
                </c:pt>
                <c:pt idx="24">
                  <c:v>27.9</c:v>
                </c:pt>
                <c:pt idx="25">
                  <c:v>17.7</c:v>
                </c:pt>
                <c:pt idx="26">
                  <c:v>13.5</c:v>
                </c:pt>
                <c:pt idx="27">
                  <c:v>29.7</c:v>
                </c:pt>
                <c:pt idx="28">
                  <c:v>34.65</c:v>
                </c:pt>
                <c:pt idx="29">
                  <c:v>90</c:v>
                </c:pt>
                <c:pt idx="30">
                  <c:v>24.3</c:v>
                </c:pt>
                <c:pt idx="31">
                  <c:v>16.649999999999999</c:v>
                </c:pt>
                <c:pt idx="32">
                  <c:v>117.6</c:v>
                </c:pt>
                <c:pt idx="33">
                  <c:v>15</c:v>
                </c:pt>
                <c:pt idx="34">
                  <c:v>45.6</c:v>
                </c:pt>
                <c:pt idx="35">
                  <c:v>87.6</c:v>
                </c:pt>
                <c:pt idx="36">
                  <c:v>22.8</c:v>
                </c:pt>
                <c:pt idx="37">
                  <c:v>23.099999999999998</c:v>
                </c:pt>
                <c:pt idx="38">
                  <c:v>39.6</c:v>
                </c:pt>
                <c:pt idx="39">
                  <c:v>18.899999999999999</c:v>
                </c:pt>
                <c:pt idx="40">
                  <c:v>63.75</c:v>
                </c:pt>
                <c:pt idx="41">
                  <c:v>18.45</c:v>
                </c:pt>
                <c:pt idx="42">
                  <c:v>42.75</c:v>
                </c:pt>
                <c:pt idx="43">
                  <c:v>34.5</c:v>
                </c:pt>
                <c:pt idx="44">
                  <c:v>30.15</c:v>
                </c:pt>
                <c:pt idx="45">
                  <c:v>61.199999999999996</c:v>
                </c:pt>
                <c:pt idx="46">
                  <c:v>17.099999999999998</c:v>
                </c:pt>
                <c:pt idx="47">
                  <c:v>27.599999999999998</c:v>
                </c:pt>
                <c:pt idx="48">
                  <c:v>25.2</c:v>
                </c:pt>
                <c:pt idx="49">
                  <c:v>55.65</c:v>
                </c:pt>
                <c:pt idx="50">
                  <c:v>65.099999999999994</c:v>
                </c:pt>
                <c:pt idx="51">
                  <c:v>23.7</c:v>
                </c:pt>
                <c:pt idx="52">
                  <c:v>19.8</c:v>
                </c:pt>
                <c:pt idx="53">
                  <c:v>11.7</c:v>
                </c:pt>
                <c:pt idx="54">
                  <c:v>34.199999999999996</c:v>
                </c:pt>
                <c:pt idx="55">
                  <c:v>42.3</c:v>
                </c:pt>
                <c:pt idx="56">
                  <c:v>29.7</c:v>
                </c:pt>
                <c:pt idx="57">
                  <c:v>90</c:v>
                </c:pt>
                <c:pt idx="58">
                  <c:v>118.8</c:v>
                </c:pt>
                <c:pt idx="59">
                  <c:v>22.5</c:v>
                </c:pt>
                <c:pt idx="60">
                  <c:v>112.8</c:v>
                </c:pt>
                <c:pt idx="61">
                  <c:v>27.3</c:v>
                </c:pt>
                <c:pt idx="62">
                  <c:v>54.6</c:v>
                </c:pt>
                <c:pt idx="63">
                  <c:v>79.2</c:v>
                </c:pt>
                <c:pt idx="64">
                  <c:v>76.5</c:v>
                </c:pt>
                <c:pt idx="65">
                  <c:v>52.5</c:v>
                </c:pt>
                <c:pt idx="66">
                  <c:v>43.199999999999996</c:v>
                </c:pt>
                <c:pt idx="67">
                  <c:v>64.5</c:v>
                </c:pt>
                <c:pt idx="68">
                  <c:v>15</c:v>
                </c:pt>
                <c:pt idx="69">
                  <c:v>24</c:v>
                </c:pt>
                <c:pt idx="70">
                  <c:v>13.799999999999999</c:v>
                </c:pt>
                <c:pt idx="71">
                  <c:v>87.3</c:v>
                </c:pt>
                <c:pt idx="72">
                  <c:v>40.949999999999996</c:v>
                </c:pt>
                <c:pt idx="73">
                  <c:v>85.2</c:v>
                </c:pt>
                <c:pt idx="74">
                  <c:v>28.799999999999997</c:v>
                </c:pt>
                <c:pt idx="75">
                  <c:v>13.049999999999999</c:v>
                </c:pt>
                <c:pt idx="76">
                  <c:v>24.75</c:v>
                </c:pt>
                <c:pt idx="77">
                  <c:v>14.549999999999999</c:v>
                </c:pt>
                <c:pt idx="78">
                  <c:v>255</c:v>
                </c:pt>
                <c:pt idx="79">
                  <c:v>18.45</c:v>
                </c:pt>
                <c:pt idx="80">
                  <c:v>4.5</c:v>
                </c:pt>
                <c:pt idx="81">
                  <c:v>41.4</c:v>
                </c:pt>
                <c:pt idx="82">
                  <c:v>59.25</c:v>
                </c:pt>
                <c:pt idx="83">
                  <c:v>4.95</c:v>
                </c:pt>
                <c:pt idx="84">
                  <c:v>86.1</c:v>
                </c:pt>
                <c:pt idx="85">
                  <c:v>113.85</c:v>
                </c:pt>
                <c:pt idx="86">
                  <c:v>79.199999999999989</c:v>
                </c:pt>
                <c:pt idx="87">
                  <c:v>87.149999999999991</c:v>
                </c:pt>
                <c:pt idx="88">
                  <c:v>17.55</c:v>
                </c:pt>
                <c:pt idx="89">
                  <c:v>5.0999999999999996</c:v>
                </c:pt>
                <c:pt idx="90">
                  <c:v>23.7</c:v>
                </c:pt>
                <c:pt idx="91">
                  <c:v>9.6</c:v>
                </c:pt>
                <c:pt idx="92">
                  <c:v>94.8</c:v>
                </c:pt>
                <c:pt idx="93">
                  <c:v>42.75</c:v>
                </c:pt>
                <c:pt idx="94">
                  <c:v>39.6</c:v>
                </c:pt>
                <c:pt idx="95">
                  <c:v>52.5</c:v>
                </c:pt>
                <c:pt idx="96">
                  <c:v>24.3</c:v>
                </c:pt>
                <c:pt idx="97">
                  <c:v>37.199999999999996</c:v>
                </c:pt>
                <c:pt idx="98">
                  <c:v>22.5</c:v>
                </c:pt>
                <c:pt idx="99">
                  <c:v>151.04999999999998</c:v>
                </c:pt>
                <c:pt idx="100">
                  <c:v>11.7</c:v>
                </c:pt>
                <c:pt idx="101">
                  <c:v>54</c:v>
                </c:pt>
                <c:pt idx="102">
                  <c:v>165.9</c:v>
                </c:pt>
                <c:pt idx="103">
                  <c:v>15</c:v>
                </c:pt>
                <c:pt idx="104">
                  <c:v>41.85</c:v>
                </c:pt>
                <c:pt idx="105">
                  <c:v>71.099999999999994</c:v>
                </c:pt>
                <c:pt idx="106">
                  <c:v>11.25</c:v>
                </c:pt>
                <c:pt idx="107">
                  <c:v>34.799999999999997</c:v>
                </c:pt>
                <c:pt idx="108">
                  <c:v>40.5</c:v>
                </c:pt>
                <c:pt idx="109">
                  <c:v>58.05</c:v>
                </c:pt>
                <c:pt idx="110">
                  <c:v>136.80000000000001</c:v>
                </c:pt>
                <c:pt idx="111">
                  <c:v>96.9</c:v>
                </c:pt>
                <c:pt idx="112">
                  <c:v>12</c:v>
                </c:pt>
                <c:pt idx="113">
                  <c:v>70.2</c:v>
                </c:pt>
                <c:pt idx="114">
                  <c:v>38.25</c:v>
                </c:pt>
                <c:pt idx="115">
                  <c:v>7.9499999999999993</c:v>
                </c:pt>
                <c:pt idx="116">
                  <c:v>46.8</c:v>
                </c:pt>
                <c:pt idx="117">
                  <c:v>11.7</c:v>
                </c:pt>
                <c:pt idx="118">
                  <c:v>14.85</c:v>
                </c:pt>
                <c:pt idx="119">
                  <c:v>31.5</c:v>
                </c:pt>
                <c:pt idx="120">
                  <c:v>138.6</c:v>
                </c:pt>
                <c:pt idx="121">
                  <c:v>100.8</c:v>
                </c:pt>
                <c:pt idx="122">
                  <c:v>249</c:v>
                </c:pt>
                <c:pt idx="123">
                  <c:v>35.1</c:v>
                </c:pt>
                <c:pt idx="124">
                  <c:v>33.6</c:v>
                </c:pt>
                <c:pt idx="125">
                  <c:v>41.25</c:v>
                </c:pt>
                <c:pt idx="126">
                  <c:v>27</c:v>
                </c:pt>
                <c:pt idx="127">
                  <c:v>29.7</c:v>
                </c:pt>
                <c:pt idx="128">
                  <c:v>44.4</c:v>
                </c:pt>
                <c:pt idx="129">
                  <c:v>16.649999999999999</c:v>
                </c:pt>
                <c:pt idx="130">
                  <c:v>33.299999999999997</c:v>
                </c:pt>
                <c:pt idx="131">
                  <c:v>39.9</c:v>
                </c:pt>
                <c:pt idx="132">
                  <c:v>51</c:v>
                </c:pt>
                <c:pt idx="133">
                  <c:v>60</c:v>
                </c:pt>
                <c:pt idx="134">
                  <c:v>13.799999999999999</c:v>
                </c:pt>
                <c:pt idx="135">
                  <c:v>31.95</c:v>
                </c:pt>
                <c:pt idx="136">
                  <c:v>17.399999999999999</c:v>
                </c:pt>
                <c:pt idx="137">
                  <c:v>46.5</c:v>
                </c:pt>
                <c:pt idx="138">
                  <c:v>13.799999999999999</c:v>
                </c:pt>
                <c:pt idx="139">
                  <c:v>21.9</c:v>
                </c:pt>
                <c:pt idx="140">
                  <c:v>45</c:v>
                </c:pt>
                <c:pt idx="141">
                  <c:v>148.5</c:v>
                </c:pt>
                <c:pt idx="142">
                  <c:v>18</c:v>
                </c:pt>
                <c:pt idx="143">
                  <c:v>29.25</c:v>
                </c:pt>
                <c:pt idx="144">
                  <c:v>87.3</c:v>
                </c:pt>
                <c:pt idx="145">
                  <c:v>167.85000000000002</c:v>
                </c:pt>
                <c:pt idx="146">
                  <c:v>119.25</c:v>
                </c:pt>
                <c:pt idx="147">
                  <c:v>40.5</c:v>
                </c:pt>
                <c:pt idx="148">
                  <c:v>57.75</c:v>
                </c:pt>
                <c:pt idx="149">
                  <c:v>64.5</c:v>
                </c:pt>
                <c:pt idx="150">
                  <c:v>118.8</c:v>
                </c:pt>
                <c:pt idx="151">
                  <c:v>15.299999999999999</c:v>
                </c:pt>
                <c:pt idx="152">
                  <c:v>21.599999999999998</c:v>
                </c:pt>
              </c:numCache>
            </c:numRef>
          </c:val>
          <c:extLst>
            <c:ext xmlns:c16="http://schemas.microsoft.com/office/drawing/2014/chart" uri="{C3380CC4-5D6E-409C-BE32-E72D297353CC}">
              <c16:uniqueId val="{00000000-BA7A-41EF-80E4-5B4B81A86AA1}"/>
            </c:ext>
          </c:extLst>
        </c:ser>
        <c:dLbls>
          <c:showLegendKey val="0"/>
          <c:showVal val="0"/>
          <c:showCatName val="0"/>
          <c:showSerName val="0"/>
          <c:showPercent val="0"/>
          <c:showBubbleSize val="0"/>
        </c:dLbls>
        <c:gapWidth val="219"/>
        <c:overlap val="-27"/>
        <c:axId val="1044499856"/>
        <c:axId val="1044497456"/>
      </c:barChart>
      <c:catAx>
        <c:axId val="1044499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497456"/>
        <c:crosses val="autoZero"/>
        <c:auto val="1"/>
        <c:lblAlgn val="ctr"/>
        <c:lblOffset val="100"/>
        <c:noMultiLvlLbl val="0"/>
      </c:catAx>
      <c:valAx>
        <c:axId val="1044497456"/>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499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Excel_Rian Alfatian.xlsx]C-2!PivotTable3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'C-2'!$A$1</c:f>
              <c:strCache>
                <c:ptCount val="1"/>
                <c:pt idx="0">
                  <c:v>Total</c:v>
                </c:pt>
              </c:strCache>
            </c:strRef>
          </c:tx>
          <c:spPr>
            <a:solidFill>
              <a:schemeClr val="accent1"/>
            </a:solidFill>
            <a:ln>
              <a:noFill/>
            </a:ln>
            <a:effectLst/>
          </c:spPr>
          <c:invertIfNegative val="0"/>
          <c:cat>
            <c:strRef>
              <c:f>'C-2'!$A$2</c:f>
              <c:strCache>
                <c:ptCount val="1"/>
                <c:pt idx="0">
                  <c:v>Total</c:v>
                </c:pt>
              </c:strCache>
            </c:strRef>
          </c:cat>
          <c:val>
            <c:numRef>
              <c:f>'C-2'!$A$2</c:f>
              <c:numCache>
                <c:formatCode>[$$-1009]#,##0.00</c:formatCode>
                <c:ptCount val="1"/>
                <c:pt idx="0">
                  <c:v>7700.85</c:v>
                </c:pt>
              </c:numCache>
            </c:numRef>
          </c:val>
          <c:extLst>
            <c:ext xmlns:c16="http://schemas.microsoft.com/office/drawing/2014/chart" uri="{C3380CC4-5D6E-409C-BE32-E72D297353CC}">
              <c16:uniqueId val="{00000000-A9D4-457C-9E30-A06922E52F86}"/>
            </c:ext>
          </c:extLst>
        </c:ser>
        <c:dLbls>
          <c:showLegendKey val="0"/>
          <c:showVal val="0"/>
          <c:showCatName val="0"/>
          <c:showSerName val="0"/>
          <c:showPercent val="0"/>
          <c:showBubbleSize val="0"/>
        </c:dLbls>
        <c:gapWidth val="219"/>
        <c:overlap val="-27"/>
        <c:axId val="1039974208"/>
        <c:axId val="1039977088"/>
      </c:barChart>
      <c:catAx>
        <c:axId val="1039974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977088"/>
        <c:crosses val="autoZero"/>
        <c:auto val="1"/>
        <c:lblAlgn val="ctr"/>
        <c:lblOffset val="100"/>
        <c:noMultiLvlLbl val="0"/>
      </c:catAx>
      <c:valAx>
        <c:axId val="1039977088"/>
        <c:scaling>
          <c:orientation val="minMax"/>
        </c:scaling>
        <c:delete val="0"/>
        <c:axPos val="l"/>
        <c:majorGridlines>
          <c:spPr>
            <a:ln w="9525" cap="flat" cmpd="sng" algn="ctr">
              <a:solidFill>
                <a:schemeClr val="tx1">
                  <a:lumMod val="15000"/>
                  <a:lumOff val="85000"/>
                </a:schemeClr>
              </a:solidFill>
              <a:round/>
            </a:ln>
            <a:effectLst/>
          </c:spPr>
        </c:majorGridlines>
        <c:numFmt formatCode="[$$-10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974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Excel_Rian Alfatian.xlsx]C-3!PivotTable14</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580927384077"/>
          <c:y val="0.26328484981044037"/>
          <c:w val="0.79814085739282603"/>
          <c:h val="0.53774387576552929"/>
        </c:manualLayout>
      </c:layout>
      <c:lineChart>
        <c:grouping val="standard"/>
        <c:varyColors val="0"/>
        <c:ser>
          <c:idx val="0"/>
          <c:order val="0"/>
          <c:tx>
            <c:strRef>
              <c:f>'C-3'!$B$1</c:f>
              <c:strCache>
                <c:ptCount val="1"/>
                <c:pt idx="0">
                  <c:v>Total</c:v>
                </c:pt>
              </c:strCache>
            </c:strRef>
          </c:tx>
          <c:spPr>
            <a:ln w="28575" cap="rnd">
              <a:solidFill>
                <a:schemeClr val="accent1"/>
              </a:solidFill>
              <a:round/>
            </a:ln>
            <a:effectLst/>
          </c:spPr>
          <c:marker>
            <c:symbol val="none"/>
          </c:marker>
          <c:cat>
            <c:strRef>
              <c:f>'C-3'!$A$2:$A$8</c:f>
              <c:strCache>
                <c:ptCount val="6"/>
                <c:pt idx="0">
                  <c:v>Jan</c:v>
                </c:pt>
                <c:pt idx="1">
                  <c:v>Feb</c:v>
                </c:pt>
                <c:pt idx="2">
                  <c:v>Mar</c:v>
                </c:pt>
                <c:pt idx="3">
                  <c:v>Apr</c:v>
                </c:pt>
                <c:pt idx="4">
                  <c:v>May</c:v>
                </c:pt>
                <c:pt idx="5">
                  <c:v>Jun</c:v>
                </c:pt>
              </c:strCache>
            </c:strRef>
          </c:cat>
          <c:val>
            <c:numRef>
              <c:f>'C-3'!$B$2:$B$8</c:f>
              <c:numCache>
                <c:formatCode>[$$-1009]#,##0.00</c:formatCode>
                <c:ptCount val="6"/>
                <c:pt idx="0">
                  <c:v>14598</c:v>
                </c:pt>
                <c:pt idx="1">
                  <c:v>8311</c:v>
                </c:pt>
                <c:pt idx="2">
                  <c:v>7864</c:v>
                </c:pt>
                <c:pt idx="3">
                  <c:v>6277</c:v>
                </c:pt>
                <c:pt idx="4">
                  <c:v>8333</c:v>
                </c:pt>
                <c:pt idx="5">
                  <c:v>5956</c:v>
                </c:pt>
              </c:numCache>
            </c:numRef>
          </c:val>
          <c:smooth val="0"/>
          <c:extLst>
            <c:ext xmlns:c16="http://schemas.microsoft.com/office/drawing/2014/chart" uri="{C3380CC4-5D6E-409C-BE32-E72D297353CC}">
              <c16:uniqueId val="{00000000-6634-4549-BA2A-562B1973DC13}"/>
            </c:ext>
          </c:extLst>
        </c:ser>
        <c:dLbls>
          <c:showLegendKey val="0"/>
          <c:showVal val="0"/>
          <c:showCatName val="0"/>
          <c:showSerName val="0"/>
          <c:showPercent val="0"/>
          <c:showBubbleSize val="0"/>
        </c:dLbls>
        <c:smooth val="0"/>
        <c:axId val="221310975"/>
        <c:axId val="221318655"/>
      </c:lineChart>
      <c:catAx>
        <c:axId val="221310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18655"/>
        <c:crosses val="autoZero"/>
        <c:auto val="1"/>
        <c:lblAlgn val="ctr"/>
        <c:lblOffset val="100"/>
        <c:noMultiLvlLbl val="0"/>
      </c:catAx>
      <c:valAx>
        <c:axId val="221318655"/>
        <c:scaling>
          <c:orientation val="minMax"/>
        </c:scaling>
        <c:delete val="0"/>
        <c:axPos val="l"/>
        <c:majorGridlines>
          <c:spPr>
            <a:ln w="9525" cap="flat" cmpd="sng" algn="ctr">
              <a:solidFill>
                <a:schemeClr val="tx1">
                  <a:lumMod val="15000"/>
                  <a:lumOff val="85000"/>
                </a:schemeClr>
              </a:solidFill>
              <a:round/>
            </a:ln>
            <a:effectLst/>
          </c:spPr>
        </c:majorGridlines>
        <c:numFmt formatCode="[$$-10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10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Excel_Rian Alfatian.xlsx]C-4!PivotTable13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'C-4'!$B$1</c:f>
              <c:strCache>
                <c:ptCount val="1"/>
                <c:pt idx="0">
                  <c:v>Total</c:v>
                </c:pt>
              </c:strCache>
            </c:strRef>
          </c:tx>
          <c:spPr>
            <a:solidFill>
              <a:schemeClr val="accent1"/>
            </a:solidFill>
            <a:ln>
              <a:noFill/>
            </a:ln>
            <a:effectLst/>
          </c:spPr>
          <c:invertIfNegative val="0"/>
          <c:cat>
            <c:strRef>
              <c:f>'C-4'!$A$2:$A$28</c:f>
              <c:strCache>
                <c:ptCount val="26"/>
                <c:pt idx="0">
                  <c:v>Alabama</c:v>
                </c:pt>
                <c:pt idx="1">
                  <c:v>Arizona</c:v>
                </c:pt>
                <c:pt idx="2">
                  <c:v>California</c:v>
                </c:pt>
                <c:pt idx="3">
                  <c:v>Colorado</c:v>
                </c:pt>
                <c:pt idx="4">
                  <c:v>Delaware</c:v>
                </c:pt>
                <c:pt idx="5">
                  <c:v>Florida</c:v>
                </c:pt>
                <c:pt idx="6">
                  <c:v>Illinois</c:v>
                </c:pt>
                <c:pt idx="7">
                  <c:v>Indiana</c:v>
                </c:pt>
                <c:pt idx="8">
                  <c:v>Iowa</c:v>
                </c:pt>
                <c:pt idx="9">
                  <c:v>Kentucky</c:v>
                </c:pt>
                <c:pt idx="10">
                  <c:v>Michigan</c:v>
                </c:pt>
                <c:pt idx="11">
                  <c:v>Minnesota</c:v>
                </c:pt>
                <c:pt idx="12">
                  <c:v>Missouri</c:v>
                </c:pt>
                <c:pt idx="13">
                  <c:v>Nebraska</c:v>
                </c:pt>
                <c:pt idx="14">
                  <c:v>New York</c:v>
                </c:pt>
                <c:pt idx="15">
                  <c:v>North Carolina</c:v>
                </c:pt>
                <c:pt idx="16">
                  <c:v>Ohio</c:v>
                </c:pt>
                <c:pt idx="17">
                  <c:v>Oregon</c:v>
                </c:pt>
                <c:pt idx="18">
                  <c:v>Pennsylvania</c:v>
                </c:pt>
                <c:pt idx="19">
                  <c:v>South Carolina</c:v>
                </c:pt>
                <c:pt idx="20">
                  <c:v>Tennessee</c:v>
                </c:pt>
                <c:pt idx="21">
                  <c:v>Texas</c:v>
                </c:pt>
                <c:pt idx="22">
                  <c:v>Utah</c:v>
                </c:pt>
                <c:pt idx="23">
                  <c:v>Virginia</c:v>
                </c:pt>
                <c:pt idx="24">
                  <c:v>Washington</c:v>
                </c:pt>
                <c:pt idx="25">
                  <c:v>Wisconsin</c:v>
                </c:pt>
              </c:strCache>
            </c:strRef>
          </c:cat>
          <c:val>
            <c:numRef>
              <c:f>'C-4'!$B$2:$B$28</c:f>
              <c:numCache>
                <c:formatCode>General</c:formatCode>
                <c:ptCount val="26"/>
                <c:pt idx="0">
                  <c:v>306</c:v>
                </c:pt>
                <c:pt idx="1">
                  <c:v>1610</c:v>
                </c:pt>
                <c:pt idx="2">
                  <c:v>10353</c:v>
                </c:pt>
                <c:pt idx="3">
                  <c:v>3163</c:v>
                </c:pt>
                <c:pt idx="4">
                  <c:v>1801</c:v>
                </c:pt>
                <c:pt idx="5">
                  <c:v>1625</c:v>
                </c:pt>
                <c:pt idx="6">
                  <c:v>2556</c:v>
                </c:pt>
                <c:pt idx="7">
                  <c:v>1283</c:v>
                </c:pt>
                <c:pt idx="8">
                  <c:v>438</c:v>
                </c:pt>
                <c:pt idx="9">
                  <c:v>336</c:v>
                </c:pt>
                <c:pt idx="10">
                  <c:v>529</c:v>
                </c:pt>
                <c:pt idx="11">
                  <c:v>1404</c:v>
                </c:pt>
                <c:pt idx="12">
                  <c:v>234</c:v>
                </c:pt>
                <c:pt idx="13">
                  <c:v>805</c:v>
                </c:pt>
                <c:pt idx="14">
                  <c:v>2618</c:v>
                </c:pt>
                <c:pt idx="15">
                  <c:v>1283</c:v>
                </c:pt>
                <c:pt idx="16">
                  <c:v>3241</c:v>
                </c:pt>
                <c:pt idx="17">
                  <c:v>79</c:v>
                </c:pt>
                <c:pt idx="18">
                  <c:v>6978</c:v>
                </c:pt>
                <c:pt idx="19">
                  <c:v>106</c:v>
                </c:pt>
                <c:pt idx="20">
                  <c:v>928</c:v>
                </c:pt>
                <c:pt idx="21">
                  <c:v>5866</c:v>
                </c:pt>
                <c:pt idx="22">
                  <c:v>1069</c:v>
                </c:pt>
                <c:pt idx="23">
                  <c:v>192</c:v>
                </c:pt>
                <c:pt idx="24">
                  <c:v>375</c:v>
                </c:pt>
                <c:pt idx="25">
                  <c:v>2161</c:v>
                </c:pt>
              </c:numCache>
            </c:numRef>
          </c:val>
          <c:extLst>
            <c:ext xmlns:c16="http://schemas.microsoft.com/office/drawing/2014/chart" uri="{C3380CC4-5D6E-409C-BE32-E72D297353CC}">
              <c16:uniqueId val="{00000000-AF79-4886-8F25-7FEE50CD4E68}"/>
            </c:ext>
          </c:extLst>
        </c:ser>
        <c:dLbls>
          <c:showLegendKey val="0"/>
          <c:showVal val="0"/>
          <c:showCatName val="0"/>
          <c:showSerName val="0"/>
          <c:showPercent val="0"/>
          <c:showBubbleSize val="0"/>
        </c:dLbls>
        <c:gapWidth val="219"/>
        <c:overlap val="-27"/>
        <c:axId val="972621344"/>
        <c:axId val="972620864"/>
      </c:barChart>
      <c:catAx>
        <c:axId val="972621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620864"/>
        <c:crosses val="autoZero"/>
        <c:auto val="1"/>
        <c:lblAlgn val="ctr"/>
        <c:lblOffset val="100"/>
        <c:noMultiLvlLbl val="0"/>
      </c:catAx>
      <c:valAx>
        <c:axId val="972620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621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Excel_Rian Alfatian.xlsx]C-5!PivotTable5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'C-5'!$C$3</c:f>
              <c:strCache>
                <c:ptCount val="1"/>
                <c:pt idx="0">
                  <c:v>Total</c:v>
                </c:pt>
              </c:strCache>
            </c:strRef>
          </c:tx>
          <c:spPr>
            <a:solidFill>
              <a:schemeClr val="accent1"/>
            </a:solidFill>
            <a:ln>
              <a:noFill/>
            </a:ln>
            <a:effectLst/>
          </c:spPr>
          <c:invertIfNegative val="0"/>
          <c:cat>
            <c:strRef>
              <c:f>'C-5'!$B$4:$B$9</c:f>
              <c:strCache>
                <c:ptCount val="5"/>
                <c:pt idx="0">
                  <c:v>OFC.043</c:v>
                </c:pt>
                <c:pt idx="1">
                  <c:v>OFC.050</c:v>
                </c:pt>
                <c:pt idx="2">
                  <c:v>OFC.087</c:v>
                </c:pt>
                <c:pt idx="3">
                  <c:v>TCH.019</c:v>
                </c:pt>
                <c:pt idx="4">
                  <c:v>OFC.064</c:v>
                </c:pt>
              </c:strCache>
            </c:strRef>
          </c:cat>
          <c:val>
            <c:numRef>
              <c:f>'C-5'!$C$4:$C$9</c:f>
              <c:numCache>
                <c:formatCode>General</c:formatCode>
                <c:ptCount val="5"/>
                <c:pt idx="0">
                  <c:v>34</c:v>
                </c:pt>
                <c:pt idx="1">
                  <c:v>23</c:v>
                </c:pt>
                <c:pt idx="2">
                  <c:v>20</c:v>
                </c:pt>
                <c:pt idx="3">
                  <c:v>19</c:v>
                </c:pt>
                <c:pt idx="4">
                  <c:v>19</c:v>
                </c:pt>
              </c:numCache>
            </c:numRef>
          </c:val>
          <c:extLst>
            <c:ext xmlns:c16="http://schemas.microsoft.com/office/drawing/2014/chart" uri="{C3380CC4-5D6E-409C-BE32-E72D297353CC}">
              <c16:uniqueId val="{00000004-A7FC-4C33-98C9-E99FD8BCB32B}"/>
            </c:ext>
          </c:extLst>
        </c:ser>
        <c:dLbls>
          <c:showLegendKey val="0"/>
          <c:showVal val="0"/>
          <c:showCatName val="0"/>
          <c:showSerName val="0"/>
          <c:showPercent val="0"/>
          <c:showBubbleSize val="0"/>
        </c:dLbls>
        <c:gapWidth val="219"/>
        <c:axId val="948079840"/>
        <c:axId val="948080320"/>
      </c:barChart>
      <c:catAx>
        <c:axId val="948079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8080320"/>
        <c:crosses val="autoZero"/>
        <c:auto val="1"/>
        <c:lblAlgn val="ctr"/>
        <c:lblOffset val="100"/>
        <c:noMultiLvlLbl val="0"/>
      </c:catAx>
      <c:valAx>
        <c:axId val="948080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8079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Excel_Rian Alfatian.xlsx]C-6!PivotTable11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s>
    <c:plotArea>
      <c:layout/>
      <c:doughnutChart>
        <c:varyColors val="1"/>
        <c:ser>
          <c:idx val="0"/>
          <c:order val="0"/>
          <c:tx>
            <c:strRef>
              <c:f>'C-6'!$B$1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DBD1-4B64-88B4-6C3957C0EA9E}"/>
              </c:ext>
            </c:extLst>
          </c:dPt>
          <c:dPt>
            <c:idx val="1"/>
            <c:bubble3D val="0"/>
            <c:spPr>
              <a:solidFill>
                <a:schemeClr val="accent2"/>
              </a:solidFill>
              <a:ln>
                <a:noFill/>
              </a:ln>
              <a:effectLst/>
            </c:spPr>
            <c:extLst>
              <c:ext xmlns:c16="http://schemas.microsoft.com/office/drawing/2014/chart" uri="{C3380CC4-5D6E-409C-BE32-E72D297353CC}">
                <c16:uniqueId val="{00000003-DBD1-4B64-88B4-6C3957C0EA9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'C-6'!$A$2:$A$4</c:f>
              <c:strCache>
                <c:ptCount val="2"/>
                <c:pt idx="0">
                  <c:v>Consumer</c:v>
                </c:pt>
                <c:pt idx="1">
                  <c:v>Corporate</c:v>
                </c:pt>
              </c:strCache>
            </c:strRef>
          </c:cat>
          <c:val>
            <c:numRef>
              <c:f>'C-6'!$B$2:$B$4</c:f>
              <c:numCache>
                <c:formatCode>0.00%</c:formatCode>
                <c:ptCount val="2"/>
                <c:pt idx="0">
                  <c:v>0.66545900777186939</c:v>
                </c:pt>
                <c:pt idx="1">
                  <c:v>0.33454099222813055</c:v>
                </c:pt>
              </c:numCache>
            </c:numRef>
          </c:val>
          <c:extLst>
            <c:ext xmlns:c16="http://schemas.microsoft.com/office/drawing/2014/chart" uri="{C3380CC4-5D6E-409C-BE32-E72D297353CC}">
              <c16:uniqueId val="{00000003-4737-459A-8C8A-3426E6FB8C36}"/>
            </c:ext>
          </c:extLst>
        </c:ser>
        <c:dLbls>
          <c:showLegendKey val="0"/>
          <c:showVal val="1"/>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Excel_Rian Alfatian.xlsx]C-7!PivotTable7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'C-7'!$B$1</c:f>
              <c:strCache>
                <c:ptCount val="1"/>
                <c:pt idx="0">
                  <c:v>Total</c:v>
                </c:pt>
              </c:strCache>
            </c:strRef>
          </c:tx>
          <c:spPr>
            <a:solidFill>
              <a:schemeClr val="accent1"/>
            </a:solidFill>
            <a:ln>
              <a:noFill/>
            </a:ln>
            <a:effectLst/>
          </c:spPr>
          <c:invertIfNegative val="0"/>
          <c:cat>
            <c:strRef>
              <c:f>'C-7'!$A$2:$A$155</c:f>
              <c:strCache>
                <c:ptCount val="153"/>
                <c:pt idx="0">
                  <c:v>FUR.001</c:v>
                </c:pt>
                <c:pt idx="1">
                  <c:v>FUR.002</c:v>
                </c:pt>
                <c:pt idx="2">
                  <c:v>FUR.003</c:v>
                </c:pt>
                <c:pt idx="3">
                  <c:v>FUR.004</c:v>
                </c:pt>
                <c:pt idx="4">
                  <c:v>FUR.005</c:v>
                </c:pt>
                <c:pt idx="5">
                  <c:v>FUR.006</c:v>
                </c:pt>
                <c:pt idx="6">
                  <c:v>FUR.007</c:v>
                </c:pt>
                <c:pt idx="7">
                  <c:v>FUR.008</c:v>
                </c:pt>
                <c:pt idx="8">
                  <c:v>FUR.009</c:v>
                </c:pt>
                <c:pt idx="9">
                  <c:v>FUR.010</c:v>
                </c:pt>
                <c:pt idx="10">
                  <c:v>FUR.011</c:v>
                </c:pt>
                <c:pt idx="11">
                  <c:v>FUR.012</c:v>
                </c:pt>
                <c:pt idx="12">
                  <c:v>FUR.013</c:v>
                </c:pt>
                <c:pt idx="13">
                  <c:v>FUR.014</c:v>
                </c:pt>
                <c:pt idx="14">
                  <c:v>FUR.015</c:v>
                </c:pt>
                <c:pt idx="15">
                  <c:v>FUR.016</c:v>
                </c:pt>
                <c:pt idx="16">
                  <c:v>FUR.017</c:v>
                </c:pt>
                <c:pt idx="17">
                  <c:v>FUR.018</c:v>
                </c:pt>
                <c:pt idx="18">
                  <c:v>FUR.019</c:v>
                </c:pt>
                <c:pt idx="19">
                  <c:v>FUR.020</c:v>
                </c:pt>
                <c:pt idx="20">
                  <c:v>FUR.021</c:v>
                </c:pt>
                <c:pt idx="21">
                  <c:v>FUR.022</c:v>
                </c:pt>
                <c:pt idx="22">
                  <c:v>FUR.023</c:v>
                </c:pt>
                <c:pt idx="23">
                  <c:v>FUR.024</c:v>
                </c:pt>
                <c:pt idx="24">
                  <c:v>FUR.025</c:v>
                </c:pt>
                <c:pt idx="25">
                  <c:v>FUR.026</c:v>
                </c:pt>
                <c:pt idx="26">
                  <c:v>FUR.027</c:v>
                </c:pt>
                <c:pt idx="27">
                  <c:v>FUR.028</c:v>
                </c:pt>
                <c:pt idx="28">
                  <c:v>FUR.029</c:v>
                </c:pt>
                <c:pt idx="29">
                  <c:v>FUR.030</c:v>
                </c:pt>
                <c:pt idx="30">
                  <c:v>FUR.031</c:v>
                </c:pt>
                <c:pt idx="31">
                  <c:v>FUR.032</c:v>
                </c:pt>
                <c:pt idx="32">
                  <c:v>FUR.033</c:v>
                </c:pt>
                <c:pt idx="33">
                  <c:v>FUR.034</c:v>
                </c:pt>
                <c:pt idx="34">
                  <c:v>FUR.035</c:v>
                </c:pt>
                <c:pt idx="35">
                  <c:v>FUR.036</c:v>
                </c:pt>
                <c:pt idx="36">
                  <c:v>OFC.001</c:v>
                </c:pt>
                <c:pt idx="37">
                  <c:v>OFC.002</c:v>
                </c:pt>
                <c:pt idx="38">
                  <c:v>OFC.003</c:v>
                </c:pt>
                <c:pt idx="39">
                  <c:v>OFC.004</c:v>
                </c:pt>
                <c:pt idx="40">
                  <c:v>OFC.005</c:v>
                </c:pt>
                <c:pt idx="41">
                  <c:v>OFC.006</c:v>
                </c:pt>
                <c:pt idx="42">
                  <c:v>OFC.007</c:v>
                </c:pt>
                <c:pt idx="43">
                  <c:v>OFC.008</c:v>
                </c:pt>
                <c:pt idx="44">
                  <c:v>OFC.009</c:v>
                </c:pt>
                <c:pt idx="45">
                  <c:v>OFC.010</c:v>
                </c:pt>
                <c:pt idx="46">
                  <c:v>OFC.011</c:v>
                </c:pt>
                <c:pt idx="47">
                  <c:v>OFC.012</c:v>
                </c:pt>
                <c:pt idx="48">
                  <c:v>OFC.013</c:v>
                </c:pt>
                <c:pt idx="49">
                  <c:v>OFC.014</c:v>
                </c:pt>
                <c:pt idx="50">
                  <c:v>OFC.015</c:v>
                </c:pt>
                <c:pt idx="51">
                  <c:v>OFC.016</c:v>
                </c:pt>
                <c:pt idx="52">
                  <c:v>OFC.017</c:v>
                </c:pt>
                <c:pt idx="53">
                  <c:v>OFC.018</c:v>
                </c:pt>
                <c:pt idx="54">
                  <c:v>OFC.019</c:v>
                </c:pt>
                <c:pt idx="55">
                  <c:v>OFC.020</c:v>
                </c:pt>
                <c:pt idx="56">
                  <c:v>OFC.021</c:v>
                </c:pt>
                <c:pt idx="57">
                  <c:v>OFC.022</c:v>
                </c:pt>
                <c:pt idx="58">
                  <c:v>OFC.023</c:v>
                </c:pt>
                <c:pt idx="59">
                  <c:v>OFC.024</c:v>
                </c:pt>
                <c:pt idx="60">
                  <c:v>OFC.025</c:v>
                </c:pt>
                <c:pt idx="61">
                  <c:v>OFC.026</c:v>
                </c:pt>
                <c:pt idx="62">
                  <c:v>OFC.027</c:v>
                </c:pt>
                <c:pt idx="63">
                  <c:v>OFC.028</c:v>
                </c:pt>
                <c:pt idx="64">
                  <c:v>OFC.029</c:v>
                </c:pt>
                <c:pt idx="65">
                  <c:v>OFC.030</c:v>
                </c:pt>
                <c:pt idx="66">
                  <c:v>OFC.031</c:v>
                </c:pt>
                <c:pt idx="67">
                  <c:v>OFC.032</c:v>
                </c:pt>
                <c:pt idx="68">
                  <c:v>OFC.033</c:v>
                </c:pt>
                <c:pt idx="69">
                  <c:v>OFC.034</c:v>
                </c:pt>
                <c:pt idx="70">
                  <c:v>OFC.035</c:v>
                </c:pt>
                <c:pt idx="71">
                  <c:v>OFC.036</c:v>
                </c:pt>
                <c:pt idx="72">
                  <c:v>OFC.037</c:v>
                </c:pt>
                <c:pt idx="73">
                  <c:v>OFC.038</c:v>
                </c:pt>
                <c:pt idx="74">
                  <c:v>OFC.039</c:v>
                </c:pt>
                <c:pt idx="75">
                  <c:v>OFC.040</c:v>
                </c:pt>
                <c:pt idx="76">
                  <c:v>OFC.041</c:v>
                </c:pt>
                <c:pt idx="77">
                  <c:v>OFC.042</c:v>
                </c:pt>
                <c:pt idx="78">
                  <c:v>OFC.043</c:v>
                </c:pt>
                <c:pt idx="79">
                  <c:v>OFC.044</c:v>
                </c:pt>
                <c:pt idx="80">
                  <c:v>OFC.045</c:v>
                </c:pt>
                <c:pt idx="81">
                  <c:v>OFC.046</c:v>
                </c:pt>
                <c:pt idx="82">
                  <c:v>OFC.047</c:v>
                </c:pt>
                <c:pt idx="83">
                  <c:v>OFC.048</c:v>
                </c:pt>
                <c:pt idx="84">
                  <c:v>OFC.049</c:v>
                </c:pt>
                <c:pt idx="85">
                  <c:v>OFC.050</c:v>
                </c:pt>
                <c:pt idx="86">
                  <c:v>OFC.051</c:v>
                </c:pt>
                <c:pt idx="87">
                  <c:v>OFC.052</c:v>
                </c:pt>
                <c:pt idx="88">
                  <c:v>OFC.053</c:v>
                </c:pt>
                <c:pt idx="89">
                  <c:v>OFC.054</c:v>
                </c:pt>
                <c:pt idx="90">
                  <c:v>OFC.055</c:v>
                </c:pt>
                <c:pt idx="91">
                  <c:v>OFC.056</c:v>
                </c:pt>
                <c:pt idx="92">
                  <c:v>OFC.057</c:v>
                </c:pt>
                <c:pt idx="93">
                  <c:v>OFC.058</c:v>
                </c:pt>
                <c:pt idx="94">
                  <c:v>OFC.059</c:v>
                </c:pt>
                <c:pt idx="95">
                  <c:v>OFC.060</c:v>
                </c:pt>
                <c:pt idx="96">
                  <c:v>OFC.061</c:v>
                </c:pt>
                <c:pt idx="97">
                  <c:v>OFC.062</c:v>
                </c:pt>
                <c:pt idx="98">
                  <c:v>OFC.063</c:v>
                </c:pt>
                <c:pt idx="99">
                  <c:v>OFC.064</c:v>
                </c:pt>
                <c:pt idx="100">
                  <c:v>OFC.065</c:v>
                </c:pt>
                <c:pt idx="101">
                  <c:v>OFC.066</c:v>
                </c:pt>
                <c:pt idx="102">
                  <c:v>OFC.067</c:v>
                </c:pt>
                <c:pt idx="103">
                  <c:v>OFC.068</c:v>
                </c:pt>
                <c:pt idx="104">
                  <c:v>OFC.069</c:v>
                </c:pt>
                <c:pt idx="105">
                  <c:v>OFC.070</c:v>
                </c:pt>
                <c:pt idx="106">
                  <c:v>OFC.071</c:v>
                </c:pt>
                <c:pt idx="107">
                  <c:v>OFC.072</c:v>
                </c:pt>
                <c:pt idx="108">
                  <c:v>OFC.073</c:v>
                </c:pt>
                <c:pt idx="109">
                  <c:v>OFC.074</c:v>
                </c:pt>
                <c:pt idx="110">
                  <c:v>OFC.075</c:v>
                </c:pt>
                <c:pt idx="111">
                  <c:v>OFC.076</c:v>
                </c:pt>
                <c:pt idx="112">
                  <c:v>OFC.077</c:v>
                </c:pt>
                <c:pt idx="113">
                  <c:v>OFC.078</c:v>
                </c:pt>
                <c:pt idx="114">
                  <c:v>OFC.079</c:v>
                </c:pt>
                <c:pt idx="115">
                  <c:v>OFC.080</c:v>
                </c:pt>
                <c:pt idx="116">
                  <c:v>OFC.081</c:v>
                </c:pt>
                <c:pt idx="117">
                  <c:v>OFC.082</c:v>
                </c:pt>
                <c:pt idx="118">
                  <c:v>OFC.083</c:v>
                </c:pt>
                <c:pt idx="119">
                  <c:v>OFC.084</c:v>
                </c:pt>
                <c:pt idx="120">
                  <c:v>OFC.085</c:v>
                </c:pt>
                <c:pt idx="121">
                  <c:v>OFC.086</c:v>
                </c:pt>
                <c:pt idx="122">
                  <c:v>OFC.087</c:v>
                </c:pt>
                <c:pt idx="123">
                  <c:v>OFC.088</c:v>
                </c:pt>
                <c:pt idx="124">
                  <c:v>OFC.089</c:v>
                </c:pt>
                <c:pt idx="125">
                  <c:v>OFC.090</c:v>
                </c:pt>
                <c:pt idx="126">
                  <c:v>OFC.091</c:v>
                </c:pt>
                <c:pt idx="127">
                  <c:v>TCH.001</c:v>
                </c:pt>
                <c:pt idx="128">
                  <c:v>TCH.002</c:v>
                </c:pt>
                <c:pt idx="129">
                  <c:v>TCH.003</c:v>
                </c:pt>
                <c:pt idx="130">
                  <c:v>TCH.004</c:v>
                </c:pt>
                <c:pt idx="131">
                  <c:v>TCH.005</c:v>
                </c:pt>
                <c:pt idx="132">
                  <c:v>TCH.006</c:v>
                </c:pt>
                <c:pt idx="133">
                  <c:v>TCH.007</c:v>
                </c:pt>
                <c:pt idx="134">
                  <c:v>TCH.008</c:v>
                </c:pt>
                <c:pt idx="135">
                  <c:v>TCH.009</c:v>
                </c:pt>
                <c:pt idx="136">
                  <c:v>TCH.010</c:v>
                </c:pt>
                <c:pt idx="137">
                  <c:v>TCH.011</c:v>
                </c:pt>
                <c:pt idx="138">
                  <c:v>TCH.012</c:v>
                </c:pt>
                <c:pt idx="139">
                  <c:v>TCH.013</c:v>
                </c:pt>
                <c:pt idx="140">
                  <c:v>TCH.014</c:v>
                </c:pt>
                <c:pt idx="141">
                  <c:v>TCH.015</c:v>
                </c:pt>
                <c:pt idx="142">
                  <c:v>TCH.016</c:v>
                </c:pt>
                <c:pt idx="143">
                  <c:v>TCH.017</c:v>
                </c:pt>
                <c:pt idx="144">
                  <c:v>TCH.018</c:v>
                </c:pt>
                <c:pt idx="145">
                  <c:v>TCH.019</c:v>
                </c:pt>
                <c:pt idx="146">
                  <c:v>TCH.020</c:v>
                </c:pt>
                <c:pt idx="147">
                  <c:v>TCH.021</c:v>
                </c:pt>
                <c:pt idx="148">
                  <c:v>TCH.022</c:v>
                </c:pt>
                <c:pt idx="149">
                  <c:v>TCH.023</c:v>
                </c:pt>
                <c:pt idx="150">
                  <c:v>TCH.024</c:v>
                </c:pt>
                <c:pt idx="151">
                  <c:v>TCH.025</c:v>
                </c:pt>
                <c:pt idx="152">
                  <c:v>TCH.026</c:v>
                </c:pt>
              </c:strCache>
            </c:strRef>
          </c:cat>
          <c:val>
            <c:numRef>
              <c:f>'C-7'!$B$2:$B$155</c:f>
              <c:numCache>
                <c:formatCode>0.00</c:formatCode>
                <c:ptCount val="153"/>
                <c:pt idx="0">
                  <c:v>12.6</c:v>
                </c:pt>
                <c:pt idx="1">
                  <c:v>37.799999999999997</c:v>
                </c:pt>
                <c:pt idx="2">
                  <c:v>52.5</c:v>
                </c:pt>
                <c:pt idx="3">
                  <c:v>88.2</c:v>
                </c:pt>
                <c:pt idx="4">
                  <c:v>83.7</c:v>
                </c:pt>
                <c:pt idx="5">
                  <c:v>58.199999999999996</c:v>
                </c:pt>
                <c:pt idx="6">
                  <c:v>29.25</c:v>
                </c:pt>
                <c:pt idx="7">
                  <c:v>88.2</c:v>
                </c:pt>
                <c:pt idx="8">
                  <c:v>13.95</c:v>
                </c:pt>
                <c:pt idx="9">
                  <c:v>43.5</c:v>
                </c:pt>
                <c:pt idx="10">
                  <c:v>18.899999999999999</c:v>
                </c:pt>
                <c:pt idx="11">
                  <c:v>26.55</c:v>
                </c:pt>
                <c:pt idx="12">
                  <c:v>28.799999999999997</c:v>
                </c:pt>
                <c:pt idx="13">
                  <c:v>7.9499999999999993</c:v>
                </c:pt>
                <c:pt idx="14">
                  <c:v>27.75</c:v>
                </c:pt>
                <c:pt idx="15">
                  <c:v>52.199999999999996</c:v>
                </c:pt>
                <c:pt idx="16">
                  <c:v>28.5</c:v>
                </c:pt>
                <c:pt idx="17">
                  <c:v>88.8</c:v>
                </c:pt>
                <c:pt idx="18">
                  <c:v>24.599999999999998</c:v>
                </c:pt>
                <c:pt idx="19">
                  <c:v>149.1</c:v>
                </c:pt>
                <c:pt idx="20">
                  <c:v>51.75</c:v>
                </c:pt>
                <c:pt idx="21">
                  <c:v>15.899999999999999</c:v>
                </c:pt>
                <c:pt idx="22">
                  <c:v>30.15</c:v>
                </c:pt>
                <c:pt idx="23">
                  <c:v>104.4</c:v>
                </c:pt>
                <c:pt idx="24">
                  <c:v>27.9</c:v>
                </c:pt>
                <c:pt idx="25">
                  <c:v>17.7</c:v>
                </c:pt>
                <c:pt idx="26">
                  <c:v>13.5</c:v>
                </c:pt>
                <c:pt idx="27">
                  <c:v>29.7</c:v>
                </c:pt>
                <c:pt idx="28">
                  <c:v>34.65</c:v>
                </c:pt>
                <c:pt idx="29">
                  <c:v>90</c:v>
                </c:pt>
                <c:pt idx="30">
                  <c:v>24.3</c:v>
                </c:pt>
                <c:pt idx="31">
                  <c:v>16.649999999999999</c:v>
                </c:pt>
                <c:pt idx="32">
                  <c:v>117.6</c:v>
                </c:pt>
                <c:pt idx="33">
                  <c:v>15</c:v>
                </c:pt>
                <c:pt idx="34">
                  <c:v>45.6</c:v>
                </c:pt>
                <c:pt idx="35">
                  <c:v>87.6</c:v>
                </c:pt>
                <c:pt idx="36">
                  <c:v>22.8</c:v>
                </c:pt>
                <c:pt idx="37">
                  <c:v>23.099999999999998</c:v>
                </c:pt>
                <c:pt idx="38">
                  <c:v>39.6</c:v>
                </c:pt>
                <c:pt idx="39">
                  <c:v>18.899999999999999</c:v>
                </c:pt>
                <c:pt idx="40">
                  <c:v>63.75</c:v>
                </c:pt>
                <c:pt idx="41">
                  <c:v>18.45</c:v>
                </c:pt>
                <c:pt idx="42">
                  <c:v>42.75</c:v>
                </c:pt>
                <c:pt idx="43">
                  <c:v>34.5</c:v>
                </c:pt>
                <c:pt idx="44">
                  <c:v>30.15</c:v>
                </c:pt>
                <c:pt idx="45">
                  <c:v>61.199999999999996</c:v>
                </c:pt>
                <c:pt idx="46">
                  <c:v>17.099999999999998</c:v>
                </c:pt>
                <c:pt idx="47">
                  <c:v>27.599999999999998</c:v>
                </c:pt>
                <c:pt idx="48">
                  <c:v>25.2</c:v>
                </c:pt>
                <c:pt idx="49">
                  <c:v>55.65</c:v>
                </c:pt>
                <c:pt idx="50">
                  <c:v>65.099999999999994</c:v>
                </c:pt>
                <c:pt idx="51">
                  <c:v>23.7</c:v>
                </c:pt>
                <c:pt idx="52">
                  <c:v>19.8</c:v>
                </c:pt>
                <c:pt idx="53">
                  <c:v>11.7</c:v>
                </c:pt>
                <c:pt idx="54">
                  <c:v>34.199999999999996</c:v>
                </c:pt>
                <c:pt idx="55">
                  <c:v>42.3</c:v>
                </c:pt>
                <c:pt idx="56">
                  <c:v>29.7</c:v>
                </c:pt>
                <c:pt idx="57">
                  <c:v>90</c:v>
                </c:pt>
                <c:pt idx="58">
                  <c:v>118.8</c:v>
                </c:pt>
                <c:pt idx="59">
                  <c:v>22.5</c:v>
                </c:pt>
                <c:pt idx="60">
                  <c:v>112.8</c:v>
                </c:pt>
                <c:pt idx="61">
                  <c:v>27.3</c:v>
                </c:pt>
                <c:pt idx="62">
                  <c:v>54.6</c:v>
                </c:pt>
                <c:pt idx="63">
                  <c:v>79.2</c:v>
                </c:pt>
                <c:pt idx="64">
                  <c:v>76.5</c:v>
                </c:pt>
                <c:pt idx="65">
                  <c:v>52.5</c:v>
                </c:pt>
                <c:pt idx="66">
                  <c:v>43.199999999999996</c:v>
                </c:pt>
                <c:pt idx="67">
                  <c:v>64.5</c:v>
                </c:pt>
                <c:pt idx="68">
                  <c:v>15</c:v>
                </c:pt>
                <c:pt idx="69">
                  <c:v>24</c:v>
                </c:pt>
                <c:pt idx="70">
                  <c:v>13.799999999999999</c:v>
                </c:pt>
                <c:pt idx="71">
                  <c:v>87.3</c:v>
                </c:pt>
                <c:pt idx="72">
                  <c:v>40.949999999999996</c:v>
                </c:pt>
                <c:pt idx="73">
                  <c:v>85.2</c:v>
                </c:pt>
                <c:pt idx="74">
                  <c:v>28.799999999999997</c:v>
                </c:pt>
                <c:pt idx="75">
                  <c:v>13.049999999999999</c:v>
                </c:pt>
                <c:pt idx="76">
                  <c:v>24.75</c:v>
                </c:pt>
                <c:pt idx="77">
                  <c:v>14.549999999999999</c:v>
                </c:pt>
                <c:pt idx="78">
                  <c:v>255</c:v>
                </c:pt>
                <c:pt idx="79">
                  <c:v>18.45</c:v>
                </c:pt>
                <c:pt idx="80">
                  <c:v>4.5</c:v>
                </c:pt>
                <c:pt idx="81">
                  <c:v>41.4</c:v>
                </c:pt>
                <c:pt idx="82">
                  <c:v>59.25</c:v>
                </c:pt>
                <c:pt idx="83">
                  <c:v>4.95</c:v>
                </c:pt>
                <c:pt idx="84">
                  <c:v>86.1</c:v>
                </c:pt>
                <c:pt idx="85">
                  <c:v>113.85</c:v>
                </c:pt>
                <c:pt idx="86">
                  <c:v>79.199999999999989</c:v>
                </c:pt>
                <c:pt idx="87">
                  <c:v>87.149999999999991</c:v>
                </c:pt>
                <c:pt idx="88">
                  <c:v>17.55</c:v>
                </c:pt>
                <c:pt idx="89">
                  <c:v>5.0999999999999996</c:v>
                </c:pt>
                <c:pt idx="90">
                  <c:v>23.7</c:v>
                </c:pt>
                <c:pt idx="91">
                  <c:v>9.6</c:v>
                </c:pt>
                <c:pt idx="92">
                  <c:v>94.8</c:v>
                </c:pt>
                <c:pt idx="93">
                  <c:v>42.75</c:v>
                </c:pt>
                <c:pt idx="94">
                  <c:v>39.6</c:v>
                </c:pt>
                <c:pt idx="95">
                  <c:v>52.5</c:v>
                </c:pt>
                <c:pt idx="96">
                  <c:v>24.3</c:v>
                </c:pt>
                <c:pt idx="97">
                  <c:v>37.199999999999996</c:v>
                </c:pt>
                <c:pt idx="98">
                  <c:v>22.5</c:v>
                </c:pt>
                <c:pt idx="99">
                  <c:v>151.04999999999998</c:v>
                </c:pt>
                <c:pt idx="100">
                  <c:v>11.7</c:v>
                </c:pt>
                <c:pt idx="101">
                  <c:v>54</c:v>
                </c:pt>
                <c:pt idx="102">
                  <c:v>165.9</c:v>
                </c:pt>
                <c:pt idx="103">
                  <c:v>15</c:v>
                </c:pt>
                <c:pt idx="104">
                  <c:v>41.85</c:v>
                </c:pt>
                <c:pt idx="105">
                  <c:v>71.099999999999994</c:v>
                </c:pt>
                <c:pt idx="106">
                  <c:v>11.25</c:v>
                </c:pt>
                <c:pt idx="107">
                  <c:v>34.799999999999997</c:v>
                </c:pt>
                <c:pt idx="108">
                  <c:v>40.5</c:v>
                </c:pt>
                <c:pt idx="109">
                  <c:v>58.05</c:v>
                </c:pt>
                <c:pt idx="110">
                  <c:v>136.80000000000001</c:v>
                </c:pt>
                <c:pt idx="111">
                  <c:v>96.9</c:v>
                </c:pt>
                <c:pt idx="112">
                  <c:v>12</c:v>
                </c:pt>
                <c:pt idx="113">
                  <c:v>70.2</c:v>
                </c:pt>
                <c:pt idx="114">
                  <c:v>38.25</c:v>
                </c:pt>
                <c:pt idx="115">
                  <c:v>7.9499999999999993</c:v>
                </c:pt>
                <c:pt idx="116">
                  <c:v>46.8</c:v>
                </c:pt>
                <c:pt idx="117">
                  <c:v>11.7</c:v>
                </c:pt>
                <c:pt idx="118">
                  <c:v>14.85</c:v>
                </c:pt>
                <c:pt idx="119">
                  <c:v>31.5</c:v>
                </c:pt>
                <c:pt idx="120">
                  <c:v>138.6</c:v>
                </c:pt>
                <c:pt idx="121">
                  <c:v>100.8</c:v>
                </c:pt>
                <c:pt idx="122">
                  <c:v>249</c:v>
                </c:pt>
                <c:pt idx="123">
                  <c:v>35.1</c:v>
                </c:pt>
                <c:pt idx="124">
                  <c:v>33.6</c:v>
                </c:pt>
                <c:pt idx="125">
                  <c:v>41.25</c:v>
                </c:pt>
                <c:pt idx="126">
                  <c:v>27</c:v>
                </c:pt>
                <c:pt idx="127">
                  <c:v>29.7</c:v>
                </c:pt>
                <c:pt idx="128">
                  <c:v>44.4</c:v>
                </c:pt>
                <c:pt idx="129">
                  <c:v>16.649999999999999</c:v>
                </c:pt>
                <c:pt idx="130">
                  <c:v>33.299999999999997</c:v>
                </c:pt>
                <c:pt idx="131">
                  <c:v>39.9</c:v>
                </c:pt>
                <c:pt idx="132">
                  <c:v>51</c:v>
                </c:pt>
                <c:pt idx="133">
                  <c:v>60</c:v>
                </c:pt>
                <c:pt idx="134">
                  <c:v>13.799999999999999</c:v>
                </c:pt>
                <c:pt idx="135">
                  <c:v>31.95</c:v>
                </c:pt>
                <c:pt idx="136">
                  <c:v>17.399999999999999</c:v>
                </c:pt>
                <c:pt idx="137">
                  <c:v>46.5</c:v>
                </c:pt>
                <c:pt idx="138">
                  <c:v>13.799999999999999</c:v>
                </c:pt>
                <c:pt idx="139">
                  <c:v>21.9</c:v>
                </c:pt>
                <c:pt idx="140">
                  <c:v>45</c:v>
                </c:pt>
                <c:pt idx="141">
                  <c:v>148.5</c:v>
                </c:pt>
                <c:pt idx="142">
                  <c:v>18</c:v>
                </c:pt>
                <c:pt idx="143">
                  <c:v>29.25</c:v>
                </c:pt>
                <c:pt idx="144">
                  <c:v>87.3</c:v>
                </c:pt>
                <c:pt idx="145">
                  <c:v>167.85000000000002</c:v>
                </c:pt>
                <c:pt idx="146">
                  <c:v>119.25</c:v>
                </c:pt>
                <c:pt idx="147">
                  <c:v>40.5</c:v>
                </c:pt>
                <c:pt idx="148">
                  <c:v>57.75</c:v>
                </c:pt>
                <c:pt idx="149">
                  <c:v>64.5</c:v>
                </c:pt>
                <c:pt idx="150">
                  <c:v>118.8</c:v>
                </c:pt>
                <c:pt idx="151">
                  <c:v>15.299999999999999</c:v>
                </c:pt>
                <c:pt idx="152">
                  <c:v>21.599999999999998</c:v>
                </c:pt>
              </c:numCache>
            </c:numRef>
          </c:val>
          <c:extLst>
            <c:ext xmlns:c16="http://schemas.microsoft.com/office/drawing/2014/chart" uri="{C3380CC4-5D6E-409C-BE32-E72D297353CC}">
              <c16:uniqueId val="{00000000-81ED-4D22-B37D-8CBBD270B462}"/>
            </c:ext>
          </c:extLst>
        </c:ser>
        <c:dLbls>
          <c:showLegendKey val="0"/>
          <c:showVal val="0"/>
          <c:showCatName val="0"/>
          <c:showSerName val="0"/>
          <c:showPercent val="0"/>
          <c:showBubbleSize val="0"/>
        </c:dLbls>
        <c:gapWidth val="219"/>
        <c:overlap val="-27"/>
        <c:axId val="1044499856"/>
        <c:axId val="1044497456"/>
      </c:barChart>
      <c:catAx>
        <c:axId val="1044499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497456"/>
        <c:crosses val="autoZero"/>
        <c:auto val="1"/>
        <c:lblAlgn val="ctr"/>
        <c:lblOffset val="100"/>
        <c:noMultiLvlLbl val="0"/>
      </c:catAx>
      <c:valAx>
        <c:axId val="10444974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49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Excel_Rian Alfatian.xlsx]C-8!PivotTable8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'C-8'!$B$1</c:f>
              <c:strCache>
                <c:ptCount val="1"/>
                <c:pt idx="0">
                  <c:v>Total</c:v>
                </c:pt>
              </c:strCache>
            </c:strRef>
          </c:tx>
          <c:spPr>
            <a:solidFill>
              <a:schemeClr val="accent1"/>
            </a:solidFill>
            <a:ln>
              <a:noFill/>
            </a:ln>
            <a:effectLst/>
          </c:spPr>
          <c:invertIfNegative val="0"/>
          <c:cat>
            <c:strRef>
              <c:f>'C-8'!$A$2:$A$28</c:f>
              <c:strCache>
                <c:ptCount val="26"/>
                <c:pt idx="0">
                  <c:v>Alabama</c:v>
                </c:pt>
                <c:pt idx="1">
                  <c:v>Arizona</c:v>
                </c:pt>
                <c:pt idx="2">
                  <c:v>California</c:v>
                </c:pt>
                <c:pt idx="3">
                  <c:v>Colorado</c:v>
                </c:pt>
                <c:pt idx="4">
                  <c:v>Delaware</c:v>
                </c:pt>
                <c:pt idx="5">
                  <c:v>Florida</c:v>
                </c:pt>
                <c:pt idx="6">
                  <c:v>Illinois</c:v>
                </c:pt>
                <c:pt idx="7">
                  <c:v>Indiana</c:v>
                </c:pt>
                <c:pt idx="8">
                  <c:v>Iowa</c:v>
                </c:pt>
                <c:pt idx="9">
                  <c:v>Kentucky</c:v>
                </c:pt>
                <c:pt idx="10">
                  <c:v>Michigan</c:v>
                </c:pt>
                <c:pt idx="11">
                  <c:v>Minnesota</c:v>
                </c:pt>
                <c:pt idx="12">
                  <c:v>Missouri</c:v>
                </c:pt>
                <c:pt idx="13">
                  <c:v>Nebraska</c:v>
                </c:pt>
                <c:pt idx="14">
                  <c:v>New York</c:v>
                </c:pt>
                <c:pt idx="15">
                  <c:v>North Carolina</c:v>
                </c:pt>
                <c:pt idx="16">
                  <c:v>Ohio</c:v>
                </c:pt>
                <c:pt idx="17">
                  <c:v>Oregon</c:v>
                </c:pt>
                <c:pt idx="18">
                  <c:v>Pennsylvania</c:v>
                </c:pt>
                <c:pt idx="19">
                  <c:v>South Carolina</c:v>
                </c:pt>
                <c:pt idx="20">
                  <c:v>Tennessee</c:v>
                </c:pt>
                <c:pt idx="21">
                  <c:v>Texas</c:v>
                </c:pt>
                <c:pt idx="22">
                  <c:v>Utah</c:v>
                </c:pt>
                <c:pt idx="23">
                  <c:v>Virginia</c:v>
                </c:pt>
                <c:pt idx="24">
                  <c:v>Washington</c:v>
                </c:pt>
                <c:pt idx="25">
                  <c:v>Wisconsin</c:v>
                </c:pt>
              </c:strCache>
            </c:strRef>
          </c:cat>
          <c:val>
            <c:numRef>
              <c:f>'C-8'!$B$2:$B$28</c:f>
              <c:numCache>
                <c:formatCode>0.00</c:formatCode>
                <c:ptCount val="26"/>
                <c:pt idx="0">
                  <c:v>45.9</c:v>
                </c:pt>
                <c:pt idx="1">
                  <c:v>241.5</c:v>
                </c:pt>
                <c:pt idx="2">
                  <c:v>1552.9499999999998</c:v>
                </c:pt>
                <c:pt idx="3">
                  <c:v>474.45</c:v>
                </c:pt>
                <c:pt idx="4">
                  <c:v>270.14999999999998</c:v>
                </c:pt>
                <c:pt idx="5">
                  <c:v>243.74999999999997</c:v>
                </c:pt>
                <c:pt idx="6">
                  <c:v>383.40000000000003</c:v>
                </c:pt>
                <c:pt idx="7">
                  <c:v>192.45</c:v>
                </c:pt>
                <c:pt idx="8">
                  <c:v>65.7</c:v>
                </c:pt>
                <c:pt idx="9">
                  <c:v>50.4</c:v>
                </c:pt>
                <c:pt idx="10">
                  <c:v>79.349999999999994</c:v>
                </c:pt>
                <c:pt idx="11">
                  <c:v>210.6</c:v>
                </c:pt>
                <c:pt idx="12">
                  <c:v>35.1</c:v>
                </c:pt>
                <c:pt idx="13">
                  <c:v>120.75</c:v>
                </c:pt>
                <c:pt idx="14">
                  <c:v>392.7</c:v>
                </c:pt>
                <c:pt idx="15">
                  <c:v>192.45</c:v>
                </c:pt>
                <c:pt idx="16">
                  <c:v>486.15000000000003</c:v>
                </c:pt>
                <c:pt idx="17">
                  <c:v>11.85</c:v>
                </c:pt>
                <c:pt idx="18">
                  <c:v>1046.7</c:v>
                </c:pt>
                <c:pt idx="19">
                  <c:v>15.899999999999999</c:v>
                </c:pt>
                <c:pt idx="20">
                  <c:v>139.19999999999999</c:v>
                </c:pt>
                <c:pt idx="21">
                  <c:v>879.90000000000009</c:v>
                </c:pt>
                <c:pt idx="22">
                  <c:v>160.35</c:v>
                </c:pt>
                <c:pt idx="23">
                  <c:v>28.799999999999997</c:v>
                </c:pt>
                <c:pt idx="24">
                  <c:v>56.25</c:v>
                </c:pt>
                <c:pt idx="25">
                  <c:v>324.14999999999998</c:v>
                </c:pt>
              </c:numCache>
            </c:numRef>
          </c:val>
          <c:extLst>
            <c:ext xmlns:c16="http://schemas.microsoft.com/office/drawing/2014/chart" uri="{C3380CC4-5D6E-409C-BE32-E72D297353CC}">
              <c16:uniqueId val="{00000000-3391-4F72-8500-EAE8EE7D942E}"/>
            </c:ext>
          </c:extLst>
        </c:ser>
        <c:dLbls>
          <c:showLegendKey val="0"/>
          <c:showVal val="0"/>
          <c:showCatName val="0"/>
          <c:showSerName val="0"/>
          <c:showPercent val="0"/>
          <c:showBubbleSize val="0"/>
        </c:dLbls>
        <c:gapWidth val="219"/>
        <c:overlap val="-27"/>
        <c:axId val="1044503216"/>
        <c:axId val="1044502256"/>
      </c:barChart>
      <c:catAx>
        <c:axId val="10445032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502256"/>
        <c:crosses val="autoZero"/>
        <c:auto val="1"/>
        <c:lblAlgn val="ctr"/>
        <c:lblOffset val="100"/>
        <c:noMultiLvlLbl val="0"/>
      </c:catAx>
      <c:valAx>
        <c:axId val="10445022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503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[Final Project Excel_Rian Alfatian.xlsx]C-3!PivotTable14</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580927384077"/>
          <c:y val="0.26328484981044037"/>
          <c:w val="0.79814085739282603"/>
          <c:h val="0.53774387576552929"/>
        </c:manualLayout>
      </c:layout>
      <c:lineChart>
        <c:grouping val="standard"/>
        <c:varyColors val="0"/>
        <c:ser>
          <c:idx val="0"/>
          <c:order val="0"/>
          <c:tx>
            <c:strRef>
              <c:f>'C-3'!$B$1</c:f>
              <c:strCache>
                <c:ptCount val="1"/>
                <c:pt idx="0">
                  <c:v>Total</c:v>
                </c:pt>
              </c:strCache>
            </c:strRef>
          </c:tx>
          <c:spPr>
            <a:ln w="28575" cap="rnd">
              <a:solidFill>
                <a:schemeClr val="accent1"/>
              </a:solidFill>
              <a:round/>
            </a:ln>
            <a:effectLst/>
          </c:spPr>
          <c:marker>
            <c:symbol val="none"/>
          </c:marker>
          <c:cat>
            <c:strRef>
              <c:f>'C-3'!$A$2:$A$8</c:f>
              <c:strCache>
                <c:ptCount val="6"/>
                <c:pt idx="0">
                  <c:v>Jan</c:v>
                </c:pt>
                <c:pt idx="1">
                  <c:v>Feb</c:v>
                </c:pt>
                <c:pt idx="2">
                  <c:v>Mar</c:v>
                </c:pt>
                <c:pt idx="3">
                  <c:v>Apr</c:v>
                </c:pt>
                <c:pt idx="4">
                  <c:v>May</c:v>
                </c:pt>
                <c:pt idx="5">
                  <c:v>Jun</c:v>
                </c:pt>
              </c:strCache>
            </c:strRef>
          </c:cat>
          <c:val>
            <c:numRef>
              <c:f>'C-3'!$B$2:$B$8</c:f>
              <c:numCache>
                <c:formatCode>[$$-1009]#,##0.00</c:formatCode>
                <c:ptCount val="6"/>
                <c:pt idx="0">
                  <c:v>14598</c:v>
                </c:pt>
                <c:pt idx="1">
                  <c:v>8311</c:v>
                </c:pt>
                <c:pt idx="2">
                  <c:v>7864</c:v>
                </c:pt>
                <c:pt idx="3">
                  <c:v>6277</c:v>
                </c:pt>
                <c:pt idx="4">
                  <c:v>8333</c:v>
                </c:pt>
                <c:pt idx="5">
                  <c:v>5956</c:v>
                </c:pt>
              </c:numCache>
            </c:numRef>
          </c:val>
          <c:smooth val="0"/>
          <c:extLst>
            <c:ext xmlns:c16="http://schemas.microsoft.com/office/drawing/2014/chart" uri="{C3380CC4-5D6E-409C-BE32-E72D297353CC}">
              <c16:uniqueId val="{00000000-3779-4E2E-8072-4AA90A2E89B6}"/>
            </c:ext>
          </c:extLst>
        </c:ser>
        <c:dLbls>
          <c:showLegendKey val="0"/>
          <c:showVal val="0"/>
          <c:showCatName val="0"/>
          <c:showSerName val="0"/>
          <c:showPercent val="0"/>
          <c:showBubbleSize val="0"/>
        </c:dLbls>
        <c:smooth val="0"/>
        <c:axId val="221310975"/>
        <c:axId val="221318655"/>
      </c:lineChart>
      <c:catAx>
        <c:axId val="221310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18655"/>
        <c:crosses val="autoZero"/>
        <c:auto val="1"/>
        <c:lblAlgn val="ctr"/>
        <c:lblOffset val="100"/>
        <c:noMultiLvlLbl val="0"/>
      </c:catAx>
      <c:valAx>
        <c:axId val="221318655"/>
        <c:scaling>
          <c:orientation val="minMax"/>
        </c:scaling>
        <c:delete val="0"/>
        <c:axPos val="l"/>
        <c:numFmt formatCode="[$$-10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10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8404C271-0A9D-41B5-8A09-74B41184CBF7}">
          <cx:dataId val="0"/>
          <cx:layoutPr>
            <cx:geography cultureLanguage="en-US" cultureRegion="ID" attribution="Powered by Bing">
              <cx:geoCache provider="{E9337A44-BEBE-4D9F-B70C-5C5E7DAFC167}">
                <cx:binary>7Hxrb9w40u5fCebzkYcU74udBZZSt7t9jZ17vgiO7eguSqRu1K9/q2MncTpOJns25wAGXmOAjK1m
s8hHVXzqqZL+eT3/47q6vbLP5rpq3D+u57/+yPq+/ceff7rr7La+cgd1fm2NMx/7g2tT/2k+fsyv
b/+8sVdT3qR/hgjTP6+zK9vfzn/865/wbemtOTHXV31umovh1vrLWzdUvfvJtUcvPbu6qfMmzl1v
8+se//XHtqryxuTuj2e3TZ/3/qVvb//645tP/fHsz/3v+m7eZxWY1g83MJaiAxxSTBlD6tOP/ONZ
ZZr0/nIg1QGmkhMm2d119Xnus6saxv+KRZ/subq5sbfOwZI+/ftw5Df2w4WTP55dm6Hpd/uWwhb+
9cerJu9vb5696K/6W1h87kx094HI7Bbx6sWnVf/57c7/6597f4B92PvLA3D2N+3vLn2HzQsz9Nmz
6MoawOjq8y799wgRcqAQUTTEGH36IXsIoQOpKJIY4zuE+Oe57xD6dbsex2l//B5aL6Inida/bb6Y
3woTPQgVCUOJ6R0M4luYAJ4DzilTnPFPMOJvYfoFgx7H58vAPWD+/f5JAvP8tmmcr8arJv+NTgRh
TirOlbxzIYRg9x+GOSEOJJFSCfE1DN6F2Dsn+lWrHofo29F7OD3/95PE6d/V1Yer+jdCRMIDAQ4S
cqQej3P8QFJESIjCR0+iXzDocXS+DNwD5t9P8xyKrqr8o7G/1X2IOAgZBf/B99jsuQ8cPQcci1Bg
en8IfRvcfs2mx+F5OHYPoehpuk58W11NV/b28x79Bo6gDhCSgofkK0v7JryxA8olpwTLO99hn+e+
C2+/YtHj6HwduYdNvHqSYS0ylbFXN+bz/vwGbOSBUhL4NQ3v4tq+7yB2wKiQhAOxe3jm/Iopj4Py
deQeKNH5kwRlDZjkN7/xrAnlAVOM4ZBAOvPQUWR4QKUgNJTkyyH0EJNfsORxSL4M3ENk/TQPmWPY
lOG69J/v2N/gJuKAhYKEEKf2IGEHoQReRim/i13086R3setXTHkck68j90A5fvck3WTb3ORXvzWn
UQdw4iuh7kmx2vcWDtBgibhid96yB80vGPQ4Ml8G7gGzPXuawJjpNwYvGh4gQTkTlH6JUQ9jmCIH
Ozg4RvfX9wSB7d9Y8wNIPo3ax+NpErDT/DrL06vmcyD576MXpQdSUKGEvOe/3wcxQRB40s6fdj97
mPyKRY/j8nXkHjan2yfpK6d509w60/9Oh+EHhCpMyef0H397wih6gBUc+KDefL4j7o6WX7LlR7B8
WcY+Lk8zhp3mzpnB5p936L/3GSIPCBdMInovbMLufxPHgIsJAbSY3Sct3/nM31v0I3A+j9zH5mny
47PbD/bKlb/TZfCOjWEixJ1YifaxUQcSIwFKzL2itpdQ/opFj2PzdeQeNmdPM6E8u52evTO2/H1+
A+e/IiqkOyns089eQUCwAw5XGP+sRO/5za9Y9CNsPq9lH5unSZjPjP1/U7KBjJ4oIhgc+Z9+9moB
AopqkhHJ+b137SP0y3b9AKe98ftoPc2SzXmW/0ZZBioCFDMGxEA86kWgBEAtAM6e8J6xQe7zUAn4
O2seR+Zu1B4e55snydTO7W1qfieHhkIn+AQUm+8Tfdjxh3wAh+iAMahzEuBv30Dxt4b8AIz7cftw
XD5JOF5C4QwK7Le3nzfnNzA0BiUXOONBk7mLY/tZzY5Y7yQbeh/H9hTMXzLpcWweDN2D5+XT5M8v
b+cr9xuhwaDoE0nBHe7C135Oow4IEAQoaN5XywC6hz7zt+b8CJZPq9iH5O2T9JhX/VX2eVd+g7PA
joc7whzei2F7lPlTA4CQYRjyveP+7+x4HIq7UXtIvHr5JJF4nds0/90VS5D3pYIM89HQJeTBrhuA
ks+CzV4C8ysWPY7L15F72Lz+95PE5s2Vy6DLrf+tR70A8oUJE/IenT2CfHfUc/pFG9g78X/Npsfx
eTh2D6E3TxSh3F2bxuW/k4vRA06UYgS6Me5+vuVi0BYItRoooanH62RvfsWkH+Dzdeg+PNsn4UDX
P+1dvDuE746bbz75HzZuEgUqP3gQJY/nLwpaAvCuqKzu+9H2ajN7LZU/NutxlPaGf7OS/0/9mj/u
5fzS8Bpf9VerT52yD9o5f37103Khf3dv6D15epQm3O3d9uavPwhDOw35Swfu7ku+oV2vb21tmv4z
63gw5vbK9X/9EQjgdYIQxQnCIdTVdrnOdHt3iRxQQgUSnGKOMOMwU7PL9KGLlwHYDJoPdx04Em4J
OM1Arf10CfLYEKoOElp8QbKDToMvLcrPTeUhg/uyH/e/P2uG+rnJm97BF//xrL371M5UtvP4XUEQ
LIRJoP60u359dQnnA3wY/x+Jx2HJjWQbKV2v6yyTukg7oh/sySOzADd9OAv0G2MCa6QgyisEO7G7
/mCWZBi7kJg02QxF02A9IiW1nBPzvunH+XnNBdlWS1fa2Cx9C9LUFzwemXuH13eTQ4umRAq2Dejc
3hIzXlUzKaXapFSZci2sm+JxxjAvQ+VlgUNzlaq6Vdo1OYnd4vPbOeibZsUtJ3Fl8aL9UOSH/Sir
iHRBdzSUJjt3smiCqKgSFvXetiuXpsvp4ERyWfNqiv8vFiEgdcNMIeBBu5r6wx1Elrak7he16ZY5
XM3ULOs6qOk2F5N/1RE0RgkuBVkFtR8jjOb23aQGGTOTerAvV/Nz3oTzc+Ok1Ghc8kOlsmU9yrLa
zmos13Kc8Ms6H/q1b5a+0EHd5Ic/XwPcst/hAC1NCkspKbBq9O0SHCXD4MWkNjlpp9iipdLzaP2h
MMXHn88E9Pv7mSQEUyp3be5yb7PYiF3dYphpJCna+L4D8LjsjmxPugvE0hr0tJ/dYntO9On2VkhA
ag23+K5p+NuVhdg1TR1UMF+a2wuIKE4vQ6qgU+RnszyyfxQeTNiRLCJDQvf2T1kIF9UUyI0Np/xQ
wq61ROWb0smXP58ofMRdWQhpqADHI98HhSLFoZrgHtyEC662i3DhKlNwz3gPwPma2ErjjDttTF9e
+pHJk7biZUwLnFxmQ7Mc14x1F9bzINd8ZE63OEejHjFZNmnVJkemavxhDvfmqzEVjY/Igmig02Ja
rKYpTDK3NFxhGeYbF3L3ZuJLvvn5Ionc7deD0EclVDo+cdZQSBCoGFDWhy6VhEk1ZIudN1NBsK5T
M21Fmrht0NlybUoXak7Mx7myQczKymq4eYtNVRfDesRtvy5ba8/aMp9y3Tck7niD3uCwzM+Y8vS9
mOr6Dev4yuIpfIFV3VXaThWOLE+qlyEq1Tpb4FGRfszmV1nahDE8wuEPy3SNizF9D+Gs3PCesfN0
CNlmzI05htMl29RtEq5IyvNN0CgfGZbXqwyeBzl0xMiXNmHFtgiKOm5wl/W6S5PrDA6eqHZluqXt
Mp63FZ46PS6CntSyqw7HhLNVO4Y04rQdIj5wU0U9Ts2mtKZ83bsmqrqm0k3tg3OmWn/jvXdaVlm/
SsueHLKEFk4XPAujpWx5HIiFXrCMoJft4Oo3Is3Kjy3OzKxLpLyPlM2aRE8GEW2abH4rZFPGog7t
Blohq23hi/lk6RQ/51Up417mjdKkzqfzoW+6D01RsSvUuVUwqyLKkvI2KAN5GjRVENM0T1eBsEd1
zcFqjrtVGartPAbNmUnaRIdzM/U6tTbQgWgOUVuc7PYzNlXRRlBsDrQzk9O4Ju9YxidN5wxt07Ku
T2jS+ldBVfYhXEXLGR6CpNJ+zMIVgvMlKuqJHIZGye2wUHJlE+6eF7BPzbZHg4o64cjLkq6brIU7
YqxKPXSEXJnOmnWZhUFM2lnW2oSNfdV4N0SmnCeAZi60m026mfywzjJyESb1sILYNm77ynjtg7mX
2mbhDbGAueW4vfC2Os0TlkXBNJbxmFZDPCSl1VndD5FF6KgNi1SjlFJdqDl90RTpaZLy99ns0QYe
okKXCV78qrD8je/Lq7BumniyroiCgqvXPUvkmliLT8Q8TEcNK5U24zJHNSKpHoou0P2IEi1UkEGI
GqYI100R0cLMx4FM1WHp5ibygUzeBW3mwZg5WWdhSaOsJMZoi7oRbq5xEjEcQ+U6TyVv4mLK83hI
eXhonQuO2WLMSR8YFNmZ+aticuhiyJ2QuvEg/2sUFu35YhAghB3ujr3HdJs1c7XBJEcbYcBdeOAN
KrXqwqUcVuEUZjoTWaeXPkuiGRXNtR1p+rZI8HDDhfNvyWino1rKcVuOqtdj2tITi4L2sOvLJGIJ
GrcDBv8KfNnqofI+JRoVwuFtkyuxdDHueL2qUVrrOVjmV3REzZqgMNuiMm1XtDI0KvyQaEWG/BDz
rjnJZ+N0g+peMwO/Fs1QtnHO5+5ItaiMuRn8YcCl051D5TopRv9x7O1kzpBPqzhpgRQso0famrCM
27CWcZ7CyYGXROoQDe0KjVO4ghXbI8H7cDVZX8Zhhvzx0iP3ZlETPQ/BUc98jrohLpOeZxq1ZrzF
hZ1iVaFl44vCXmdiTtfc5OJ1lvfNScMEfhkg4BeVabPzspyAnYxA+YyZkOapKsC6au46PWAEZAbx
8rJKafe2KEgZl2iZ4jwAXhiw1h9WJSbbiXbluk3V8Nr0rtp2OXM3S5ChTVVQiD0WFtm1QL94ZZKj
RVGwy5P2jGRLciSchZNrIgJH0JlQxoVp2pWyI6y8zLNzheopZgMJV12/hCvKaHq+iDZxuqQLjAlV
5d6knLNosAQsKQeFDsexhyUFHKe6J2JJo74s2IqojJ1jCAzRAsn9YduHywYVvIqUGJIj4CosahOu
NPBIezRyuF8xyfxH4MDj63y0ENdN2B0V8CxNpYHbhIcY1d1h0gTsuLcmuPQwQRYHFZy8SyI6MNtn
7P2UMJvqhGf9JRIt/F+ZDpcWhV1sRYbfIsmOXYmLQzF25tAV4TJp4IvkmM3osO8gKGA7kLORdHTd
Zt28rcuQR2NVZGtDkmxlmuElToIwmvo+16yc2Erk6LlNGjXqMkvHQ9uOPjuE7RfltaWyy06sq7sR
7mbW635uBq/72qLYktAmJyqpWQuR1btUNzKk2dk8hXO9gFQAZOk+RXz+MNG5Nq23eZrdP4755dd/
vTQ1/PdpzNc/7p7m/PobNFvdPQb6008d3ppd/5Db/9DOmi/f9fVhxF2S+MXUvbTz7sHRH+SkP734
awmrgGLbAyL0Xb76tZP8a5J7N+Y+XwWPO9ipqJ+0IkygHfRLvooRSBAMakMMclIVAg/9mq9iyFd3
DytwDH1ZCCTzL/kq4dAuD4RRQmsQAy9D6j/KV/dYGzwUIT9pjCC8gw8ousftUZ21KAmW4Fj2SVeo
NWS30g9v7ahoY48KVIu80yXkBBnc8q7nOTshqqqnVVorysQulnrapkdUJbIkp00QEsS9DvosRUUL
vMbm7nAoi35ODkuZszw/Yek0dhlQ+rJIhk3SLTDXK8TGqVtSnQ71MGcneKyZX0o9SRHoTAZTFIxc
NvURZN1kiEoyVbnXXZKM6B2c8kkfGd7b1r8ougVI6krSdBIXMpuHTJ3neb+aekXhAKtlGNQRGxrS
6GqwS+C18EFSRimcCbK9y9P/12v+TuaBbBRupC/Z2Hdu8wYUm2dfCwFffYfcjfws9gjQZqAJRBEM
6g1IKvCl92IPtB9wkFskfeAhn8UeBNosgu4ruLGhBMgF5I/3Yg88pwVKDxRjIW+G500U/4+ch8vv
ckgon2BQjoTA0ExE8C5zfiDEpJ5OFTC+bOtqMRwb2TCim7B1x8TXNK5oD4yjHAi+dDjQvk4rjfI5
jyuEp02Z2aBYJckg1rZX9oWS8BlFKvU6l311mKkg1SQflDk2M+vWA6/7MprLjG1dsgi7HoohWSIW
0IlreL6mYpqWjMejAtbB2nredAk9amQ5jNr61Oq0lukr3DiV6JHZJFK8eKum6TV2VcI1TZx/tfTj
EsGS/DofAxT3tBgu0sngIyh+5JmeGzet+iSogAgFSXfJfJefwBDcgvwgxsPWBBd50hYuzuZi2ljS
mdNl8o2eHUFvFmvH44Ig/xLIP1l767LnoXK802rZrbxqSrcKa57HOS6qNYS/sdHZ5OsXacbYOiRz
GxUOLgvU4WOF81emNEynsh9PJfUguVR9FHTIxOloxlS7nPYvyrYQzxODyUVCCZq14ZbitfEDrLiS
wRKrIVFaipGuwnbEmvuuisHmMiaupxE1qtZhIIROZvJmKMt2g/PsRFAPbGLIzlO5jH0cekSrWED2
ElE2Ud1U6UKBUdsxARGM91rypddJ3W/U1PSvqAOWp9t8watgDC2weU9qbV3DAA82nCwy3PQFepcX
IYsHWMsKqOLrpPHoSE32lS89jZRHzXs7Ff4IZ63QtZcZZNV+leKexVWRppeOQoyLR2GqU1nU3VnV
ZDVsdVVnQre14ZAJO/68JEESB5kY3yU2CS98Z4oVS/l84pf2tg9J6iEJWPgq6fL0+TIV7mhWkHkX
nERQOZxPQKdIdIV5Eg9NkFxg0r9NnWki1otym3GbpMdTj6rxYlap6a5smrr3aOqGj3kx4gtet+x4
p4++KDkt4oA1wwlzruNRP9awZVNb29MhRO+nmQ5nQRsGkFqgW9rUIAhMxkU1a7rtWNBBVzlB574S
2MW19fKdTLPh5RIMJirGpFrxDtSJaKmHod4gOrBinXDTVFHVTNP7LIXsJsZ+yEF2DDoHqXVhsV4A
5RUccfUqb9yILkazVFGJMnTSdkqQaMY+uRjb8PnE8LvFqXfIDpBxEbWyAtXtRvG8VRGFNMgejg7u
GJSG/A1kfC/TpL1F4ZB4XYiqXQHLQxtWjaM8zyra6kbJPCoyHm5SiDmX8A2pFsRlZ67Lj0F7mbYz
bmrQizjN5mhI3RSeOuWW9FAms02BWbfv6jxogbf2XoBJbl0EQ/J8HBpICbuyPfUjGWM38nk9IHXo
Kcm2ZbmM3UW4hLLeDAmuVSQHXxyXBBXlKnctaBYzMuzUMZKsBDHZNqsTvOraftJcBEGMWy7fUFt7
pvvluEEi2KS9y+DUr3Z8OgzWLPGjVshP64YWuU7nqnw7M+LjuuimY5mLNW36WreJx4OWjpa6tAW7
yExdrlpejppPWR3JEdLboquB2pdkic0wtIcjdXk04jo9nUY2wQ4Uy/KyqxDbsl7a0xn1wespjbOh
Oh4gP4zryrWVzlMjV3NA6nXRHnM/vw2TmcfGunA7L8myYvCp44ohc4or0gFbp8FsdWe6EEGKA+Rs
W/JRQqSy3QVRlrwE+TSLOG9lnDGcTZFvF3+YBIkRkarK8t1SqAG4upiOGcUgCtvxPYgyhc7GIZs1
E8quQ2hb1fMynlVL6j+CoDbCVSHWGUtppUXeDodz4q5pwruYi0yVOuMNjg0koNuk9lVkTGJP8mp4
DwcLX099NW6apZvASxMTLLpvpwn0qzrvr8MGTpsVPLXhTmidqPWY4hepAJmSBDU6ziH7iWwji8NK
BLUGZW/jWok0POosV40wPsJNMG5C26At8pDZJarMtnyi8wpSMXTMe0hO4cSWa9ei8GQQWB3PjchX
c1hdJnzxkXCpOJxa5aRObP5xyP1gtAdZWNctxN4Jj1UM4nC37RSuF6ijlF2MZvLcYhMFZg59xMBF
T7M2zc9yNMuorNogAtaoYhbm+AiE6mQ9Dd3xXNfdCi2zu2HGzlFat9OqqKr2pCegsiwDzbZ2UR+k
6uttyuxNp9JhNZTTh7qmwwphj1fDAMcNttlWWpduhqkicZ3IsxEUWpD0yBmpw0bLYWQXE83rtQ3c
WeqLywG54GLKiucz7OtRMrMQvLE6S0W9rGdeKjga85RBEj86vmaLszEtVdpoNg59ZCGre0VL7/U0
wL5edkOe8qOl6P1w6h1KzSqEk9PqMJ9Jq3tEfJppOhmPVryRC1pliWqXF3WOVPB2cuHs41wIucSQ
7ocRGstGLHoucVXRlegx9psOpy/K0ogiXsYFqIwrK3o2ltjCbcUw0WFRFEYjbOtbb/DMNBqW7jw0
YZDFbWGXN6Qd5je1QfOR6At8PHSNO+x8MPXRWIuZR9iX4xHoExOE/qqBPRizfuNBAVzhGiKmLAN+
5QtZxMDniiOoaw1EQx9+fSmXIT+qUe1iQiBjFmpa+1CmN104BIeun9hz52W3nmSHQU/ri0bXDYTX
siOwQaUv53WG0vQ19UkbiwIkINuWDkhHTegmtwsdY7SwAWTUAU8gvhLI6g2UiI5tO9TZqg9ti50O
/QCqC5xcaM0cnG1a+kwWkRNDrpeyyo68w00aL9KNwxZlfjiusjIAAbzjQPwSNJQaQb/tOWYBh4Sl
X7p8XbJOrYxUi40zMvC4TDv0zrEiw/FcoAJSGNtdFgpEOa24zyODFTt0eTKvLTx3uFlwNo+6K+cR
aeStcFpY37+poGchTpzCJ3Uha6YrAP/tQnK65o4dkj4ZOp0vPUgJspkIjM+TyBkybtIcdE4d5C5d
kTmoz6jnIG8CA+qqqOah3NKcojdJkhVRColjFqUDkaAledqMcLv0KMpt37+F4L2sCGzSsVH4AxVl
CY7NUK0B0aTTVYn8rJUtM8jLhsJrO7Aw6nu+tBHlWX3edE6CvlRmw6pn2WnLpnatpro/mQbBtjyT
rY8aItmFq+xQrhxrqkPacLtSANqRHFw3xlVD/c2cyOy9As79KvRcHCc0a3iU+1GcOATULE5SnKrT
GjEShV687Wvi3niQfEBWY3RdBaBFhTNDWxv6xUauKPg70tJxipxsLVTeBMSBKlSnFajTt2GQgHTV
5fgK4ml+lE8BXvmO8rfjWDoflbYWyTro8gx0eLSEOgUdB+qDPbkcsCErxqdGGy/KVUlzdahmEKfZ
PI7HixinMxB4pksnQHoummmOClaG2pRtduW7ae50aAxd49z0XLe4tasuHPuoNnOuSdJ3q4BnfB2O
SNyEULc8aV2+nMluaV+0ExYsgnhefDQ9di9Vg6q3KUZVCnJYoY6MT5OjXFToCLVJtxZwvx6jLuUX
ZOmnaAL5chsuCCZYWKCxoO3KNwID90d8xVgC0rvosxJCc92sJ96yw6IKmu2MgIu3qppeGluRdYDs
qm+74jxPbaaLoh7PCmjcPIYgMcbggOAsYgyBsEDkI6XNoyzo2lVZF3zlKa5NVI6+06Z24OuWFsdt
DhylqlEHBKqvrrOSs2Ujqmxa5d3AQdU10w2v50xGbaXm0zEMZ7KeLDXr/1XNHrxX7fphI8/Dlo2Q
Qkn3x9n/Xm/M1+z/07j73J+DzgXlUniMF5p0Polgn3N/eI/KAdTsFYLuRQZvXdnVo+9Tf+gOARVL
QFcPCG0PRDMM75gg4a41A0MHiIIXsfwnohmBtu0Hpc7djNCAB9ocCUFHgOLxnmhWgV7f4KlktxIn
/aAgdaRtUEWoHfPlNWNDW17RwDK3bjrvPI17iCHA1AOToA9pYyk0OphwLsURKNweKgEqaLrNpICV
nlasbkGUgoIVaz+wsi9mEwecVwWJUiEovhUzZK+XVTaL6kpK1ibXpCYdP4MaZtcSXePcgSm0ZbY+
zzDqpyZOK2ahimImBqU3LHwHJqd1jf1xWJOm+Bi40cCYB5DeC8YPO2F25d6v5WB4FwH0h1AF8ubu
tVKwXbsi/wNpRGDofsggUt8mk2mKbtPXtKKbio7Ois3i0j6foiVv4V09FUryMLlzvbs32D0yPf62
TQXmhyac3esSCPTIwKPeaq+JYCmIdBzx/KbAJSnzqDeEkUwrFQZdsbbzlNo+tlmf0kwHNFja5vlE
iQdmhOnCJ3IE1ZnGlVBk6YjFZ4rJDq79fI928tCDPRLwtiYC3Q7QhAvq0e62/HaP5iwPwsyS4IZD
KoDCGDT/VHTrStKeAHm2PefvS4aS/k7N/+Hm7GGzmxekXhFCJzZIaGR/3nbwRpiAyJvUwz3H9Yja
yr3NaBI2qZ6KfMjPmwSKl73OMgP92vrny1bfLVtAXz6VISjE0O8t9lUzNuYBmjNyE4hKdCRiE+Ls
Chwp6LdmgcPmLA+wwRDqOz+8KB1CS6ahCbeCTflPLQH9e6fAQzcTJOb7PSBQokzg5Eb2hvIJXG7t
MV9wuWZ2Ghxd5TKh/L0dYAs67Tj0Qr03yI9WraCBALXT36DyrZgIjWsM+l2gaiXhDXgAzX7bC2jr
qPBlk1wnammYPTRdWyd+FSS1U/7QSzvDLfLz9eO9SAZzgg4KXgKOCjWKu6aOB16aqqWAJoQ++JDl
VtTBZgbdHhyink0G75gcpoIuNMprUC9aPasQsjHNcpQNL+qWF8DBAmybF6rOatvEHWRX4WU9glry
4edm7uLpQz8BxR5eb4IoAy6CwVv2YskwJRIq2cv8YbY9MAtIO0oE+KB5IsA6ZkvG4EUbAtkHp+kn
s/snb9Phb/D5brMw5vBeCWAuIDsTCqHtW3eVXeh677j50FQs2DWrQfSCRAFqwr1nxyRhEPddOtjy
qi5YAxHVgn6FoRcwKIKx1F0G0XYX+X0Go5p8qcZjOpet+bv+KbzvYJCDgzAdQp4dAsJ8v7ttJlPT
qmYhH1wS8qBeFT3IHcPzbunztommzndgXCDqEa4Z39XGx7Jc/P9QdqXNcfLY+hepChCbvkIvbm9x
7NiT5Isq2yAQiwTa4Nffhzhz78RvVVJ3qubtit1ukJCOznmW0+TJK8UvC5uBINbDtoG6HoQeDQck
FeUgWWwWkf4xH1izDTWaBwWExIR0azxeRxvr8amoJDyY6D8//xgk2W8LIMnRmCtnUHXSLEdnojcR
Aytz1G506nORTVkH3jcqMyxFgOeMzXW8FQShna+v0bO3KX5nf4YTFfMSvwre0BwYuqd/30Pp2yie
INuAipDFYOz2vftmWcggl4GLSX1WM3aRPtJFluldEgu63tDFrpgOxl2/vQwQhQCPs2L2WtQI+D5/
bPTGydU8pN32MhO75Pdlm+8JQkjd0EPgYbP98UwLhawQChmg4o9q7uT2sgF79ago+34/tFrM/s6C
jUzghxQM7/ZSDiHg2dGsW/GybFFjyoPKFroAs7L7s5OhgSrioH9enpUNWX1VTgDvce4hecCdt2Tc
cwOjskF+CUs+alRibo7dU0qhLr2dZ8nnqu+HORlq0nDwDk2Kw/XTWI48fXGRi7HIirJBnuH0OCFF
+fPaeBs1MfuQ/IKFgfQ3hxz4zdKgfB2bmKn+8xYj/2+qkAC4WlDJd1N/oVZ7BIo/X/FtNEp2YW8S
49yOkWb844oL8FThB+o/0Q1AclZ7m+7hL0FxhsM7dzrLP/OObliEPrFmae4KBBas0z/fxp7O/rYp
KNpBJgXOigwtH1Nkyb+Ho406qwnLh5cBgLihlZlsRn5MWmhEIyGXMT7OvJjaB7eUDSKOEpCvHsGX
JG4C5VH43lUmafRNz8v8KUCGWK7V4uPcPZqSRG2tsy1MN1hEEYqyKOUthAY8j/fNLsDXPk5OILu4
8E6afee7NKPvYO8q1FqhSqPB/UXx+jaulRQH1G4Pg8IQKT6I8d9HLHMuRq+X4hlINnRgx2xGXX6T
ONC4UJchyUqvRIxqWAPWYhQvjfmZ2ZJc7Uua2s4n/Akg776kE91uA2p4lQDvPII3XqL4pHuH2vi8
ZavEruN+2HPqeC0H7M4i1thGf3mIbyIbuMMSzDtQXYhrwXK+lXJrOg7b1I3Jc2kExd4yqtlvwBBq
9637cx+jmcGKe+Mi7FscsXIPKbOCrvILEcDtbgDF7T+atEQTjJ51BUAt/1MRpFc/5fdcg6u4aQXd
h7g2Q76cJIR99KTK2dGlXnFeYLh/GdqbLBNDY5CpJzG2CmT1yPd+f1oG0GLR22l9po3bI5WZNZbW
1kMg/81EpQRiuppJby9FAiRZVgOZYjyQgKq/WY/bkMemOTFKrH9GljpjOnwBael4Td2GaDK2hGGJ
ga5Ue3SzCJtXbaIAdNYGGQku2Boe4V+osWLMztCkmApjCkFMnfWgCHwlWNLhX6/zs4fCvYfI/xa2
D685yn9XQW/2KOhpmEyRaWclys7oH6lu7Lc0X3NNPgD/nBAdXtPbRJTBSTBoCaSqfwsLb46j/ZIQ
NUcJjAH4/z8sCFE3IWtVofiw2BgrxKzGYEHh7Mf8pJ1Kp+zIPfDzpcp70NTzVe/4iJQFQQ+z5OfQ
m4ciX0oOjsykJYIBNqR7nGFFxwkwEGx8qJBwUP16bI32I6Yy9OWIvYJdtD+OBoJLTD3p2hgvDEiS
e4ymYcKdZFLibJK52evUP882KPffYyIGvx8CCBLg45EFva1skA4upInC+kGINe95ZaykquY+4t19
nmzpvB61mHNVVixJWCeqedatvo56SwFnK2Q75GZuBpLecRCltNZ+Cs23qO2jK89tCny2GKf+e9r1
2/wIFnVAC3yIuv271MElsB1gYmCZqjXyx8WevM9Kdz9rwcNU5YCv41sazTE7jOPM4roLxgJFngKQ
OJBAowPiXzdBAi6Eonj2Kyg3knVpd2JJbNOnvDdr2tRRiK23Z8W8iDnyN96YixEFMrO62Hq/bShr
sRTVJciVW6gZVZefHCsaesgGErYPPp+S9sWmfcMPNDVJXEPRySCAzUHYsQNrE78LYvrmqkioOegp
8tsNBzIYnWMfi+TUkKUU0VHJaUif18w1kjwzoP7hQzCBmjuymJE84sQo7PdszvP5GRBmA/JRTVMs
lvcsbL088xboxmmb0nKYKiYnmoi6mLdFl19jwNbjd5FAHBkOWCqr/sGs8T4CkOiXuLsyfNRZeUAd
kPX5mQ9E5vdwqxApzy5XydKLH6IcqcEsh5iWc3q30clhSYMwWZR4D1+fyaPjOKZKFRfLeCt6CC2D
1M0RgnHj3a3PeNO2J54O3maPfEyovuRdKhoodgPKKVkpt0U41vulbD2rGpLm2hwEn7duvfhmIaI9
+3bAaVNLaD8RYJ1qbfZxIjbPlgsWhye89hRpS3xvFbIuVpmVliF/1ycF6JJ35vWHpG17/A7dOFJc
bpuWVH/drGaJu+7yWTXJVRwIRAr1ClTYFucwdvHQg650+7kYZaTFcBqa4VD5EvgKSyPgY8Gy5t3q
lVfFQ8dJ53uAu5Qk6iLtykr3Lu9o1rJKM7ZjEsUMIF6+QNEPtdhNmvYLZopALxAPd4jaWmQ3hPK5
6G/jFgh4/9B1viv50XcIBM1xamMwpFCMJvstrY70UKpGjVhbcHoKdHt5GE0EAcDHpElGXG/owGE8
26bUGhr/osDMJqVtcYLUcS72D8H9784Jrdme06cCqgoUBiIeaX7qhN9njPZG4mVahCFP41DsIT91
pinBx3ozYQFsI/KNM+Q3A96nXocqTLZh+jQgaMypYQvH1XoRo8gc43Z/PLFKRZL9K+7DPs9jyjpg
ScSSGY+CjLIU6Q+tUdDo09y2yLRqX8Zroeu2FJkleIKp1fYFLJVtR8wXEdt0FlC6xwFajWK/5RZP
GtxdjpWFK1D8Sn/lJOwLLJ/J/uSzleBnPRv2qXEuxltxxJba4x4c9LIY46/xzBDa6q8A3AR+lgU1
5U8ySzmjkPowAECVgrAVc/Fr9XBIGfCRRUf2wXGz/pwMi1Uz179yXJZt2f4vumTyjkbtTJ5+TTV5
fft/Jvn1fUAKEnlXJGrADYA1Fu6rbHPVzud2pCsGDdU4vnmkaqA3aaMnFODNxMCB/nxQExQ2WGqo
vO3cXMaYrTyrYincmr9jg50wSy4ZerwlUcDY5howB9TRcEese9LbDFCRYY8WTaS/stcZnBR2EOLa
65hE0qJGq9U05j6+Wm25V+fR66N9XR45lz3mJ09b/AUUIf0++JCvAuu0ief9MiIVOX64TjoqxPNG
2tSaa4yU7tP7upA2u1rcJQa5f0rczgv+Du4kitW1GLHf+uuEks1v+MfU0yktjiTKRtldNuhHgzo3
O4gUHX1rJ+xp1jU78rF4PN/WFYn+GufNiOWzZMhYMXgokLBcF2DZ+wcmbn9JXVPipR+jfTsMW7bf
/2jzRvhn2zd9057GpsTnCpCnDYUhCuy+uaGva6XtFmaK868pZ52bcTuhpRIfghNgwsU71Uqc8y7W
Wx49I3PrSndQGh7Ato6WhuPi4DfRof1gYF4ylx6AASAbPCZhL8XU7NvZ4nzFzySEWl15kkgWw3pN
2dKH6cqkUzQMdc/SfnAVXxrAhpDRWrxfGA2pWYWkMevvB23x33XwwO2yyIN1rTSw/B6MtuEABfzc
4eqxaCb3ko8cdOeRr9u+9j06vgAkDlQniDDlLHpbgk/CETtALzJytlwyhqMqfIry0CHeNP00SXn1
C07uTC/m7mRFj3r325ouaFV2pTqB6TjTn3tGT2WPCVu4l3x7oaKcvHnW1AufX5nXoUMwtWCK4GTZ
JEYkG79kx3yLYkQ5A6oKv4uD2lcN8Kp9ib/ip+UiPWYgtsk+XtO2CV5mLHC8X7dAH0nV9htwZXyh
ioQVCJDFmg93VMUz3pGvcD3qk8vsgnX1CrJscdbP/GRHDYXYpYFeF5+xvUJvHGU5UEOdQbYApUss
UfoOA2qnsTY9gInsZpD5vp9M6luA8I0sDUIlzfmKM29ZEWm6E2q9ffJsS3eoILGlBBbf9SOsljfz
2mOUnzzSM06uPV/mub1ntNtBSkgEEH4KyWlu3qeAsVZ+DLwjqzjlXkG8cwB0ARdtVQAEyj+nDY1R
kuMwZHj4G0k3jCqHDwsTOmR8X25zMkPPfXidyc5MQKLhcGmpu/ZbNvDivdysJ08zkmmgCpuCreoz
4i3WF/Fqwwx0cBzuy0iNBMEf5eWOUvUt8lVk1myYvPqcs1VocOKhz/v7PNdq5ac0mRZD/u0hfAz8
iBONQs259MC/SV32cTG/AJH00nyIGg1tX82zlYrw6AvkNvo7cy38wJ8WXgKaOM8QfEK8RZJtkS9b
apN0gi8kR8FRQeMxIacsiozZ2GKVDx1LIJuaVlK4qvBgpsLh10hen6VWHQDiOoNIax/Wz3DT926P
f2xt9miC7H/fvO0CP9twHH+i97xL9p9lcUTwjrVZ9zdyCnRiOKJy37mNtucKW7lBtsjvN7PG6gjP
V7HvSjbsv/m1ZJFTIhLBbLj/6hWC38MpaeBVWmdaVHEyR+WDFQV0qpWPRgD26bpxlly8Hvdd3pBt
hwMX8ER4SZGWmYveoMt5SiPwD/fALfc7ly2Yxs+/LpTNDEeaxlIhT68V29h28GOAelc2fS9fA5Z8
BRo1XOVYDaTXOwi5zFCYpoehGfTEK6FzS55smymM2XiweO66TWCcnmuRBlyjcP1+W/bnhiOTxDlS
8czum1wlO814ANm/r8mCbzBDVplYxgEWxa7Hbjy9Tghw4D3oSTQOw+emkBp3NyKhfVH+Bfh6U9AD
y0F8wApOENzy+B+wsjDgEIBXJ09imnLcddE0AbvBTwizmqT7DuodgBdRuVbv9/6X6u732m6/PL7/
JM+i3WSP67/BWWcbJuKXAlDVa2jsgAHjLlAHYCf9+VJvAHTspghdI3AtQFb4b76X9f9Fi/hS6pIj
lfzPGolkmKZaK56m79DkeF/dLBf7Q7Vthyc8pZAdZPWv4Pjne/kdQsjwvRVAheK9GyLocKzz5Pd7
4Y4mgG+75omBVcs/t1m85+PLgjb9x21C6vy3ef7nBdESC8ABmpolABf3Vsz/PXjo0qMY4gn+qMOI
g6KROPEvxSoR5n7t7D8PMH7rQYl27DaCiw39GdCU+y2QGeA6a0bT54+/IoYX2w7arzldIfwO6VI6
KDT5Nr+3nq7dYbDjHs/pjNBAli3FefSXO/p9pWPOUUqVcNbTgmUpILo3QOPKIuKLlerH/nVTeeR1
2OPBSuguT23pWjwCkdoVO5NRHA5ILYjYb6RTVNutdhqV/Skb6AR1X0BoWWuEeo23Y3/w+L5dKerJ
2r/yWeo1zP55EG8fIx5cGlEol6AYjWN0CnjzGHOhTRKIuxeL3CPT9jMRUtBK2fdwjNr0/+enBwGC
b++K8CD3/+2dO3+/XhGQjSRlZO9/HXuhEbqrogmRFarjBf3G/3/jA+SP1gcYHzpTo0Xy23BAPQcS
7dru/vVYQpK8P41C9tgX46L3A+PPF9zjy/+xkMBnGeinveMy9CgpEM03eKZftwCpYCavipHMMquL
YSjo5xwqtr9uwX9eCo+uBIOHHggoMt+ObeDJsMKg21y9piIuAzqCdZToAS9/HtUvKcZ/DQxYIS7F
IJCJ4J4q0WHy9ycXReBlilYs53lLIgETBlRnmEoLB42d/r1sIzj0elrQSGBh1cA3VIuVyRoTDzc4
rSHVbGCwVkB+bpMU2EP0MPCsgeMdyjRwwvc8tDIOa80TUE6fFg3pdnOcuyQd9XHo7ZaYOpqifBkO
5ZwBarulAXK4/IG98nkyRzFC3/FxiHW4k41wDJIZ6/I2BibSQaqBJh550Q6HnnQKj+JXglIQ/Jmo
5GtagQy9xGGR/wxjr6WG9BFCNyTlCUI3SsM9DfAO/jByNSUl6oQxsXgDUqzcFvd06fdkjrzmNgrk
KHZ7pMp4ayu5mAFtTcZlZmN7yFXRd7b6D+ShcWzC5/uayPzMoMCseczvpsv9EC80zKIX1BYyT44K
Jm/yNEhUFRDKgq1om7oPw4J6Cnh+3/XPFGkvo/f5CkObunR5RHYwYHFQrdfrax3G/LpQfRDSDoBd
gcAUYBmqTphy4jUsEY2HElPj696y5IFppgq4+TQ2t/6Qrcxt0wfwDTujhRwwSvJ7eIRBInxoFdDm
5gAREuQEJzHrOO7qIUbS+e8VpedSXmc5vKef4yysprwHbMbV+5GxTibHblxIhEoYgSNA2GwEuPTj
OK14tgcfkm1eq4gAmXA1UrM4K+sVSl1/K9lilq0CHe1bVNOsnMGLtiJazmnUG/81jwa5igNHO4ER
it9iHOaPI5AXAvvAK+X2KxZp8OFNflsOiNsd2gb0eWKRRf/MswB873kidJj7ofO6NPqf2eBY9BIl
28ygiFGVm6N8iBHJmqnAbSQSAkwviWMfEMSn8kmNjPSnoc2arBJN45+ytc26w9p6fm5TR6/aiG6X
YQ7uCkjG9FjMeVIHlon7ojV9BMzYzR84FvVVCjPiUmH3ia/drCDHjNrpEFgM/2LZU3NGsQtIKRmz
m1JFnyeJ7Th6ld/mvoW6ORUCTzci86krQnrspta+27reREdk5eZYrhHtsWLz4ZtQ9imJU3Uzp6S5
GdxijtkCCBral+bKTZYdBPPl+wI+ZvD6qv3eLpofegjuK+h9x0PGmb4ut2Q4rXwECzyqDB4FWa4j
PE1jcfL4yEuJeuzrHCZ7hu6BQ1sv+7MMcY8uQKzLTqKLpieVApuvekA0S0XQ2OjZh638AqFohlLe
Dh88Opcco8RE12nERFtNhNDbFDAdnHMLmr52BX8P8LCFXslQ9h0+kBT1TKziR5d0ooU8eSTHeBnM
4+JSAA4IBYdlDfaaLvDoV9ngy5oXjIvyY+sStl6gQLDflgQdWI6TVQZlTjuItXJoh/yjNFkxHAgn
aIzBIEc4pLHp3gdHJeqkYbrJFhPrGrrj6UvULeo2FGl0s+TxvkJ5tnOojfPXAensXVRIdwH6Ta5b
SUVyKBH9vsfew5y6bWUsUDYr8skr7X9oQkINV8P2ZVm6KYGiQEE+uG0LVq7oYWaBYmq2B7V5Ga5z
22g0pYhVe7/GBQIxSqraedpT2OajXl3PQcNqomxyk/VDqID0vmR+/RZZzu/TGNvHLdYcAC1Gu01n
cAXEwFAop4UZ75VI50+rCsjJ4GEyzVLBFxekrAtYGVRFLE2/gJmeKpr043kCUIDuCIN5D8+SfL8I
dMGopTHNsxar/jgHNSSVDjag4dKsuqrD/YFxLYG5YeMFAT9iKP0DSxbR1+Pmui/doLYKJM/wgm8C
1pWCbe89A4lwUclcwvsUoTdAO6ZflhI2tg54vwPtkMIzbDhMeJZoVKS2uc1LMrWwrkn2ZSZIag4l
8rOuyrpFP+Q+lycE+jyvWbsVVyaexAN0OtB2eDE/J2h5cHY2xOdOufzLTPmzR538vOlhK89apfB1
6aH5sWJCzsIU1h6RBq5PZmYZr+ZUg7GVjaki4dwlZxJNL5CHxlVTLOyZjYZ9hdeRfuhmPn11cGL8
sFjgu5UvuUshLDhHOCkOOmjzhPySVJkf3S2ZF/l5i6bxTPuYQ5kFOPlewJiIsywgIkVdi34sJpP5
Fb5KitdqGbuzzOz8DG0Xxf275DqORnqC+WH5BFxOP7BRzFfx2rOnYZi3m2bp9DHA2baXwUN7P6aR
uZ5t6h/Ghc8fZnSp+kalQ3BI9OrgHBiweYBpvYupsTdhLvyl9YFOwG3K8cxzGGRRHkNhCdiDXTaC
ZgbwFczv4UATzyWgk096K80HHPjNFTZbcQeXqIGGKW9PPePZLRjumNZmYP2h3NYR7UGgRTttDZke
JCD4hyZMStdQhkSn2Xf6kzI2hREt27bbmaX2BkIlCXRgmD40dIPNUzRDONJCllcxOL/aqS19V7qG
ApmfyXfCE2jQbtcs3VpWr0NArnsoLCDt8lZm1BXmGOFbDnpT9UzxW09U8wCUpb8n6Tq+9Gb+gr+B
KdW08csyIIPpbNHdo+kO5JcZ+jlds0kln9EGBz1eIFSPYNEr7HObOKfPIukpLJ8iLm5Svjuq0GRj
ZNcDbBAH8LjpVjnw3QeYSIai6jaDThID5WjSQ8D336xEF5jrPPJmvtXMgeiJA9ooXcZUD+9oSMn7
YmStqvMwi+komJofu6Z1wxGU7ypuhlZO7YHMYwYRIucxQeuLZdke13KcrTjvqUd0YDrgiwMlZm3y
jbyWqMlhGooLZC51Nlju7oCWdEtNbdx88MUG+9gU9fkt5Ho8PvgYKeKNQSFuXrIW1d+MODIrk+0N
UpoRsqIrZ/LiOktCNHYfNrryxFVr0LCTXCcIdtGlTMEInHW/jjDSuCWzT/BPyw4KnKZnczXDmtHL
mqQsPLUUqpkqEWn/flpjsp09Cs2ujgqdRLeedeiok8zA8e/gzUTvFAjk4DIEsnXdJaat8TWf8tqQ
NSzdu34lOdsopn+MwnAATjPIXaWlkmx4Z2CfLs0BBpq8TwCwLxP2Qwl6s7bxmgzHNLa9uJUC7CzM
SoB5680EPaI50wrip7CdvBrbNJuODYjCO9kCJj10oQ1XtEnj8pCXkSgAicGpepEN7EyVslmxVokH
+432M+aeZCwU9dBx9HQpUkkBxQGze4kVmb87htSEzgquVBgG0TChgXvZJjVSOEGmGtw8pGi+KkT+
uJIU7ota23Jt4QMDsYE3TBGBqeYbgpAu86NQvaqyRseBwZVRxIU4qiRMWXYXo22DfQaZO/CrTpfp
l8a5z9smmudGqM8NU1lXoUwYnjy0HUde8vkc4fCIECTyGfRXsd30a9Lfz3DCn5yYWa202lSFHhyR
qoYhG57msc8P84ymE7ZsU8RXZ4ZvpuHbCd5n0HhN4HdgGMuojsPi9WHDYZM+sEXQpwICovnQOmA9
WA+74R56OP89npR8r+BdK49LUTS3MDRPT1Yvpjna0Dh+AWrcFBUZArsMU6cPyaj7k9Q8explFB+Z
EdON5Bm5S2RIbxIF0nJqFpDXDGXRIUk4vt3ZFvaM3oMJnGEFDuFDxBzacKk4n+6hH/TmomaYNtni
o1Br2aDpU744VbF44NCQQhBpL/DON+G4AuR+2uCg/M7Be+tzB37tMGNT+mpbJXqq2QSHf5vL/tB2
yC9wC/wRp057suifUNtRiZeubeLPQN7CCaIddp4iNpwKVXQPpItmePdy8TEah+e+gxKsQeF2KhLe
fZp8YqYqQ6OpTzTi87VNKA/wcoaurOFATa+5SjDoJgLC3QZXo9il7zqUJdfOx+03KWjxWcKB9RE9
ifytA3N7yJSeLjAyri8A39FmCTEtqIp2kb7LOafIWxEc90WYfkvlXgyv47Cf2iFZvk6uJO2xz1sQ
oQCTp/wyZmM71WhYFAy4pm0CWFj4Lq5pjzhSoZ1el931akm+CiGMrJIe91B1fQFjkMTn1oC/sCbE
qrLLkNukOKCblUPrOoLj+3pQk/mXQtUmaqkojT7j4PVzxUjp3RUxMj8Y1ZGrVmfJ864bOMWbk7Zq
V6LeZVnovlpXKhwPqDxPk+VQQ008o7eg7uYbtUJUUs0NUprbsFj1VSYmtPUCmNFVrevDN2NW7BVs
StRpVgHF/O7AWsFe3Tl3HDtHrwFSN5BMtWFDMg/Z6A98/5fjp6EQ5iZdUb9VBOmIOfRck+xI9ADN
b7S57AUtofpPhXKhlgtd0KwCTRXurS/iJ7BrJYMqCDlclRsv+rNHUnWN6Df6Y9BCdEjlGFJPqDjI
hH5RPia15bsSDybPDE535eAwgCIFi6hOxSC6VLpT43JQKYOsO4kkbT7uZSz6QaG7RIKcmo58+zgu
dpRwmsYe/n63cImQxvIJfsE5tk2Pxl3oUjam73JL0Y1LxrqlX3rIRslYO1KGjp9AmMkQ3Ukx5ROr
UW0HOO3tJga0hytw4GbrQYC/KvvKQs2drofRrXyQN2vJExrVi0UBph56B3SIoqFFY5k9zVbp9mPT
yHRqDh5bBTQK3Dh0nCsXNDrSnBrkauPFCkuGfy/oLOCyo4D+aRiPmQbX9sQjeCvROQNCKTMe5jUl
UffQWSXxHFICuZTtoGQGB+Agc8fwfwyEFRHmcenG9cCUCNnHDCyTeHoFa4naCQfTsx0aTWIe1A2s
oDt1D73AzoNgH27F9yblUcjP0FVv2G86Xlj7ySoviEATKQBdBJUt73yOIwLh2LxYAUChvDVIKMN9
1MHDn+59B6yW5w3sFp4Wjrxu6r7S0o5uOGS9set4Qy2Gt1XtBJXFUkP0Qgf+RE2m2vyYQ6ja0uvI
Wr1O0CG1BjkOaodGn5SCJz6BTG86SKiQ7hKIuZC6K4aIubIWSVSZnltTDGigCRTWAUlta0iqbO/T
YzOGtO2PsLmjeQewg3EqbzekfuURjUtyDhbMwRZtqzjVDL7ndaPpGbzf8KJK2z8TqGsMzJQwn1Wp
xd45Qm0yfI9GdC8DSxOJWR6nfGHigAZjYxGqLdEgH7fcoscfVPbXrG3cQwZ17BVw4PYWXfNojQ5g
9q6L13U47l1nL8ah5xlVpH9Cy0BfXDRSuKKiI1y06LHi5XieTQQVYygVHKGQUMvvaou4RGiFsbTK
cY7ag6Hb+rjArhuQIJD+iAwUFSLvVJad5zw1w4EPZfhKNh5WVcWN1/FjKVuZHTy+YfDbHIHArpbO
oTQYN+JQjcxdLNCoEAKpKysy6b43JOyICzLqZEQzStGc4NNynJwGG5cQ5ySajTWP0mk6pmu0XMXL
VHxCt7U0XuqCJ81UA1BsM1SoxbrcD+jLYw9JlFnzEdIHyCaqWUFlV0PToR0SpDiBrgjg1n2Dynuo
Uo08/C6AcAuVp7I4FjLvrwnai0DKbjOYK6CtUwOkG8lqlwN67zBQUmg8dYZvAQ8GTfRIRaGtu9Kq
111tAZh93SBYwNrg7L0l0YRxbuqUxyo8oPlHOOxNrNixg7biB4F4CeBhp5pbgjC8fEZx6cV7eMfn
PeuiaKWKDCa/ntMia78iRNL1TF3aPU6e8jvIJJvvzRxj5ku/BcjVuAUysm0tbK9t5J/LkNkHP/cC
Q4CNDexwMUyIpsUAs4LM2GMM+LA4sA5dVGOAFu3BQxvzL0/3jh+ZXNIrtNDoIE+csyfNm+lkkjH6
mM9LXLECOkQx9xsU+su2VrAcrffwVCbtIbGLg6mrHyGQZ61j7tLkM9Rpy4jmCFXDfcDtsn6XRqAa
rtVYrAk6UuCbvGBch7EQnXUorMzIfDhQGKMKyAtps6CZV4M2m3fUKnvbJLErD+gKrIoThBDqgw9o
LnBazYhRQg1QfE5nUTbVgAT8nSZ7xrvga1zGCjn1iv62kjPIUSRc0gcc6B2UV4BLHrYBCEC15QoN
P6WDwO5Ao6E9bjrgb5oMcjrIRgZ1cFT92y9iPCZ8Ceixl62fCkQLdxPMOKtDr135uGSzsbhclmkU
BC1QoCGZ7mjPk5tS9LKATIivaMgTc3ZDiEi+rn0rrwNRywO0el0NDVjyBa4YO4JnKNA1Fv0Uurku
0PlhPVi/on1rP5eGH61oyx7xd6b9TRcna3Yyuf8f9s5kO26jy7pPBC/0zRRNJpNNkkxKFKkJFiVK
6NsIIAA8fW1Idv2S6y971fwb2B7QZDYAIm7ce84+zrOW5v1ypnNVWTQDumYN674xXosAxQPoC2OE
rhoIPfEUCLRoC0xcDUOqO+AujTL/UDnLqCL2Tao66nOwAePg79+be68sRRvaMrv07NeN9TKgssjC
eapfLdF0L6MECUqWBb1HFJUIpbKZW74eXzNN6Rm11aJFGpXH3Thh7xH0XT632aSdxpKHOh6LyruX
k+yupTPg9Ri96pa+gHelpbr/TMe48LgNMvdLb25Wsti6uMzjap4qwkxNKDw+PJAV/CbSmZYWjyeE
fyUs/PjxFmgUTg1U7WPrmHN9wS1bxCPNrXjkVrejwXKmhPLFuGnXLkcbqIyXPAXYEqTSCHsx6Vgn
nSpp/Dr9jqxYj+FOyo8+5f7RsFPjS4cC/UXnV5xQW/jikPy/4Lnx7xaG/Md+ljx1/vSGQFk+9JO+
gnaQnW7wHGwPQabBAxgNuzmyH4wtxwxhxb6HOIXfvlWDOX4qaXbEPmST8wA4HqpGbnTPml/bT2Vu
2Q0cKb7Gvm8NRmEoLSvL+rpOdP/HBOyxPYxf2KCqZo6ZgeNieuFE2zX9ZbRFZzv3sswHVnlQ47s2
aRzwPyMSWFaoTswaGDh29zZsXOQnkB938ZTV6YsEhDrlTbmdEHKv8mNaLMr56rR2V12Vnd9IO0rt
UZda7M+OrUYWrwo1CzMt9BEldC1XjxHeGRtlo68Dnhgrd9SX07QudDFD11ycg223yv/stq1kURn6
ql5q1jEn152YOg+dQqytbpYhaLHRWCFHpoxHVbXiheahQcZuO0hB8777pg/a6omYgSZCvUT0ALhy
JpZFVqEW6rN0F5FzDw6MQbIy2/ThcbZ8yRGmsBZ3HJ87X6VzGTOI9Tn3YRkqlvIMq0RMXSwUkWpG
ovcWWIgvE5gjY4WNnfXFGqnOpiQLtz5nZbhKsUmWcI+0df8ktpvpARy2bJm94dOkZZvphAWUQ36G
Ft5zQfBKwYH5plxFWrtgbgNAYod/Gc/9bhBh+IeBGiwjNSZTaVCRfxvjtjpnjnLpg696iYvkz6m3
6VYO46fRajLUnsqf2ybSG3s0vdAba4xIYc0cRUTSahfvY/lj0PXP7+v36TJvC86ii12VBAaGh8yK
fp8ZFs6KNSkrvPeq63dvU/NT+NFUQc2NqHWMy/5lUPn7TH5/Rdcg13tXOTCYxw/6+yvSNPSljl/i
W/PzFeefqhrLaUdG88LL7QkR3KwvwFXzomRY+fNS/Ifm+C80R249i8v/37aX/0FzPH+b396Z3v8C
cvj5K38xUA37D8A2LND6D9Oczj38J8bR2GML/uI2QkrVPSQuronT1/B2+xfD4z2kw3L4kUNLS6dH
YPr7U/AX8/VPE84/hXQY5u82EYfs9/12wuFhAQfYPXS/30u55LGnHrDuvFR4z6uyndOK+nAMnY3N
Y4WUN8DM765dSlMj7Ixhhh+ViYSlpD5OphhuIVRP5ouTb9WZTsWY3wxMgOzI7IcFaN9or89Ug/OL
rJoxltm6hTm9tiUKZlrKYS9LGS/wBeYj9YJxmSzRvbZzOt9vY5AurECtmigXRwBNQzqqQ9HYyA6A
kjPfqOYp9PpVHt2At4irr1xwa2TdDtBbreWBvQDwV87unV0FtrFN8b7wfimnWlBprFX1PnjaAGrF
mZtQqWa5T1OG+zvcns/eUFHTPqEf6526dbQ3HBMTwmOmBPzUEk5vXk9+tj6g+B/WU8aMDkFOsy7a
tc8b7OhQb+DCuqFprEfT77vHwC6zy1ZW8/1QY0KEeIfANgdGGaWim4+lggdBE78dopIYjuyKZs3y
MPpT1cZoyhbZwwEwP8q+l97WxyrVOzlcpYZTTEd0EpnlHX0U0hkOhULfdKhJjK7pOrX+cra8rWmN
SOI3OKGL6wAw9dmQu1HJyta2cO18PMvLJ9zRtrAuELEq1lTOA6HvFOm8nKth5kyASqEYsQd02dgc
er+neuWgarlZ5Gh5md6nxqodZiiTQkVM/yyTL3PiPAZjSJvzmPa0yxBOF8pIb0zExGk82GLebxxv
u9qWkjmm9sNzWzUupsxrKWHa6WdjbUpp0bsWYlZbE1bKxPvykqW5aW6vS7H3ut+lGmTTAJLetjp9
/PEU/2fB+5cFzyEZ4Z/Wu+gNKgn9ouK3Ne/nb/2y5BkWFkh9RznsqSm/LHn2H7aOxoxq5sdyyI7/
ywpoIKbx0TMBIkHe9P9WQJg3Fn8QdJ6PLA1x2v9pBeQ1ftUy7WItfJkUPh4rNYKNfXv/ReAocUP1
wzQtZ/Bf4CwUR5Kws/CeRJWn5kdXc9brkjWySnS9kq+ys+ePlS0ATYmgHT798u39f0ySxu9bO92Q
XaoW7Eon7Iq+6e7v9pd3Y7drXwX5NJ/NoTXOWbWRaDF5HZ3VBVYThHdlT6/e3JN/Mja+HCLUpdTk
OFU8m2OM174HUur3/I2cDkNdGx9R5PnGcXWd9BsPp7H8LAX+V4CK+TeB1o93jNUQhSSSYN3/e/iO
XdAjRsktz1jBsix2MbR9ZKnwrYP01s6BCbEYJbg9mpGbB7ctXCvdOjYciAx68518zxchjAhIpxMz
E+xoSzW5jmhhdCo8Il2ZP1QTIz46TSJmOh08i3y4wfzmLMA4NfeuGPO5Of7zdfifl4GiTve4EC73
Br7V3y8DIGw6SX0tzhAfgucu8w0TprDJrdG30/KgljF46lOjfvnnl/29lHR05kFo+Twi27kX+df+
tn65+kwdMrsXWXsGWmicsfZMZ5RUmKXS/PmfX2kvSn8Ruv14pQBn7C6UxRy6s9h/faUeItw2MOQ8
o5ux3/B2jvUxlf5qhoDUEn3AdRIBKPaBxlqOav7tpvm7zpVPiVPfgUlku8Cj/v7yKAsL6ldG595Q
OTBCJuetqvf3gN9MJHRiwF/qXPqjqgeFKqLqvG+0crEKEoFzu7g0YyNLlYxZS6ROHxnfmVac+5Dn
em3uY11j/hs5aCHIfrHcbfqXAtz4nxcKFSnLBvpHPM2U4r9/fbo7OS1MN+3OmNLmDdAfVYOhVbK1
Q2sFw3Ct8qL6grsI0cs24MLgdFVE9IO87+zdWxeteeZxFi7nbwXa/ffZ6XPv+p8vMeLcv19ktl5u
oj0jG9eq4+213y+3kzv6hY4Rx7orbQTbAaw9ormOuzE1OMh5IrWFufHjDKd2Am+Ue0wQ2qMwx/4I
exckRj00lx4M1xJ6tco+qbLpTqvghNs7Q/8RwYIfp1gLoqkrgdjStqZHlZaiPateE3S0aH5kmRGA
d93QLEbmnDdXDLbrC0ExDxlChQXyvDec4e1/kGajWbE7UzEYxWqyNtjTtoW68svbOnf8V6pM+zp3
feN24xwaANzLaSdwzxcnzR/pUqkVoKehHC3eyuVrLxCFTPgaaOE10jukYphOYJ3MD0MOsOyYepoB
qzKv0i8BTmRmSe2gfZ4aBE09c7ATxp3+ZAxB/V7MvctzbzXVU0FJ6oUzh/jrMR2naOV7oK1iBvcM
bpeE5sFwMIzFmJMajTfKCYVrM5rNnMJJWCPjqeA+T1HsxPhP5BVbjaki3GcuTRavflkaPacsCvon
h9HAcQpKzcTZ0GxvvtuNidCXkmS1ys8okhb9jRmn+o4WtXcilKP6FLaZOWeHRZYdD4dSyZrNk38Y
uzSPa2k1Vy3/K2p9e+z4opEyhSUYR40GteKw3DnLFtqyTiNLam1D57xKsl3X/agsw44LAa4VIKE9
yIMlVSCOi+Utt+7Pamv6WXsxFt8rsfxnXSaUtuxd3GBkKe++mn8WcdPPmk5WEnEnU4JhO6JjlSmC
wAJNWGnW3RPIZIvAJouAg4lrkDIZ1wM62RTL2GNTMklwVVVqSAC/ZKT11NJI7/Of1WW1eiqP16UO
5K37swZVPyvSib3w4P4oVDmh7FUrQQeUsIYFt+bQ/iht6X7sde7CmDjS0gDGaLimmGlQ/aZY7fIA
BNNB1V7dJCKlKjg4bdZskb85rJgteUNT1OSjVqMbWzPxwFgCk0qXFf53jUK40GO9MyUqSH/yzw5S
jPS6tTzpOWXULmLY1iuhs7qhGshyD5+RmLfhEEBELw5r7TYrtbNo+sgx6cRG3uKs9XHEZazBsLfN
T1rfbEbMXK5qYv7RtXvm1BqyNEIHP5VNEzQna4QDmVQ4WC7bJC1UTsw0jJtc5cJrUTmYuTym49y3
T2zG1jUtJrM6TD3vIOkkNPfEN5aNzlBJYttdA/Y1TTQelRGJrDFdj2AK6zhLrWyKPSTpfVh4BISF
LRC67RvdvsBlkC0Z8sNbyIeToRc2pFXmGREq0sGKi65I441cKdqTauwDDNmqtCMLF81GR7gknoP0
JfiefYqUC+qz1ycGFKnulBeGypIqsPP9aMXczgjoI3P7ZLgLFlXsxOel0D6PNE5XrH88R+bZ2IBP
FcRC2Zr1Ya2VOZ3dPli7uKXBeEc4BltSRhOJXwCQy7eFO95oXxlJt/n1gGN4OQjlbMUNgA75waYv
9eYsKZMp3+DmxSmI4DgRZMzx5pHYIsy2IJNE9OiSAnf4a60UlUWZlfMT/TP1pR9zixG1ytLEB3eH
WMZP+TtO3cEHaMfZOCMCsOxHIR3jgyEZ9YbKBUEQSVzVS4IXtSyuRrQUaJo8hkf3heYFz60+7Ddn
WQ7i6NUiFw/Laks/0gfFtclVyxvrONYaN+xgwTNdTu7uhlVyjMnEXrqTJCrBfCgBzFYX028D+7TY
pZru5CL34jNflwcHYPGSdKrhpbtuA9a9mMRKotDz9g+/v3XF+sT7osN/tp2WTzENWAnDvOqqLQqq
mUenr7OqeGwxz6NemagKMn7GmmrKNr8fDHul6Wz1uc7lBs8x3TVazgCn0KcBvQZGJitZZ0DIXHUe
pohPxALCtHqvk2XbPDO/Dq6xrBSEhDLX475ABvSmWoaxDJXL9WLJRRc3GWVuedP1GCmefHaLo2h1
4zwE2fAKDomYBrxphXndETs23cC7YngAcHhAZYJT5tibfK27hmr9WtWV87BMgvnaAC6vIm6wycQV
upXmO/7afQ0phjqPOQf4VlIgCxaHHqbYJ01Pm0OjOKKjV2KZW0eVX0DaihvEAaUTO+ZoYvyrHZvt
KDeD5xGuWpbUZstjQiKFFZzslmbNt4YFeb32DW6pBMkh90jpMOkGN73NCZuMGm5IaSKXKQ1qObPT
WuCTvXEoP48Bem5tpUwn90qOxjv6YuL5GtpVM/JFkz+1NMauSlXYM049l4VoGjrncCxIsbpbVo+p
7iyG0PfEld3QXb7a1K42RxgktmNfV11317qLfatJJqdJPrTNfJMBYsgj3xFN/oFKRLzrGAmQnHuF
2FOhxE5/VrM/sAusw1ON0qp4MbrN8ucQVWS1fuwlojb+GErMJAeDkV1raa++EMKjzZjfhVudCuwt
j4vQ0u04ImYqkgKmNsN5U5bWw1LVm3Nu3H5XTPWz7t7ZRo4UfKW6oe2FwAtvhN8Wu7TDa1g7hKgT
Y7GWMZ5rlJHHDYYJb9VeMi9eU6bBUdqjT/rEDMv4UOYj9xo7XfDMvd6IhzZowSxOZh9g/232bMBl
es3W0dFIiayN+uIgqVKxwmRio3mtodAM4KyRhmTc0Ql8X64mB4d1uS0sWXW33tjn1gPywNo9AVsJ
+FzLomV31agRf9kIdBYh1dgk7+o65f2PGKoPIverHP+Brp/ANPPcry4+EhhXuXf3oyr9TyflXzop
tHd38Ov/3jomCmzMfu+j/Pk7fzZSfP0PzJgGtFLdBCHFsOm/Gym+8wfQCZvjHGq/PYeHH/3ZSNn7
1X+1jnWQwGAbMY3CYII3+n/pm4AF/f10wfiBcQx/jBaybe/Yrt9PFwHabz/FvX9l+dmrqohtYI7b
Ja6nv+D5fsKSeAWabHjxG+NlZZ9DZLce0P1ck8ThJ5s2mCdLNetJ1NyjLYX7KZhwRIyrjnVDG/DN
zwGGmnQmiCL3/LjzhY4Coe4/0x/XL5qJYnPT5BRbkH6i3t8JNVq7JFPmXcq58B/UVsS47JubVkHY
5cADPgQpWCI004zpdI/XOn6GYW7uwQaCPJK2RPK2nEbhbY+OSJ248xSYjlVNH8wioLW8Lil1Bl0A
WzMe1WbBn5fZJ9fmMTKVqlER1fmd1AuDdB/ek663xYPhijFxMME/+JaXIMh5nhYEmhbV9jq4zlXj
zW8dtUGIoIDwYrtfvhBMmt1UCp2NFWz0tevBRVysEDvZIzkRLMORsuslqS3rHXCQdcDbnsYFyTEh
nKE3c15ZiSVInKBiFylYPkrqnOMm2yzhqoYq99pLM4iDJN9o67T7dC3rBD/ActVbaA4WrzMuQW/W
L5KD6SdnLg9NoB43QzYXdGE+oRo+AS+lD80+Qs5xx/wgU4npz3h32qF6mbaueMTHYZ8sTOYRMrCF
oiybx6eBlJ0n0zacG+IckPpojTMSjuIOtxyGivPY1eoFy7p4x3cSPC+NVSEG7CZFJqXn32J4Y8tU
lX2iQYEdR6FbZ4JODVKbbC/S8vtXryg92trYyZ/bCmOQU+fBUTdrio520z12CdTZqNH68dYbUK6z
ghp8eYE5GWE+oc8TZt9ejyJNy3Dr9Paac+yEXNKHxYNZv1JUlh2dCx0JAZI4yziYCHY/e+asufGS
ZujZzCJ9/nGMYYYNJqMpuiej6oyz5QIRtFUZ3GbLUn6GMEobDwdTgZyo2gym+dqSSJ3JxQoY+DxR
XDFjz8gREQXz3k2BKOPshfnJKeaV+Tcq4gEP0/NarPqXcSLsXOPIRCCBkHyrI5wlemNkczNzj2b0
IRuZM7rxYe6c9nrZWWieCYol1pFbPJgZt6ZDEk91hZCdDz+gPb14aB6LcM+xuFTu1N2IznHBta1c
h96H+RoacsmHhGy7ltKrWeNFNv1rzvN3LABje+GyEBaO7xFxP3LL+rk3Wqw4dP3fOfjNR1gl/Tdk
HMtDCsDm/sc7K5Fu+Yd5MvjztWl6j9mWa0hLRuKGCY70H/HB+Le2JpvvZDiR7IWP94MobdSwEOYI
Ndg/OOfd9bJOjvzoLQ3/Y41h++TMLCKxb3Vrogdin7jYJaQD7rTSkbzalgWMlNCkOzeIBAKy84Lu
XvU0U/FElBMpK0P9bJNg/Um1WtElkLy9x5E8mlNXpcvFWFSH/hqNh5lNkAehYrHqTXZ7rTUbV81M
CW+oaUe8g97DNqJ37j3uvPVmSA3zkuqlf1ED1sucO7IKNzSpn5G8oIhyGkRGcFn4Q7PPK3orB886
y3cmwzAfN7fsnoZsQK5cyyD5cbUa1XRPRbZyNhBV2srIIGU+6kq+udWznVsDqR0COtKW5xjgTREy
fssiryYYeGMQExY+yVEM7yITHQdxD9tZtPl5HtaHSRMf5iHrwtnpPreU0lAUCV/270w53esqe8hn
8m9rmV815fjdUcFNYHU1KqOA87F3WYR1sOb8SMTFczYKN6Z48W9dQEfEHTlJRRaJ2a9d5JuocyT7
2BSaOD2PRmG4F7svPwI9M840ijCQGz4NZ6+3sFdwQi+a9VwsAWUMqSlpd221XvrAIWm5NxaT6opU
cFwQvpsfoayUoR8QdUa7vWGGOIxX81z3kQR3QBAq1W6bISoazG9DO3c36DP7m3KbRNKajXECYvl1
NORVS+wG2+QO/Jyse5Ox4auWmS9C89G0dE1IWGtzQKwhw2Zt50RrCHgqBcC3kPIdoajrIqZnWhzN
ebm9N7MTmVtO5M22HwPkQoLyhIzSq45WKXMsdRsXuHCNwzKQ5luiDLmtXOOju1LRecFwqpa1OXF0
sa4Ui3Cs+wTxLi2pZLs3hBTV/qChTx/oo6Gt7HDwVLp3PXLjH0tIaLEzp6+6gdZbIx0NY8Z3a+0v
PfSsb4XpFVccQ/TPnqt1sVFVH6Qhyrd11SwAHDMnMDSxkT61AghRIPcITHuPAt9YD6y5vsrKzTJC
h2EPxK/YDNKnoRHvSFnTRG/99bzAAe4T4JiFjFpp6kStbeOUbLPZ3naGe65Z8x+5rcYE9rLxgN7T
Tjirt13UTFp5xbCyj22hkbtimP034ZhVsjXmaW06UKd9/zbVHTYxH6JfacwverrN+KzZ7QNzcAg6
nr7qtv465PjJ1gEHm7FjWxFeI+jnJIfwSLsbbecjfF092vFIYVm02QstEBG1CKAk1Ipb5U9ZQpHg
v9seXEikkMbHah32GsKDLybgHlwjEVcMRMzUB244lx9LjzGsLWwCYlOv/CbHsb6Gv+bRyBMpmj9t
PrCnq0Ml+N2s4XBLfPLZS8vukfbVEoMVoLKC8BSqfvTP/dwjU9PX+rPi4Ht2oUNF9O7XcHSLLa55
iljJZTF5Ud4i+Eurxg9CqE3Z7cw53rgWZmosYS4292wGw3Tws6HReSSyZ+ku2r1rYCqsLHMZuIhE
ZKdjpiVzVU63mEds7pg2zZh2MxYP7U2xDS5Td+44el7bHPPJzUO2Rxc2fQ6GQl5UtRVlggcIM6gM
Wu0M4sw5USlUR0PvhqRY6EQy5OnsJB+X721jmve4WeVHNRbqim758Mkd8FzUrIVI3oI8Uh6KeM3u
QWt526lqqMKaedau9Y4FDCDDcIWrQEQ9mUhRmcIaQleKFHrAKLLa9RdP1H4oxlTdV66m3xFDPB7g
juEsMPMZ/jtZ3NQMd0tXHmxNO2Zm5ka1v72W49j1cdnONV2mASihURkhCAEM0NgCI5xw9nHrtjvc
2utxBLcbEne3t3TE/LDtWupqJr6vc4m8W9VQPw2lUFe+VWmvlgzOBgLVb2pPnh3wuR+C3s0OE8Qg
zMG7uYCOKRKLjUcc+Go4+/qFHbS7R449hYjEgRjryCytfjkuasliYW1PsES881KYRih9Is3Wlshy
VYioNsakm7vsG0LSoyXZ8oh1RkwN1SVZ8OxfFzMyKpxrKTyh9LbIhoudOg44Hr88rRvir7T080DG
uG4qIyE46oKfs2qMG2/S3GJOSqRlRn+EQlBmUCcxC/EIC5XRhVaQ2LCLICx7ztAIQPAJdAIZEJLW
63JaqH+3W4dShXFP1lROsqLWjtGEm/hdJggBdci+jcCNyEys6AIH10rUDe4TO3SttDOv2A0/LY39
qOEtOuAYnCJa2+opZRZD+3Ajoqx0ugMScPsOL/XLQEAUUCv3UgQdcPtNyksetGZco4q7H7ze+SLI
HolKs92+EAQv71TjaYfCmL+NGUmJyjEJ4pxnKyaY1b4GAq5Y/Wi7Bao2b5XnDpeMUgVl7mTFEKc+
Y0VOw6GZyjeFQoZZ6GiTnpqm141WuCj0dFQcg8DAMRcI23s/Z6vsayY5dnEkG+YDcRGE5lX2zWZR
aNd1+e6ZhFfhahzPrlFFRMB/zWtTxKksgmtogG6boMKn6KfTIL/otpLvXuWUt0q1QC98RNUW+cbI
XYMnfSaXfO+EbFpczbI6baS8I0De7PXWhnf4SENk+1QzHbgTefOVA2hGw9sc4AQouTk3a5t2cdHm
X9HBsOvjrnn3ZqbqoUqlpENazIfR0FHeghBLTNNaLoxct4ga6GLhSrq3SuRGwK1wbOt2MMT4FHjS
MII8u7Bfb4beam/JD/BBza6yvq/agRSnnZrzhegstLxpWSwHGlVsBZg/6HFzNOyoA+rAf/fRNebR
nDnGpQCw+UmOXv+6WU37ZcuJtQjn1LI1lnxvbyTrqv3QUvQnjrH5N2knu4NgYaQhvp0KbP8hFoWC
DRodVJFN6tWQ9OLdwQOP6rQ5slE4oF1o8uL3A36Ce7SnOQffIpAf4JGMtHxBQBNVgC6WfZBUwKVQ
+KRQGqHRHgcxf89F01x5lqTFO6j+Cv7et2qhfS3WlDagJW6rcSI0Mhv9C4jd+SHLZX+xymCLGZVQ
3ZY2FumMpMcxtYq4DHyGD3nxkYNfGntB3h20svFPNU6v8efA9D9dn3/r+gCRMf+p63Nq34u39u1X
xSC9nf13/ur62H/geKc1QGeZTd2jy/JX7rP/B882fCpYWAB54FP9d9PHNv7wIJOhIfQcw0bBRefp
ryYQQdK7SoJfC9BsOESt/x/0g7b9N6UEClQLh8veB7JM1zf/HgCFAjAvNnDsp9Taltga6vrNKVMq
ganQSUohtXP3Jwvk+2LSSIurcEXcunRB7zY3pa0KuahKUr2Y373JaO7x6LSfA9JfujCjMcm9jV8s
XrpUsmxv7WfwhNaJjpR5TxlAnjAmFuuOI72/RVUJai4RARTkwvWfPCzoF2YE870+vzXdOFLZgO1F
Fju+QmKagc/OBC8eK71f3kQtmXIjJ1kBKlgZ3ZQl2MfTlvSyPXF1qL7kWkVEpjU2GT5dcwQ3bTJ6
rhYmDWFaB9Pd3h1i5EN1acfOaPp2Al0DcPZoBaVBswRcwcD8HX0989FbFEazn1irh1dAw7eLN0pj
SNqLvn/tyMQ7T2LVcYHVjCOwvn71m7l9tWXh1NGM6PCmUNXwuPZl9mYigiOK0exCMJ8cmxkP4tDU
WT58dd6cpXtwrBXpkPJBXeA+VB4AnaI6w6tcHu3a2oCCYM4W3YkghAnBXjVFczuNoWvvOvrCe+Cs
GDClspqvi6gNnESN/4A+uz+lqDefoLYKxsNCMP9erat06zFstlrVXjuSFni5btONzwAuPW3CGK7n
jShIvOxOkIWFM3i3vt5gqhqRmj9bTT89of8n2W8yFDazajZemA6mL1Lrl1OvnAFQdYDVYGPrh6Lq
hh1ngUgt6YYswJg+1dXaDyg/mvFWpeNwk/v+/D0YCfcJs1VqVSxqO7+f7RZfHJ6tEqhggO9mH2rc
1WTaYhpyp+pt+LE3IvJyjvBOOMqZNP8/l0Sl1pFKh6Hf8zSzh9ane3+1axAueV9Zn8ysKR6DzeHV
UBeNTwYVymEacvvGMMnKpL/U5VeatZNCVopGU87DFarX+ZLlTR25Tbm8am02XuPoCb6pUZFtDtgn
s5lQK79IaF4Gl6B0N0IXZdZpL2UGHCqH8QEl3af5iUl6q77afWcFZKtwCsr0rYkDRxrR0BjtB65j
xfGGuHFvKcWdYHJ67XEUDRKjU8NtnrY2EWvEIsTcrt0H3xr0+wyvDHU1AKtbo8vsO+bjE8MaXBln
yDZdQcBIw1P+srQGfHY8SgE0prBaAKBxeJ0Lnf90rZFJSWzSvJbuRXRwqmGM6/rS4jCkQ7hRoE1o
R6CIp5dVzdZ6nTt5eTUo98HwyyrubQ89ksXQZbWRXsHJ8+ZELNh50jRYQ6PGjAyDwg4EDmSzi8iE
dp6YH1KErIUhIwkUlVNPoZ9t8uBvd5zC0R5K0KKd4PherTRG07lKfGviVuR5uWCaontV0BX4uKTK
am7dSWJIZQy11UFs99ukP9mboCUHRtRtnbNpDNqVmsZnG1/2o1b5QRWTx6SYuM/XIN/du67vxyPR
9dSRS80AbGrWR/C35mmCYRl2vpOd/FXUj2q0xksNrAprU0lT2wrIJu65kKiRAOeIIjSG/IyhJZwa
7Dq6LG7n8rpXBX/J0obj5KVDArr+lZAQB4yLdl2WZgiHBhiuTyq45WoqWuj/POfos06QZLvI4Gs5
eIEv7gvdfg2mHhfvhh6yU7N2Bzomvcr21Xqd9E+tIfsQ4QIXeX0fxXwjN77DVOo3JRM0wpCDSj8Q
DPNxwdIU1mX37Hurd2r8/itHwhpEsnnR15FUVtqBgMvvXVWWD3JoXzhPLCExJh7tzEMDDWkuiINv
cM2h9kHho6tqhjAAWTNEiO1fAeuuotUlj3tizkhrN3fvIK4LZAjiRpZpdtjx7UcT/XlsiLUCekpK
FKVOlV+PmWcXfLx+e90FiHfBooiEpU43uY1uXK72rZ6NJjCuqb3oWJiPINm1I7I57qa1287rmJaE
bXTGHPr4Lx6HdQ0u1gYDL86gWD1W2qLu3WB897pcv67ACtxg3SMeVCi/iXqH6AKWWdp9oc/t98Gj
AowdXFHgbBwz2cDIxsxV13NNADfeIIPkgCqbIs2xBcfz4tEZ4ffQpcijcZ7xlI5VE41N3TzNdZo+
OmZqY9sdOSAR1EYNOd8Eqa7iyrTyt3pJ33KBdcjsPcWoMFhuihHVt4tg4mlSpHBJy70WXtNSaHPr
lJr+yUF1GSLyZvgNmRe5Ce/UrLyvapnFxceKHW3MNQ4WY+3DpLz6uyvgrmwqEdM23Sppg9oawWmd
WWO021IWHrI+3AUX+vN1PHhtdWN5HQl4qdkT+Cryr3Zd82wFHdwUr5ou3IT1mWgFePrObrtqXS8p
XIxxRMk8eHRRYmmW46nZLOuh9q0g1qYVvIAyPjuQuZOB4fBTE3A8dKRnfkLGCzlUmZXBnZFXtCeZ
9EaG7bWHtTBH6mTLPZIeW9yA7QigyqmVdl+xnFz5X+ydyXLcSJauX+Va75GGyeHAohcdMylxkEQy
JW1gFClhnh3j09/Pg8ouMphFWva6zKpKpSQzEHA43I//5x/YIqds8c6MHGvWzX+6o89iUu8fi6Sk
FlBt8qBe1LymCTnx3zdH/ye//3FfvCyTj//Kv6pkH6taal2LJQwKNTKWf5XJLn6qjqacInZ52RvV
MhvC5H2Y3zS0A4rbv8pk8w8bdmoA+O/h9oGg8h+VyaetUgQ7+GXSz7W1teSpRCylDnA7jpIHMA72
yISa6NAHbnfzbEz+hj2uO67PSL1QPLGBQYIccDVw3tNafLG6dobXYRxwgrVuiCThxe9N/6pgES/e
ocAyoKfXIubNgTHvBLhyihNuKc8i7YLBCQ+zVQVXptcOF5SEuKot5nQNhyV5z3PUOSXdHhmskPWF
yQnJIurshLM8ZZ1oLNmGh4S1l4N9U6mPOL3ROKjwrhLQ38fgDqGBY+/MHn023gtEWgL2YxC4bwSL
pxgGd2Tv4Jxep0l7CKqJ7tYctOaPEkdTPKG6YI+IPNiPS5vs6WvY62PbBfVw8SnPSKHLjVbdWsor
qW1aEHUoFJfhrJJLFwgJk/qojPeQFYuzJOpI2FFd8cnGYP0nzonLXZy57Z2sowuznynnZA6sgCvX
YbGd7IImu+ev49TpP9ldX/xanKW6WmA539pmkq5KeG870cQlqusCQLIqx4NZga00S2Pv/cHEWraZ
xy0x6DXdF3ZAaanqsq19POdh3t0TZG0cck/7/rTGeGhmBKYrdwpCD5WVXT10Ppm43sKhIKiWuF/B
DoMb2foum7ndfksyIxgpaeJWwumR84gN/7dA2GLuPsZlne7kESYZj5CJeYRPTI2k9BpTSTW6Qjva
/hwcIZfR7ILH1CePB5qeBmUKewagwfuDNHdgTCz7NIKTxbkv1knp5lfmEeLBdhOGi8Z9Zo0A+RoL
ysKkxUlIO/odoSJXo0Y0dT/HUwJKPUHrijW21GmUieypYVdNptr5RxBqIrjosdXIVAxENbdpvYkc
X3DmonuyshYRc6RkcOIyzC8ajXRBuTY+OdAGP5pHIKybrAwbpMEEHkvS0FwZFYbqGj0LkXggSQVR
c+Yk+2imUf8YdZ76kR2ht+UIwxkakWMIOuJyvIdGcb6wxvayzJFAEGz8SDd4RNLufgg1xpdl0W3Q
IdRuNP5naCQQjdmEQn0sSbVwzTX5PXRaa/UhPYKIk8YTPdNP7+m+hPyy/O5o1DHW+OOkkchQY5Ie
4KQ4wpS+RiwDjV1ShgwIzlw8SwE2J41wUnOoC9LKlh9K4588WfGjxvDwisKBdpzGSRuhDHo4/mfO
Ksm2B0w1+ta5pLFlb0mO7y4NjbmOgTd+4SQHDmuByM5AsyUQrTyCtckTcquOMG55hHTDI7zLyUxj
vfMR+F00Bpwd4WBIZUDD8xEm9o+Qcf6EH8dHMDk8AsvZE8o8PWHOi1E1m34euvTGbVM/UvmKxAF/
GG/krOJtYHVSx75jcgILGN/mlWhMbxUotHL7cVg8+XUyXPKPMAO3sUTyx87cJLkx+7suhdPn0hRV
hGFk4xIhphM6KalOhujSa3CKI5+9LcfrCKDNd1agC11MdWYM9GfIwRDf7BqjPQyjy9CIt/AcA/su
7UdD7BpMUuWjnHATWsUqVsY5x92ob79kBZQuFP5Bl30zRJ19CYYi2bfwT/TFpDgMJsW2DGdDxw/Y
4bwae885F9PAoQCUEY0ltV2wF8rBLskOOetNkzjAydct/Ax+waZYAuvGhuyYrrpG/2MZeuGXee7H
B88uUfeU9Cp2LoL+swp8IV7R955xJ87ds7qDRnFsqKuiX8p10YT0t3GHorPquhA15SCtHUSZanMk
Eog6oA/Ymf60wjIVgwUOed+x5CtgcRrll6UjwwxM1ehxuRjG4tPkuPVPDYN95ItApshIesA4KiiW
DWEuebxtyf47g9UaXOUi8e7zAk+NlYPHFbIAWXwyxkzLvQiKKdcGaTwxgwG5ADIfkISppus849CN
tyIt9YhWfL3qKCOsFSF5Xs97m/+nCnwSRL+HltJmfVbxvFJXUwWS2viybtT/xu8i0LKDPwJpozYD
VjNdT5dZT0Ugni5/ENpnoawTNkI1Dy7bb36ctP7A4J5fRwmFQbylBdC/a0DBjwS0Ot8BYT3Cr/+k
BnR0efKv6kx/HQRDpD/C5eU+8Sjk58/UOBgizEWBk/jP2FzqFOrKEjrmZhxJYceTTaX2fJcSOaR2
3ezkmI50WP4/TGFeE4xFU6+xd7WhTY8yXJ3ZK0vOc/jy+DnMu9vWLMgeXsMe8xYPawa8+WD8OChV
BizeeqydcLzr4YMjQKtxO4L+ZIy3seohyeLQHZGG6+InhSsWuIbw904X4da2mthKcTTIx8nww105
YOKbrOcOnMhYP3uQ10/D8P/KvrjG9EN1//1fJ8kHkBIJGtAyTP4r2EJPR6fCFhh68yJ+kuE0BPkK
W0EcaFY0wiiNAtBCHQRsJWXxq/HaZL5xtY87OVGslNwP9MFoun37Kx2Vi88fWEBn3qJfhWbVc5CZ
njwwmdpTURGk+2jlJvE6tYsJx/niasbwPqalCfmswCwe6h7WlT4qdcwpMkQ1Zk14Jm6kOohU9sJI
z9nMOzPeLmGEBn2BYwOTRKklpiJsPcLMSDPKGu9yWTKLXys4GYgGiLTDlvCdst19OQlhwOs5GHDi
ERZ6/4BGw/NJGMYZGogsL3+aI44kX3AFNKrPRR5Wy/Xbo/eSHQpHlZdGuDh2CKjrnM20AvDZbJ9Z
YwOawuGj1qjhqlnnYeYSbWXyhsNDT92rES6Zdhv3RA5HsCbLY/jMTkue6dvf5OWp6PhN4Lo6JoxX
rYU7TRCwnGhGO5R6j0Pnt96lqOcULLJFbiadc+qxRXj/dJABB3BmEJw5cXEgJ+blvRtWZGC4KZ2H
vG80F62ZUSVqiHbR+Xlv352ehM8mKePMwoVGmuOlDaohTx6onZR5VifCfpysqEvcnwiDZByfhTXE
mPMIOgZDnM9eT0bw2xd+NZMoGOHZ8h9cKFh0tfjw2QN2MFfBDj7rHjB76f1lhZsB3PTQNhJG9+1L
nZz89CMMLA7OvodilMXbPBnQlKzMjDyC4hH0XhTygA6vvM3xoG1IACOIMaqvpmAJzeJjlbSlTqYb
4my5SztZE8SKZ0E4QZFIwyL4lKYIwd11PJR2/jEb6JXOh350ya0+vP2lXz0YQVQNZG3Mni0TDfHJ
6gEK6tuTbZYP5azgx+K7G2QEf6PBJveyKrzKwZYO/fN7OcrW6wdDBLvHWdG0bNe2Tpet0LDMqW6F
8QO1m2WjrIGL1IOh+TVxNmvLgQeQH3hNMnmPXzre0JumbREdrklEtYebpFhGVDbk8i7qRwSoH+yc
0gOVFcXsdv5TqfNv5eO8FycTmC8oUT7zmgREzlmnz1ZEY90WfVv9iP0EljmNslkt1x0WzEyqZYYH
MuyDDgXFJamaCW9TV+K2xBnDm2cWyyBzo/mBCVikQI4mI8P25+oMvsFCX/vraQEmFoHVBfg58r52
dCgIjyaGOGOmws7reDplCwdZbUrHGngicRHqJdro4pgL2mgJ/U/wk9X0bZl1CYG35xIyFnaaOizy
5pLokDzbbQTvdxPjNAoE4qbFT2+ExUrHTIXdcs3rH4ivJd0aIrSJuuY7WnUalDBOsfz7ijtYnZbb
3qM5cLcoRw43Q9t4w+cu5Z8QrIiXKUMSx17FM7Nj2EbYyDkIjWGi4KGorbB8PsMhfTBNsSiccRQj
N6AbU5vf9Kwk5FcSIrIK6OTDFKtPapQFm9ncTDr7uSO5ibjpNAq49F/hcA6xv9XGiObau3Swym2+
NcDd2iFqaJKL3IW+t6ejNJUfYpyr+vMeT2Hm0oR/MUOXDAlx2/7Q6RBqE/YJf5AnZfO21T7giA27
rqyJvPt9AwKiI7daSgyg0o1phjreVJgl06+bIr2I/c4eRN7jwZRNsH8p0nWnc1P/+oymbox26yQk
DCAkgm+Bl58TL4Ix6J2EOI/DVMcsjrNTcU/R06i6WTYycsKnK9MexlHF2XmZtz1JwlZMBlKxdQxJ
1TbXoc4wqWfZcHss9Hq6VIFi13KQDDNp0tBLi8+lEhD/dqkDzOWt8Ha2eacGMkCYNZHd0qZcO5PJ
B+IpZYVyh3ww851zA5n4DFMGgXO9rqYh5fqChdEKv/i56TEmi+z9fDwLQRx0iuBS6totRX/Ez2aP
apGbSKGJESVK+CeE/wo7eb4x/HRWgW27OGCB9K5DPX9bp3H5G6fQxhnOYUS7fEo1g42rTZ86Pn8z
IiXZu3BcVXylmbvnH459qr+LG2Dp5q09nKHnh9lviAbbOCQqgnqAUPL10iLxdd0WwghOLjvtofU1
6V3+sg5offO1UjfQY9wMBSPYT6OOel98qedcTgnoHlI1EZ4MX9/TU1SX1sNN7Zf8b2P5OS+wxGyU
MPNuWagy3DHhPUe0tujFQysL79PG0YHpMVRuPrQ1XbzxV3Qzev5QteUMNxLSGKMQV7Lu5sOAAjAt
LrR3Jx/YtB1i3jUUpF7PaidB67/BomOxxGHyc5jrm9S8CWLygYeNhWmJXpniHD4vnVsAE3yua5ww
6PC4Jp7J9L5xjjTr5VrM88T09ztQa3cbFMAWxFIeM+o9IQZa4DFH9gbCKTkHyRVh0UmImyLeRXq1
gv5Pfr2Ou8PPJ+nMPJkRMMKH7NZT3nXGiOl2B3eauICOZ9O4flKJ+7KzSm6mxAYvqr4EHMNdrPF1
O9YHI0rIj9+yELPcbJUTpXRMo7qvAlrJ1O3Y7oa2B6k7dHBriCK6Viyz3sMyCoOkPhbbmXvGMh5e
J1ni8RTH0cesintLXqoJXJXJkxDXw0xU49zUOxK59bw0+6ljDkFIwtr7QwVTkp819tC3aF0FYap3
UEQZpU2R8TzK1WQaVt9cYmVns+SmZdPzlEo0+OwFFeQGPitoTL0K9gw+M9dMSFYddqaqR36TIwyM
sZVqQ70uZeag4U6V6ooQ17SI5al2J/qjH1SMgfDlwCjyLqA/7ZhQQ9PCpDjj6TcEcvpoR92Dn9Ny
jz7AgOm5tGuRTQQqDHmRvX6u6WhtMAmsefN8N9ebrFJ9w3ScPJFALZQ4F7A+zH5suFcTXdEaUsRc
CLQDCFa5Jb9qq5bAMluXWESxZfND4TecRn6fQ1j19eCQyuZUwT4D7W2CbRSnsIJpKy8L8QGY6ESb
JhzLcOsSa9J8CZuJm08qNv95i1ZI8o1lOqIY2lVEvfNip/1COX3wk16P4O9pXSQwF1lkXBzt7DX+
rbpw9ipDL/dQ3tm0LINZ6Wwd2QbtSCOXGBveTyNKeHNdPxQSG8nYkvWlnbDsbiAjtMpYycWave/4
fOXtF7OY8psXefReWQ8Z/hlDXz+8DqVHeZ4034FdvWX37/Lo8dTMAbmMXAEKYWZSl6v3s+lztlVM
+NUAc4Jn9E42vSvn3MYWCxKL+hbYVv+/CfUpasoJ8XhuzyECh38fVB+QRWu2u9BeQMVA3PCT9VR2
MaLXqXfPI+ujFBCOjc9T8rwDfvNXfxNcj6Zf6hwHaRPY80Z8PdGjFhwMzCeWZB2HjjCun6LsMYjE
wmxv1hI+zfZ1or1ruN1yp0pm9epFrn1OOgUGIrj6Rsu0MgdZe5vg/xJynwoHh5Je1pVEANIJZe7/
QdR95We9jVRBKKjJW89BFBxdtjY3kyKHOlbfEOVDz/oMsb4iY2qscASAJ17AQRK34yzq2t3U4dji
k12ZZkSNQg6JoBqjjc4LQ+iqrjXJvwPv3bfONOhtJWAh4eVufF0+tmzgvA6x6+kVrhCmrjATYw6t
cJdiNhBBBXdw+PQ/LBBCKUlF3AxsPfQcUnYZVYrIXvazlHzmrhd4AC8rTFf0yUGm1sK3nd2hoCfV
N0XifRVlR9g5TWtDZsE+glVDCFLfCJZJ0XVU9j4S/dreo+WkCh5NajdsI5Bbs5alPty3kR7DGCJh
wttXmFsSALzFwTjPzimJSvqarClFX5jcKHUJ8ged8tTqBbHIbfbokR4opck4B4oBwjJZ75zEsE98
0xY7C67dy0VWy5fBFQ0/w9x34sPMtIJ7s+pERTbiviNCnhUlcyWGdGs7tQK+UYmE2mrvIXLpehWq
DqsNcqPW+zESblvtPDuV5UfMoga2RQzydC1V1lKXLFDS9RgpQs2V9as34IEgEcotLQdlPwQ3oF0S
ToxtYLaC4WcN1/l31RHu8bpC71K/dzDXqhjHDBICK5oXYAMFdcyBeGWs68hNg2o/wxYD2+sNBpZl
JtXfoO9gxGeHv0ZiaQyM1fvaWahIZRnziRXNAoJpMqucteu+AcMlWScmdcBn3HdC8TXHvTiDhaAf
IxumZd1x/OvVjd+EE3fspKXFM8LTWuKZXEbZMMbXCzb8YfBtyDAXyQ44dEfFeIby0htuFvIWuStr
QYE4bdu2H5L4rDZLXVSYik7lSFrMrA/yvtcwWQrwOmtaJ6PZSrVxM7uicCaRj+1yqGrsXQ5mHXWD
f72o2K6Sj14oTb7PvLj6PXCc1uRWByhzw03eufoVIflQA15l2vAL4YAX731q5RyNk4Y2HSYPYZ/Q
1mxsSfLOhnBdvbvGwwDrjdYnxH6kgE5NFYhZiq43lafnY5inKZU1ekaO2uECqWTWTiX6t6lKcDAe
c8wI/I0V873wRo2lLg0B8SNdzDu1/rZPr0em6H7d5JBheKhtRzhzQRijM0TfcW+OaB0LSxIDSyuD
uZCvk5maAGEIAl0eeF7aQXlRjFY0qE2Udz7OKHwAEVWbfCTqL1lDhS24FionbsGsB3rDaYfbVLoJ
BqQgnyMZJO390JIEXqy6rK8ViwuSZbLeRkuhiQ2FzTwrTFsfAtNacGIziQ7igXRuQHnJwZPnTHzD
Mn9wRpvzE/SHeRr2k40Dyf0QWxODAn9TVz5dZA7UGl3lt9wtErqMwuD3idhfyoDCYIoik9NXGTUO
f4s4s+BAYJDE9uAMfbNcY66ASMGJ65jjCOk0UWccfK92+htvyR3kp8ZoMf70mPShGzs5XYW1E5Ki
Be0a/j1qFUFbHG7CLox4aqoA0CXqzzcwm0naQdBbgiddLXeMul5xF6vhzHvWyLocO31+YDp5uGjx
QS36Lj62Zk32DrUUOEBvUcQw9Q+QR5CGzBmUq4enVw/dji6tcqMISIackbx0zUbBqNITgyxBviZ2
GkffEdzvxvLKdKepxEAjWvSJWyC9YCBHgn54xenWR/WFR7uW4nVG57IP43LqP3mTXMj/6wn7O/g0
0/F066XhuhGHQEIY5M7DDIOPCVzVslalTakrUbu0WcXX49OpccqwRonPmnTAR+aCgr/3oFSPrM5b
3Mv1KfDpYJFDwOVLV8ukBZ28ZTP9KuUvnHhdXOSZ6ByS6Oivx7gseaSJ1euvjlUNO+F2intkGVtj
Kl0C5WvAEX5xmZlRs40TS7NSPEYDN8KsS5JjcEy30BmI0W3dO9WkT+jz08oBh0sXuoWV6Vn5Nrb2
N5gRlB1yWrVVIgz3EzzQn7TLdZCPP6ZQ6XPmEBt4hG0IGGvyYNX1Lff7ziVPUTVgKlzFBdx817J9
CqeXcOdMrKZvKpr3wht19+ZpauS+oZHdt+/u9aU0VwlHXt0w0kyel5ey46heBtCJH2Q46fWp8lwH
EerEYs3a9fa1jmjgc/zYAjqWliNsieHV664UsWhdrm3Yf0xO0XOQwSndZiYK5ca8hvD0LfbChYiS
7L4vXQH1o8d93M/XtbI5d4NC6M5GwJFXrz1PK/Pv3kdJsIUukaTo2BPgGoz87e2v/2qokLVBBwos
CFwW9Cr982cg9NSGhYowWr8nTG7ie7BB6WMhmytHqLcv9WrOYayBZAKKVQCu6p/i3ZRRiY2vRX0f
xLCE50M4++l4Zy1SvyJeGI3vTrnTFgocJ0t6NqapoKb2KzpX23Q4a4Df39durNco7KtAEfuElf1z
ZAd6zwoDTxOr+5m//8wht7ZXrHaFOHv73k+Hma6pELqXQZsUP+rTGTmWahrGIHK+g0lwdJzjGJQK
QwR9nH/7SqejbAvH5G5hx3M1wLET1DyjMPQdBN7fEffK7ELVud6gktR12ORjW1eNb1/wpX6FpgmO
q8DONHkFHT7go5czSKX+wmIyt99bTBCYQURY6mWORRFTEDSuTT7BtUiiOQ6goYqYnfHtL3B0a3/+
BlJqOXZgYs2CGpBbP11Z3EjrImX5vYnNGfsIellLtgX1iIOUTCFdtgxtrEtjz3X1+v0bFDcEAjNn
W3joIOKz8WlwCkhojBHQ/8xbXLlI7x06jn7JltBl45P9gYJ6sUqsjEjtrRyF3iwHBOtDBZfB5MVf
OaxO1CJK9oBH0JFQb1C+AdFtfYp5W50ltJZxW6wyQ9dWHTQaFgujtSWnGG1pxTODR0FtI7E95ONh
vtd8LfkE0HeU9qyaxAbroolowGPFZ1u6WA5TMi1AbTroZcBjUdqCTNrDNGiQpcyAZd8e/lcTTuL5
a3rooPBbfT21e04WsWEu87cqbhxq1qhGpF1tgkXpCuA3ZP32JfX6/eKBs9SSNEWPBu9V0jFO5jiN
slkRHzZ+CyLorM62TwIvu8Czx86MS7Mz+QYrF0URh6jJCnVRaOSF/jZvf43TO8cG0DVZOT14nLxz
p8a9pdfgi2Or+FtWAX+eJ0Wrils7Gwlaszt1+fbFTlcQSKn4j4IUeTg3YwZ9MsnJM4jwzem670OD
Od+dSKWeFmla68rq7UvZJ680n445K5JZT9J5cxzzpDqIRtQleTnYt2WnTMxHgC9VtIuAUTnpJvjW
8S7Q8C74QwLYMC8n4WABkirR+qsaWBcIhiOP7t/XRAVTh1qLqwv1JOKEEksWgYcYd1oNa02GhgF8
5VW8hIPvaZgYNha/PRiWw80Z5FPgcRgh2GZZGZCwc6qyYLI1Z0TqJHO+w4sBXc3bg3Ay3oxBwLpi
8p6SgfK6YyqwCwsI6ptu+yLVO3NY0aqAczVWnJzfvpT2nXo+n/UzZfHyIFzgos06ejKfx6oGU7Xc
8MZ3q+O1egF0mg2NLvV7lnqWoKfeew5Jh1Eop1KjpL//1g69RgiMkdzqr8KVGs/kLFiz0tnYlYEo
GJgMGMvHjleVGNSkLrJxP5NhwruToZLm0Ijel2PJ78Yf3SLdRDLy1ObdWXxz4WdDVegHviCHEV+N
Y3dcPkETgwUCqjaGTmuh/WhRtRD3ObDwVxuI7BpY/t1C441k7qb0PNj3whCUw1nNVjECgbw9pP7L
xycljsISsjiEJcFeKMyTKdxwB7Bg6/CBlD35NSVxlvQp2qMHL/NrF4w/JlDPnQIMiBJM9Gs3LA+F
neV3Q5RAHC39vqRpGjmI6mfE2l6smtuQ82t3nU/dEK9jf7APSZB+Kmi1PQy129UrrzXieU0vx7sa
RFh9iM2ku2BHikleKGKEyEaXOn8u9JGH85AcYRyzoFm6G1DD7M7AiYvDQQ41cY073bXLrpTt3Nxw
LuTcDhtVz82Wnnh+hzOCe57nNl2CtFYCX69spIWnrPw7rAn04oSV4UazNCZOpnUrb2z25/s6rixB
6psXA2FEXbcn47C8GaXT3yWOg1mBbxouMQngdt+wC+8ec6Nuv3hu11EWhf0hRciyo00w15BTaS7j
1RAkxqp3i+E8L3HyGYkDxhQyTf/sfQ+/Xz/ss40a2+pmIQVtQ/mpEwGh769Nz/zkKgyX7Fl13y25
uLcxSrN1PHnFh0xiJ0j6VfLh7RnxcrFmQtBWZjHD+J6ePoXCyYSogH8kFPbykec1XQd2iGrWyyuV
8thM7/bti718oZ8uJiHK6W2eGu60IkHASmnXBuWjZ8oCjtBk3sDttDF/LLKLwXV6zn9RVXyiRQhv
8u1rv5r5x9uEq0PLhkX8lDbRiy6oYMkXjxiDcHB18jpDvu9YEN/evtDxk/61DR/v0rVtiAfaHdsJ
Tg+REwnFNrFh8aM1Vrwzjs12sao48CSQ3HP5Gauf8HPShUa9MnMR1BtnqJN8PyQCny8Mh1GUJsq7
ar02OC9Jlr5lv0WbB66o7oqC4gXT0qJe2cpyP5lDWv4qesf/WALPfhrs2f4zSDmn4iVmmfU6yqIr
p9A+U4YsPNCbjF6cNQYAa20wP6ZVpNZp07c7KxLmPZlWznrh+b1TC52Q8BgSXQZQBjEuDnv0aUlg
GbKbXEj1jy6+DIi3EyfeO1WaH6ZluieckPQ0I5g2vR3NmGO2hneA44vq4e0nI/RkfvFkpCZraj6I
BXGMcIGXNbmVhQXtg5hwzh6zJOC0NiOUDB3PpqNLojYDbqIHWaiJDFksjz8D4BeHCtzqYqg98hsR
NhhXixXhYkEcOv0J6MMFqaIkJWbGRTKX8uPszHtsX50bMND8qjJ4aCuPxti8XtRE24XArHAt60B+
pmwcqt3oJr9mL00uHVknaMaBPJMIw7JCKEJcqrDrf8x53N+aeA99MkrECzjrWOPOsRXcaqdNohsc
J+J0HTcmNxBPFlkOKqIFINMmjdeSPfELRkN468Wz+6cFqh2uaDogiHx7cPXYnY4twRIc9z1Os/I0
2QB5Ou01U4aPTeKKS8Ia0zsc8GaY2k1pXlpYWLx3pLNeEl+ZVZJjFqxb+EgOFDxXLzfPDulkgedt
wdb5M61T9xzYDDFS2M/GB4DKdEcjQrHSi6h9rB0zv0uiSX1MsGj9ZAyBs3vn7l9PLUpNlk/btyVM
3FMyYDsWovOjsvwZTTQYOLdX4feqXTBBa7DBXzUkuIJwFBVubVgsx/h1xXg0xtBhUY6PQbCm4VnE
m7ZCAYDKE9MfUoynbWl08UXmJd2hcZzp0uvj6CwSEuV2RcjEiEOHZRMNWZsFVh4WqQpwzUW9x2mr
3qWZMi7QPQ38wigNPMvj+XpGjlpuUpHUu2hk915XFhKSgjYvFaVTYJeTNznWScOY0sN1U6z7Bo6m
1CLdF2VP5RmCch2YIwtpao8na1l7oH7XTpCUtFxh1E2raqKvpLw8j9bEldYXYx103apKag9erW9X
GJ35kjw804tsrFGq5CuaG/XLTWxipbshhcP/9tN5vf4wUwJIc1DXyKJ6hes59ggFdhqzn6S1mBKj
3yD9ActDm1TyyDhTycel63XquPFjHtKxhD061O9J2/5uwvqagszW5weICk8mLEyprugWmf8MUYD1
m+MDIUQizjG+JMnYXHBGbtqy380e9uc1oQDfYh/PdObJYt28MyZ/88Li9Qq2zNIB1/KUsbsU/ThU
5Fb9jKTpfWk8q/ts54axkQC7H9gX+8s+b9R57ZbFWT451oUqJRsZ2VLTtc5mgZBcjsPHxOidXzDn
G7HymyT78s63fFUyEIcBfZ5XHM40h8qTIRsKckKDxu1/gno30S2VBVZbIInzqu9M0my8IaOnhLWY
v/FbUf2KseLE4hCx77hH99vdiSCPPppyzG5tkh/okLAL7Nq0zRnuKCUroymM3/PtP640N3P987//
69+rbakk7WcP+JXQYkfWSvIyxw6MQP87f+ltTWLsbDjkcHJpiEkd4PKX3lb+4WEFo6sqfX45Otb8
5UVsobfFwDhw+DCT0ovi77fWwnb/EPqN84/7vY2dzD/RWrycjTBJPfBdSnIOT/xfJuXLHUcjAAuB
a/3BttE2rPMsILrBtePgo9s7AYHpoi3xTuwRKwcctN6rX15ssUKYwMNAipqwDLjzCrclbH4JhmVS
+7G3h62cC29rJXa+weulODx7LNdP+/Zz2cTLY8HvSwFKI2N2NeJx8tq1Dt0gixpkD6st2ee2Na6c
LsZK0bea/8NdMZQBMLjFQz8tzBdrykjldhXmMVOyn+heb1qlsrWaZP/O8fcl8P10V6wlqGToSzgY
Cr98fNOgMIKmbbcPkpAyabZJBOi9X7TzNhHktTWAgkEaYJita4zj/9EB5K+LQ6fXs5h4j5PiEztb
eGm1UiR3up4WBdI8tNzm4z99cNA2WSxpJ3lURaclbgflshuasN+3gct26x4PH2JqsDVJ64KwnLcv
9xIS0zclaCVR9jg0r4hb48V7XoKJZsD3wVL9PpoxTYqz9qd07F8+hzi8U4oPcAzrd/Zy/Yn/qjOf
rsjx0aZjZgHDeScHVoQmKXwQfFtTaAxQDgM6RmZQbd++r5eb4++ruCh9fBjBiND1+/GstHT7EPso
DIv2DozIlWMYHyOShyi27DUh2OKde/q7UeT4/b9XO5kawKlRA5uqR209WkBq5G0PBWlIaUZkXBDQ
ec6yH2/foP2yeH66Q9oCnoBtC6R3upTNceb548hrZ8Wee+VWLp4psPjOvGrxD30VZZu++SyH2V83
OabKHojneS2cQx+11X6Av7ftJwpQvITqh2mCwTN7boATsWq+LC0pmICZaytrlncWphMVwvF7624R
hZwGrl/NOL+LPCjDvEbJiKEThuloLDGDFtjgGo6J1ZbVrGu42RuH0dva+eR+Nxc5XfeWX19KUvkg
n0bBFf3R6J13QfzN1KSpSneNNxxl1+kRKMUhLCOuR+GfGG9tPHI2RMhN8Pw8Rdsl6m6nxIE8N3pB
vgEuxSq7TFvQxwIMrKBfvxrMknyHTltkl+bKIYtmE9IdXtGvnz9Evd1S7yzG2UK/ZdMMipBPKbAn
VG1w1xNEgweZj4MKjNd16xpyBwADbECfZNtX07nKWthoRt6vVSiC1ZSLD7Gb3faj311m7gziSHto
1zp9shkNdVUFJGc2CfGomJg6K/SC4Uczns0/jRZn6LTMjHUo5l/Z7HxWvspWAYZmBwUgeMUnl7u3
Z+vrF8TnyeviTiu/XjXJpy4SvRj1Q+/iSyMDJ0p888xKppt+Cett3xfWP34luSKgMB4dQur15uUC
ELTT4AdLpvZtGJ5ZpB/nVvQQlO7H1sERmjSSr2/f4esNV+MMcPKpcgNKn5NlDe3IQH+tV1gm52A7
2EmcRdXo0LRr53c23NfT1Ee35tk0aOgOAh69vLWoF5xwEAjt8TASHyqjsc6qsZfvDODfXgVxKmWK
Vuyd8hoKJBaFGhlAAyCxXTUyMA5kJvnXb4/byZlKrwfcjW9BbIDmS9f15EFl5C9ZRCsRGzZZ1YaA
2HTnTQX23V1ZkTPSSUoKJj5dYbLV/D+Jt9lXbpa8tyw5r7YlAkghq2lxFu2+U9CvaSp3SQbZ7d0p
l9uRbLEdAVNq544q8deOu7hnVjkF29asfubVKD9nKh33gG7DRbEsKOaz6j0g8jSC+Tg0aE21ShKd
G93+kweNnbARxk63L6O+PANa2gYmbmhLqZrLsKtBlmVff8tJWFrnaGyuep3Xzmne3gR+WZGzlf/M
rWm4zPxpsyzj9z4l9xuP5frLXPbJqsY08ACcNp6Xc35pmOq94uLvb+DoBkNJz/uv97Bnu3BoQcuc
sUDYu/H8OcIVAgcoN7qNWcXWdSPTTYj3xrqAssyO1RbntGfu/UTedK0XnPV1GCIXaoctsU7BpwqC
KI2k5eciwvLc8eNgRwzSvBmz1GCvUPmOvLP6nS3hBHh4mp0cWPCzebqDk9k5qpwvXM3dfjbS6Dxc
gvJciQkAxkC1kbQs8r030640z8gOGNZd7b4HOjh/OzOBO2kygXvSwHw5iD4sRVjHfbfHPxmDNfIt
xA/KKm1thYtaYD5W+TD9KW0rfoA+pvohWqeVHW8y7bI2RN3ONvFPgAwpV2Nijbja2z3sVy64n0Sa
rtF2WT9xe7ZYKuUXXGm3AuLtxjOCP2sf9ZQ1COJVBAw13L3v5WB+8WYuFLn4lNVj0Il3xvx16eZ7
nAZdBPHCQxZwMuRISvF1TFkQmjT/swz3ckjzzf9n78y24zayrP0q/QLwwjxcNpCZyEzOZIoidYNF
WSJmIBAAAsPT/x9oV7Vlu0t/9XXdaFXJygkIxHDO3t/WVh1gBb6Pn+wT/2bapnbCwfDDJksx5ceL
21el20gmnVikzXtAniqrtiqg36w/s8Vu7/TjvpefZW5puLa9Fan+9DADDxqFB2c8XmR6KTEffy6q
LfsB86SLhLMkVUp3Nf+M9Pxnhda/WX1dna4JwhkWJjbeP/7IAcu+mRR6j8p6eSXM9X72ukfdTt4r
b/jKkdfd/WRO327RX34rfSJ0ahy4Mef++IGB0vo5x1UWcwxvHkeLfc+SQLRuAKZbav1OiNmlzat5
ly6CzQ0mpEj1qdzBZw//9Vf528HkuDYrCwVmcm1//Cb5SFBNpnh+J78ddrgW3NCGshoS0kE0efYz
S/nfLJquzs4RKRhn778oOFx8z2mNDjteFjnHqTAS6Hd+9pMz4sfe/s/XF2mezUji8iKb+PFXFb2R
toYt+pgzsox8LJs71RTUoBNfO00oa0gRsEeanl21n5K0jqgGwFdU2tW6uj+bI/96KEetwqmQQzk9
+L/IlCayVMilKPkyatD3WeqRGibXm0WhMk1RCUair5s48wYzbMtR/8kD/CcL+McMzbxIwxFXvYu8
4U9jDRgQ4X2NLuPFsLOvMCw2grhMh7s+NxzCX92W5Jd25A1gxgR0kJXbVc5OLwTIv7pDnhtBPJhu
VGalCU25YTQiJ3X6b/96IP7NROMHIOM4j3rsc/6sX8s0H5EJ0poY9IE8jDYpewBugj17+fwnl+Rv
PoqWCgVzwpxJQv9z7ScvjF50xA7Gw5rU7zZ+yoe1yWoZaq7+f/hZm0JtE0rxLP9lVhONWAfh211M
tpF8CBzDPbSLl1zhU3n71xfwbyYxPomyCFtEGkd/rlSYMDKKduSTcktPQYQ24qlOO9hReo8BDoZ/
iMhk+cn08beXkvM1+EDXQDrzp0kbbXsz4OHsYhIjFU4dkFt5UZs7qdP0/te/Dy72X2fNTXEV0Fr3
fIsZ68en2i/tdkyRr8eujS/igI2dFLI8s6d1R05GQ1NK9uaOFjAssM5Sk3bg5DjO+3X2rPqh9h0e
rtyixgi5FWayKRSmUtmUPnafqnLzkDjl7K3Fl3lTgjLrD+gLN2hTY9Daa/hJVuS5LTm6gYKOeZgs
3cLcv9Gf4Op5K8YXmdHbLjPj4o4mDPvKnpGfFEY9u3srEJn5Ekww6L67BcWSNBScYLIruHBWspN5
KbNPfdUay6miYezExLLW9l7ThXGu13nW4h6oc3/r1M3o39jDuCQPbk+c6oH/r01kXsq+nNFlBGWz
a0plpze+1zjebnRoROOCIiFDaYGbnGWjtUdDIgAKl1SaMgyy/LnuXYt0mxHn/8lLEeNH/tgS94Xn
AsRvLUgnvi4Ux8kc+44gsa3vp43Tq5xlJnCFpN+rWsPhRd2hFuZO1M62uSILyXzzCJRcgF4NM+kC
diufhEO4agy0pljup8RTT01uywFXREfXWG9rP90DGEtHumjZfOj8OcgPdpOiLbEJ44GH3hdB3Mgt
R6pKNu2BrpkB9vje8T8VWYcqraoBovZ2psCHC0FUnD8+UOc9jFsqWyLIZ6s0Ij+GxoWdDDz6qG3Y
aqsL7kZ6ZsQfHOYt6S2BIqPsjHDcLQXOtEswsFsyXDqqs7VlxZmifytK1w6dEfL5uCXKEXb7zba0
aa+2tLl+y51ztwS6wM7d2N5S6dgxI+Dbkup6m8w6byBmzh5JWGoItFs7uqZqy7gjdoy0supZ17Hh
bSl4DmzuvbEl45VbRt64peX5W26etSXocVoAgkZ+2ryl6wGweMi3vD0SZpNTEthlNBflyKai9whf
sZ1dv2X1lYT2dYONThg8A3+UdyXVJTqo8lzOs7lb9bLbz1grwiJLVFR6ZX01WdlGJ/DvE99+JEZ2
Rm7hZwccs2u0bKmCCRqNGP26/phsmYN4kPXrJiOHEPEmAhCiA9/dLaUQ26zY+Vtyode2zgn/Bo4W
oJEnSwfI3G9ZhxQpzqYxH8AEG4fSWV5qfewAQSRHz7Gf8nF5ITS4QbweUKgbk5f6I4EhJZ/npEaI
tGoLaEDSeym3yIZ+C28gLsvf61ugQ7VFO+A9W3cZ54ZHEjnUfQfW5LEfZ9ZFUiGGLR4CjDCkSxIj
+o7oCORy+ZEuJ5ngNYB0uydiYvktbqL8LXxi/D2Lgp3mFk3RbjEV5Udihcng+VxjB5x33ke6hbkF
XQA3nF7FFn7RbTEYxRaI4ZfGCRLnQkI0YRnuFpvB/2j3Mw/EHgfTho70fwNJQtrbsJIL2GIgkyse
mVfkkweYiTAoNRJ1RextkEqMNKU4WmVljrvalx7ZAq1BMqCmuWihSvzUdMYX5WhnyrM6ZP62Iy1D
cqVCbFMVasBaXUA2zfcm8sBLUjdlfpoKl4hGksjRP5g+uUAK9jzI5/mc4a3/6uoJ+0nqu2LvrXp1
JVhkf8UQnrr7CiN9VExObl3Pc+8+2apM3gOK+7BGGyCo5LQoHcG2P3+iz1S/SyFdmtZ1b3whGhps
5SicO9iJ4hWC4rQjmnmJB3YsF3+xi1fV8z6LRtJjO5jdmaRG5AY4c06Qa/vPVOFogxR9th4GNTIS
MivoXjIS53/thF0e8B13L15n5sdCgto+YTUqD5C1+8/AxKBpe+1ErGLi1LAe1p6HozI1h3BeuwQ8
7TpkJJnWCf9oufMoIe85lQbyUHJuqo+1aPn3Q56qZ4zlWyg4cVd+GKRTkketbndBVNMaPAlQCNsY
1KZzGhQZ9u6sQhEhR2LtuZzaM1HS/EQPoEJ2hdmVr+qW6lmZ8zjdpKRI3OV+h0IQYMJNOxBdZ0Ms
PxE1nMe2nrtPajCdNWQn0p1dkWV3xdSLL5TuiOBRrbOh6zt337T1eljRmB5Amdh1jF4lvasqoTwo
3Jlzx0PU8VBxdynCd+cS/NYdsjDxVUIHerBXaVz6nOudo3GP0RMtsZ9xUcFrLlcaQ/NBOFJ8dbYT
JlCaVUClxCsSc2XzozPXvK02zveGtLuzgKZzvapefB0WIV+QAUH69rzuV/R95PwhMeCyEoOcnFOq
EfEYDARhTr1zZ2MahWjTBundnCMKYb9b18s3UtVtIInCnHDehtZkJMu1wbIsdign0kjL/K4LIdIW
DTPUCD8CBrxxEcYCINVpk0/CzUBSOmP7xU1d5I7jFk9hamtihMhP+2/OaJn7dPC78yL1ZJcSYX8l
a3488tX5k68VzItpkh8twauFrqV3Y0BWE/Aghx14o/t0LIgEOUkUXQkxXxRxiCmdknNWD/yDRAWk
B6YTCqpiFe0YrjznlLGa/vOyULQGmdd/Q0TjREmyVCdDDtsoHzNBuFVhOk85stRnux1INMPZ0J0r
Ry8f/UGKNwvZzpOGJ7MK8Qdmd4tbNwbWyEa+VN063/tuPz7roEsf8+12E+fhXzuFkTx2tuKDSm05
ULHTyV/X2uzOxiV18QtkOXqqLe866aaxNpNhjrDLTx4JXSeQVM+aa5e8OGK61/KRLfv8CXVs/22d
CJc/r5KS+B7p0PLuQexsiE3NAAJQb+mh1wGcaCKi9QDhwrCtCbvU3OQR1w+jW4x9t5xqpZA+ZyMj
ieRcydTr2ow05qzsDjpla0S1sbb3mlVQxFU42yml9n6mTq7V+k0U9MN7i1eN9DkdsW1XT9271hbG
s50SCq2m3vjuqgK/PY9e98Bssb63ZiFkBNoTtKosnPG76Y8rElySuI+aEFwWl5W8j4HyG2SFsOW9
rAhTHoNBZzbzXJCxwu8e8OxT+O9McTuoRbzORdI9GGTK3SVul8cD6DB44b51Yh7bQq2RwpwamDOf
O+yF+oPU/J45vi2xNMGl4eIhMLvhTJwcBOxCJjF0RNRNB2ukIWz5X9beH26TWqSxqip1tLFVnzqW
zWtL2iWQUy/N75FpbvZ0u/8khSJnfs3eSdPgr3ohxC5RwvpKOIlzsEVFrrC9AFuy5iZy1IaE53qF
dDQxa6MNx1hpETOK93q+ZxMCuMgukmezSu2o0tqnIbBvlMeUSK52zllGyt00BsVtR/1HHzMCemsh
+djSJTezNm4z8sRjgtNor+u5dgOHRNyhr0ye3MRsT8FMRhWTbk3oKp7csIOUfXLy4ayWpYIrMKob
PZ3kdZN6zTnNmiVkq88WcNOfUUJ9C8ALnIBkkOTaKusbgJtzl+sGU5rPH1ZPtIprwLgZ7CvSae3P
7Lf1cNHn9mswbX2mdjhkVJZPXdJ6dMsyNqQKO9Jnsl3SR73JpoM3i6PbVt0umDSiOvKuPfrT+kb9
r34ta6z/rDlcJHjYKRM9J5zIWxY7i4qy7E+lplsEbmn6XVnb4tCT3nFVJ+O8syuzfuB/eBTlE+0y
dprLVBekj2PPh4xO4t2PhMSDibKWkEOp/RZgqHl2+6E65rn3PBd6HVMuzdgHspUL65xwoTafspsc
rhLCOnPLLjK+ZnoyHZSvwZkwDWivOZjkSfEw9riKQ/IKAassi3vF5sL+XNhO3JCtc+BxYgJuifUM
U7cL4qAKgncFfOLzLHABBzUUxF1a2xeRzQUkpMA+AIPaflpfPRuO5z0sJHcdHEXYzMFjXxjKQaZ7
AoLF95VWkwlZALo4WSXJE6w/EpHw5gqmNbFkoV0XAH9EIUHkZiGeJRNfscuGHhj5W7HM5TmdmuNQ
dhW8XGIX2qWYH1YdNV+u1QcexQPx8QUbNcdhQ+aNt7XtJJ/wIrPNsAmfZAosQuEP+aOvS1LEasu/
6pec2QtTRObA5ywt6dxBzGjbKJsCg6ZFtZ6WpVXQ4DWWndrXSh44cOkinYu7qrCyNuyKteK5w3FH
XgzMbxHSQ1M3UNmKl819GsOubFhyZrgc3SooaYy5huo9sbrrhWI2pzpPoUEEklyeA9zMj1A8z7Lw
5mOiILv5fbkZpEkrbiaPWZ/02YUGT4hTfLim7ruA0SiOxqwFLwE9U845bxJ2V1Rnzhp1SIgjaBKZ
Hyo1GC/zYssTOJWvxup+B2rWfWHHWn2p+rpl0uq1T17laAdc8Okev1z9sLjsWCqA8TS9g2GN0hly
HNuh+QjAUOVnzWone6c8vfeOHkwj1hjbbe+0CQ142Cxee0f5Biqz6ReQ7UcSh1bGqFN8qeuieTA7
v35wc+rIcIKYQDH3DN+q3gRg3xfZty6BLRuZGm/YoQI4O0Bcnhbb9KcXyY6H+5ZzyKkzt2KV0Fzr
VAmfFSWYxSurJbWztTLMLRyR/9QmuXlhf8zJtNxiltNy7r/VZTt864EncDBdgNSX9iYY7tch+QI2
y4DYLlnpW3uZ7/tuTr6YpeQQbic56b8CZt436NTIf00klN5+LZ3mqYKlx00CZ9cevHRAa20Tk5jt
xjljeGSAj1CqNlX7lIH/dthjotjFLMFrAjFXEhRKUDo7u4HzFDbWMpQ71fMt9wW8FR+gH2Ln0DZn
PrTI7aa/yldn4NyoN8ogM5TUnPTA5pV3XjV85ScbyJG/y+xg0WJt2bYAAx3SJOQwFVwXmY4q15U1
m1bgMdwlbWWpi6p5TL4oqdDvp7j5ZuJxHPjR48injp21GLsJB8KX3y6mo7QUSTjtyTwCZY0yzTPW
uQ05T7SxFThAATowLxG1IC49Yv3myUE/1sRVjsx3UxbkHDDLuTzCTF0DcofJkjkQW4l3hqymJ2dC
UcEtpN+6ZVVtPGzPoR4ihV4WVz0qBhXXGyX0JlCDelcutdFwNGEn3LiakV3KRZlxMzbN59oIvIeS
aOEkEsLXLxMOvuU4U4ZP7uyRH300lc53ZFfOt86bhJvnLnOj0f9rCSrjnvDsUvtHR01dhquoNGyV
TBIEvOecXvKQLxtcL73qv+dFX1RxMGJ7ZuNb50UMJs6cowrKMftdbud6bKj/nQkr1fSQcciOzslI
hCYPTlJEIe+NsKGwyx1sFQ1kTF4LkGomI1hHqrx5omoClmER3WXKIql+20JWXmNiGEAb+MkodHPf
Va1+picNAxC7xkOd+jPJ9GX+vK7Z9Gky4Sl/1AP/o0H9mQYVudYfKqd/kaD+t8wRdVM8/o0cfvoG
M/rjJf+AfevBLwgEHYujBs8A2q9/KlBp6/+C6Aw2LYkrH8mI/6R9Wx4KVF7ls038+C98h98VqBa0
bxOJHG+HNoDGzr8jQEV58mOVV0eUyfdCz4rMj6/3Z7kkHYe+n0t3ujZyARMOi+gEh2hbapk2rlqh
fJN+TYfSaYxLk9wm/fOAG8rA0Sjq/mLW9rDKEPkTg7JCBy0mdI/kRQn/KYeJRowEWbwN8A6as7Pd
HGxrYngTqbAcC22aQHTgGWTBOckR87AisHUYm0HcNNXCskyQLLbAwBfNtZMU8xlTg9JPRe4uN4ud
JBewpgJTk/ui9a2Kp1Z5aaQTrU7+rbguNgYT256R58+hVpERL91QwR4nQGf1xDJGNz/YTxheJ4D+
K8uYW7nz41oq500X5vYwDr26yfUMioyZbQ4ZTKA5BCYr1au4mRXZtkpW/s4J2vzk0gDwbqm/KEif
i074hUaQOQbzZYgHWaoRqyeVkay2mRJxJh6KlTo23t6GN9525EwBKlF3JoqC12FajMfJzRpF6bYY
dlnfY6ZIxcJUAypxxSVfw3REMfkycMJ/TtaWCV6mHfmDYEdmrLTS4YfaiT6aLwCHuuuJpnncm9SQ
bKNUezcVHWdNgwRCuMVih+dh2tNNZBbj7OucXMQuzwG7s2u8QfS/gRt0bK17EnRRgRkk8Fnjoj90
brk3iTuoCWMmCtttna2aWgwe2rmi0DiO1MqDz2TLdqePNm5Ml8pM1ybZDvr76B/MaZr201AQkp6a
ChysOehc6JRKcrRBP945mehvq2OwQDg8jYctSIU8dnt5Y+IPzANR5E6MJE08GY3Mrkp3qF5Ay7ph
ouOZjQTHtGOlslTfmdK7ox4hcYZhiJCQNBH3QTVg0Bizofb4nLoDtfB5n3kyuJudTpBgIsG7dXZ6
zjBQeGFr1eWTW1mOYFYfCT4ptPY0JIV5Gmqv3uHgT77wNEjcrTDBvqLGMyho9oMq43ToKOVV+Xia
ZO0dzApbXxg0Sf/k2+pXnU7IDoHkuksg+dUhT0B+wu9i1dGSAlqNUtc3rmuX81CZOf7rFiAUQ6x1
k9DBz2HsHEWXoycLw9r1SXdxADnedriKvxIaSrm8S5fnEVMyyZeEcEQaGdNsmrUV2KTYxKjt3Nx2
KDCI4WkLqtuAWJPI6csNQ5W0n9y043ShBc2pCfL080DIzIyfPKkeS1uYEXRJEauhBmDmMw453nCK
tUv9gdMcxcFhtoJDy2qHedUBLHfFQl1wKBrEHRux4NC7evW9McrlRLZRG81ZV2wl+YB06eHXAubn
jvjOKXL8HNQqRxeQEeYb5KDPTiWR7ZYpdr9AmYSp7jo8Wmk1hYKj3+jeT72WpHxs6bjj8p+84N/X
sZ+siuizDTqi/3sQ2u336b/O32X/ffnjyvj7y35fGj3rl0BHBoICBUXfbw6M380ZnvOLw9+gyAWw
ghac5e93bwaRwawuOIsBotB4tbbG6z9WRv8XlMeEBvNfdLTcNLX/jchgJFU/Lo026Ava+P7H4ujZ
IHt/bICaWKfYQDvyiIAkt6JGWnTN0laWV3RnnKtZR7n6RGs+Obc6q8pJESnxkAmQaXFZGFs5SirK
ylkZ5JFHmBFmQtJyTDEjRCClMn8ISFuIvbKxyBDuimidtek2LY3M2hlAZy+z2Tgv8JPfKmNBQVHV
F5T4ztNQtusDTPtLK9IC06koce+5WyXNMbw+xGux3qBro+rnF77x2MNhDAcx6C9BaTApalpuPjbN
VJ57qYY9/T96jIIXTq6n7W3Hm29rDrQ7QzOMx2Q1tX3da8E7nQ6OEaDPKIyoepWnFASkRJlUUsVU
xrBfpz6I1k1t/HGhgHDBbfayr9x/oAmsz7BNDSVPTilXP0aqE9CRqEfUx4Ud4Y/nhb0z0VE2G5IP
QremJPFZFSAno6by9Rd8tOuNK5gHUfoQxKrP63GYenlS2sinG6jPmXEpiPb5EERT3lJq21oBTmjn
uVmG6FDWoyz8sd6ZItVex9FynvyhqOvQHS3jWvp9oMfbGvnMqZX+GS1R40VSGMhJidV5t6rO5jtf
VNo7e+wgmq0uYSaes29a1c+3gs1c/PH9+u1bMbJpwxb8eTKrgZvR1Kuioe0100GXYA9Gmq5R64v1
kMM12ffg5OHsKVKXvCE3r1PYG1RSxwHg97WL+huicWWU65F6kbQOmeOVeWyRwk4Me7JqWwF4C/1o
T0raSFuGQo0HGh/mi9DwRh0Msfh6zFAh0G+oGQu+KM9gBElEbk0o132P7gOokvNEF6J6lppVPWVC
Li+dyGh+NVZwKVblHzLLRJ8FFRFupTOmV0lnZ5+LRVhI/6CWaIKbDY67dMNycJBRbSrEgpbg3lnN
vokd3BHMxN1AVlgwuOFciPV1bSZ6FXZPaF1lWu8T1Wn4OoSdtaFhrYiJUrPIS5jN+pDdlhXB9msA
XhrYrmtOZgR0jDscKtl6xX5Iy/6R/ITlBjhkGVkkaO/WQU9uarpcc6TSyY/h9xgHWWXWM0i9Mq79
WWuBK2bI6GfKln5cGjru1NZ+wTQ9XgNE/dz481JEi+omaBDjqq17VVY3dZqQstobrnvIgeZH2Iuh
aOokSqd0awm7Hn15t65Ve096R/3Qa5Z7mJalvndy2ziPaROEhtnR76dIflyRne5R663nzO4om5Q0
S6KpcqxPs+HqoYNylfO6dHlQwY+Hdl/yYJgQtiNvSspDM6h5j5OB/gqpU/SrWfdiwB/9zWgFxd0M
5/yq0SbnfoDWuleZIklM93p2WimxKkXoa4F9XQVdPu5wpXkviuP7TWKgUidsruDw057AC7u7VaBD
aFyLVn5htAgwlsJyGzbdukc3PeCh1wo5N0csO91TF4COp8dlZHvKyBY1wbJZP83Oou/XgmxgBTjj
vOqifdZcZ4nNjjrG3lpow277P13bN8tqiC37wCZIYAuoGxsHODMThUHJadJ3ynWXqykR7UM2r/3n
gN9vnexknYuTqFuv37krOdVjgnWdHJlxDcvJL4ewbuj1kxxIJ2HNPLoSXkMTQVZmdnE9wqjRNJCo
Zsq6uFLDxoxSkvKRDqglDy1X9JEM1BxnetpE01K/tave7Un7MSlGcQRol5EeOMd8qiombU8ArAVi
lqYaBJqMVd5LvyzPXoOjr52YzHGdMiv17pi8fswsAGnozs51ea5anlCqvMiSP54igQDvaSZh9hmH
uI8oVmdaVWaLJ9tbWGFk6zYxyEdJS7MybR6HyXw0nO2DhoxuDAUNvgnY1hVi86QQLGw7ultW++W2
lyUom7ZdcZeMzXojOX7+Rgf5TxHhJ9sljvFozf/33dLue/U2vcnvf9wr/faaf2yVHIoI9JjpRKLV
IziVY/z/bJXgseFeonWF7u0PWyUr+IWTOD4G1MTOxzbqj1slBM00XmiQY6hABPHvbJUwV/51qwQC
zIeGgTkgQO7941apLFSGdT/ojou7ZC+cVxuxc4XFPDUTRhchIaiHg+iW+6oFHB5VCG+xigb47XTA
AmycipAYUeMlycca8VdTuhFkhen7PLjazufNIz+xSkLbB7LsNQ31SfXF1qS/w14kDk3K8XRBh4eC
JUD/zkXMj0nNYlYMU4PiYVhvq8Jh0fFHqnMeoRz2BnCTZyAMGNPahAA/rwKfnNHdxqorr2aw4uxB
CIPWKOTHE1/OpIvqipO35smJsIrhEU0R1fw+/1J4nfaSV7V2SbsGRW83s7wHZroXKQuj8Htxt87Q
ouq5f1B++s3RSn5kwi81MvPBNhcWN7K+dwulxrBImyGG4/0upJXTwwsGsNKgofYOqpWD2Q3EDqx8
eqbMB9easah5w80AcIG5xnxA3nAhhPLGSOg0ZXPzhOrGuJ5BgYZV2Siq9dP2BwFES31t++IFMCWQ
fGOYz2Q/fEGwdnK7VoWVZT2US/mlw9xDN6x9InllfSWQS98JMEY78E7jYdRZ3el/RgzBy2wltGbY
YJaJu30Fklwc3jroZiumpabfWaWmoQApySbsg+qZSdJ+Jg+kia2mwnWWJhbSG9a4ZoDQlOn1e7+K
e91lx5LQmB5gpr612IcvhC4qkC+oPiJLICj2TXFfTURI+KvP4XLo7hbAvi926V/cPm/jdsZyTKx6
Cu65pJgPGOBI9x+5U+V/qlahEbduTZ9SO0nPNkFqXuSlPWm4QTL+qukcAiKv062Hways25o+NkVy
M5v9EBDfuq+y5snSjHkPQk1mO7O1Hvtq4DzrJ4TsWhnsYsdFFoeEa5dBEyTOZ6b7JjtLlCcE2QZw
Htp8BUagcPCV295SDx6vwLAN42GSmvPJA4N7Zdeu/oU2jdr1ZPhGVJ3NnPN+2bYHw5eJDC0w71fk
VTjDiXaoQ8GrGJZ3rXFWLfZl2ybvS+BNN5UpIb6kQHP3lZdbFO6Aaoi6MJ7+Uy3+/8kHNzmb/suZ
/raVQ/ZfEX26Kv+xavz7S/9nwkc7DhkQRy1+QVrP/5zwfZsCMESYzZSyie03zt0/wAXuL5t5DbUs
2GGTl/GqfxyOrV/4p0zPJq0Z7PHUof+Nw7GncwL/o6cClK1tWuS4bXRIKAnetiL8wUvlwQWsiVYr
jvPgUzEEmZZ56OFSSqmmkgHRLEoQ9ezrXuae0Cim9ondakCAy8ruIjInt5gP7O7rck9oZNodNcS4
kwyFamo91LGZkdHu+NdLktkn0Q7GLZ0a+zTYIxPxYhbda8VmiDO3gWllKiishh/KBuJf/euAgtVr
0/viVRB+LPcKEje9mcbwr5lx7bdGKuOWA6ZGGDFKVzccW9MXsUmzSe77UtteYiV0vMoiX+6ZczHE
skcy0SfoHAfR1M2P6ewEzzU430dZIEBLypq+kSVY6u5Ssynbc+vI1j+7gdd/6wHJXKqmpuRsZED4
jSatyHDYuo8LLJQxAgXHzxCBLd3QNFN5xIhkXChyOG+eOc9EQWjj0cIT8GmdaIQ2ViuPvaXTd3bR
6MG4BzgbChLmngs4OXnUdbkAHxHQ+I1FsPbfCplvfUe7NS95X4lXK+l0gpstyT+zcTpeEUzuvC0p
rwvHlC/gGFuBHA79fK9bqXkpkqyto9Fywey5wcyvtks+0y8tLH8oFxKyQ5xVheOkW7eunddXiFCz
Wyb94tpXCLUkaWM3RZIrrGlBeWpyj9d42nY98SAUaVjPtebuGNf8zW83tGIZlLsUuMKzOW53GPor
iWX62vcvLiqb+XoSCU3LuTSLeqfjnsofNGRfuNyXgncR8Lbz0O+31jR2eK7LxCrG4jFr9PWnxUZH
6GlIbeJuqMkKE/SP9c8csWzrQOwpp0IElu8ZhD1yvlUTPBOG8TisvXPAOuSinUkQAHOuLR48xe4N
7WqHvcSozUtjMwC3+GNGLR0INI4gAA5kIPNOwGT408sSvlu2DaIBiep95qJF4eivGA2m7LmzgTV4
1p5TtXWC9T3aN5XnAVgiwIDBp5m0nhNl8uh5kxi+AWqc0r0+CNQ509bP8IKZG9zSDjVDPyA+kthP
0SxnfDlALMuAw8ke7SHjzeCxvG4FLuKjVyTWSSsUS+syWXzvfN3aHXWZzI9sr5Cwk37NiEmMsf82
zzYf2QBsTzmhMU6WrT0/brcI2a51qh3coL6xteCHjm4IGexgfOnDx4ui7YLqRLxKgQ7pYwijUef6
ln171W4Pe7EN0sRV8+NkjVySyUyX+xm1yX29mu2VjVSwPGDnD55hFnPhBpKUrEhUPgNm9PT2qkKs
xgjYHglqBciVcvTQ0ZKN3GydiSM38u519aQ8dg55PTt3dI2LPbXJs1boSgsFMgXW5Q63UkU1uyJB
aAn2q+mDL8kcNlFTXvNzqEyTawXzHiTXwr/CxsgA0ywe8p50i3SfSNu4KCIg40Xf9pDolK2Tl7UB
XZcKkWXncgsHhBIpN8soNsK/L33kMX1m3RedSr2dJvuF+ZQe+k6vhHd0Hakf9IqGtNPNmE2nTJNb
xjO/15plOh1WJA+wznkocBBJ6k5srpmxarOdsseln8VNWoBU/hBmWAvPMulf9snHgx/sa9It8vBD
j1aWnBuLgSmDgDvjMjhi5ArW9vwoGOg0CLKyey31pDsGRk+EAJkaFw9x561bVlNyAFIp16c+AFZ/
nEemSGvlB89lyYjSAgQXO4S8xgUlyCpIAPWQ9lgNAvszoYYIRggrjEcbmH+kJu4S2Zj2W5+bTM2o
RxlTVFgY4Iu7cltlX9GxmwKe8Bnn6KUbF+NSEEQBLg4RRBPWest4Mfoh2LcNoxSKJk9E7XbGbd6S
F16D/6ebhh4v2atgGzmeQaDH2cY41EVmiiAkLVFT5pnD6N40hPjgg2eZO0ZxZYuRTBPDwyTzMeYB
OfMifeA3R2a3jX/ETsbtmKvgGXy5x+/Ut2kPOEc3PCiUy/MBhinzm+yJR6AwtY3HYOl9XMl+8KxZ
KzfytykNr11e74Q3MZQc+kTjqfCJOQ87XLlyLyja3tsuT1cFS6igCMTlBQxMT4u/q5VvP2+MdCOa
O0dmh4+ZtW0zw40nJLjPRm41zfOUpkv52Zm2wILK3mYpQ00ImbPBeSPLINgX5Pg8GNm4Ya8BfWZz
cJICbDbALlAy4ZKkzMBBtRq30+owkVXsH8bIp9ZJFHmWNUZ2Bzd2OTL9WPVEOOHIFgJpVUMdBlxI
cFUjKEHf6xEPzSXJg+phLarvdIEoy0bVoKXPLKVE/QwUxc4oanhqynFmruWZlLuMKQbF6mQ6BQoV
6X5rm/q5Tf8fe2e2Hae1ru0rImMCk+4UiupU6kqSLfmEIdsxfTPp4er3g5KsP/HaO/nX+TpxkpEh
S6Jg8n1vq7dn+LtBTLSYTVuRnNk+E5B0IpiCq9vZVfGM96a54R3jPujEl7LOtKO5Z1RP0TDq/R3C
PaRaAxMzS1zykjrKQrBVRV9Uj+zcqNWlIyc3aHsnEE7GM0BAn15q07HvlxNFfs0NGiDYrgeRkAYE
T/yZVrh903Rqr7HzP1AT42elQzct5vXPi13AXLJ7lexkul6XnKqwcoT6AsKZkLoImRuwbNuA1CZJ
zYp9W8ksaGqjPOq6ikkglo0baFTd7/PKGD3fYYGkx246WxlVGoHmTAvLYNUkCwlxKG2OFEimmDW7
gThHw0m8m56kgXt33iq8MlJ4nXRWx3TWGhC0SX+R+ljfasKu7vFTuGfHiLh7dbnl+Lo1bY1ZA2bW
zIaf5c5wg7tE3BKbgHyy06z5vcD89LI45Ytkfy4uherko8qTKkR7M7kBgnZv747m+KNbWo/WVQBL
TFCGv3KThcpyUhLalnaPE947ilGNu2Xuy7B0mzkJCKBHK2R22a2LSWy55XrZ37PerRDYTxHv8VSE
cTq9eF5Gw1/qtAcnmr6MMPBWmjlfYwI2r4lF06Fe0Gdu5g68Danbj53gstpeZYco5udv2WA8a5kT
+frUdbdumqyPJdaeoEZgt68XTR4ib3QugOIyjFX3rCiRzHzCgR2ymktV32KJ5IjKS+YTREshi1l0
HspWPxvUOR5RFaA39QZ5qc1VBFy0CtxZgQDawP6zUm6IGi73M04sAlrL/EGqbOcwdWo0dN/zElgY
+cZqH7uafSpac3mMcWqZlVkdDa1rD+72hjAXBNpz7A1HK+cD6wiKfOuiWe3QVXu3a2Y9Dikew76q
xDVvMxfooOhf6AzWLkvZFMrXXIevw8Vkf+1HwkOxJBnruZ8rdcjSvn7NGN8Z7wZUhdzfRv68ydiP
DnaLO2HTHMmb1wFQkPvBsZZ9hoj6NOFafdfy8hVvCFi47hQlEGzb7YFpZI16dkLyi1LkgGIqgRXO
VcDhH2M+KngRxUl/Givre5PEEm0CGgC9EVR80RJ8Wgjqf49a0ahdVHfzKxNxyHQNieykototucjD
XkkgDMWJwsnf0t5KqCUWbcM5ig40A3MI7b7GQq8Y/VzTJRk0R/cbc8i8gYPEbbl2vSWu45QXekgQ
U7swiyPnz65pxHZPWFcpiyNVOyNYUD7H+yQzFJYfRBiRNlaI4pIIUU0dm9GBCByNg6lN7SNVcdMn
Le8Ml9ceJZfwCzqOyqZnA0lU6NhtfYvhLN2lZj99amy3OK3Acb7XAjCta78CwhNb4GVOureNQrxQ
XeRyi5tlDcCSooMdDQ7SMvW+UWkTX2JV3sETdJ/xXA43Zeve2nnVBby8oqdyMCCRps5G88ru0p9z
pZb0c2c3gziVOeTOmSCY1RiOnFre3vTMQU1hpmtMTjGLW3QfYbNgmh0Bm2Y6Jt23SBUc6hEChGbh
+KYMHWEDLT7AR1lG1kJgFBJBXYyqboJBtcRgvrlJyVvXGLLFDtyUDKY9ZIhV3iixWVYpQMPxJXAO
udw9Brp9jINemLQJ0xYiWwYRe5S8m0jqKJazQN54XYxJf2YWLYJSTYzlnsZ89ids9+E3Y/yfw/B+
il7YVmeLxR7TqWkQHmr8lH+AoaJICTvJjlHtIQwlFdicP69yHbpXuayr2suSxsldXSFcthF08/L9
+x9A36y7fzLsbz8BiPT2D3wI/BQ/GfanxNbr1ehjfD8evjUEnOTGDp4eGXc6CbEohOOowdmcJvFN
30RrFTZ2F9FB3OMvEYN+Rw8aU+Xf/1T/y2WB8TeJmUFnLf8tlKkyhwg+Ccl9hVj1gCh3jsOZ8lGP
iSwqAkhRJp+hXBmOtDFu3v7+uyMO+LdrwrcnS9W1GcH/LXEHRXM+VOPKNVkKVqFMVwvy9Q4dM31p
+GEsjSl6cs3n3Im0k76N35UsJASRVI1xL+0FVsUXeR8nRwKT22OjKA/90UUWOwwRzv8Ux/O/fIio
7nXUe6gdsNY7P/mzR4++UpM+0yN6Vph4WtNoT0/snGrW1vIsFSDQq0Kbeqt3FGfLVfVgFSphl0+B
RK9lpYJ/uIT/xgIQkSJMaaKRRVPIa/ivmJBGWeI6MDdAs6My8G0NMV0PJPWpA+LpoBi39XcyENVK
EhxOzch+UU1Y9A56yysZp3Gz7WBc2b//wX7OrOFGB0Db/PIopJBbfnz2fwarRtG0ZauSY2PHTKio
+OtiILZ3ap2ZqcjsqidkYK48LeSogSeYdZefR2mM10GO5HAm4+R9EgL+05cfc7Hes8Zq1M6G6JcZ
31MgbdzRGB/9dsN6Kk/wZKPHBi3JnXYebheAwe+/LaVpOc3XYd1QgGpp5msSpSjIkTrMD9sc907x
OvcWDqE8xwjUsAH9/eX4qXiEdBkopC1YG8IGCJEY479+TomuqXQZHe1gJhZnoFGTx3B2SXnnnpn5
6Tn4ETsb7qg9VcYKeDLjOHinLGBYnyBYuFqxqbOdAC4XQUacH8erNPhzpjImDj/gIdNotg+73fSD
wzTE6bGOQcACmtBHbCOjao/rUvLdCSIHvLFRc3OHsBD8FnTxX8rxHyhHTvgtPej/5hxP4IAVBvQ/
c46/f9HvGLTr/LLVe/wmM4Zz3PJNfycdPf0Xguxsd8sCIzvT2XJ1/xBoGfwvmly4tzb4WkhkVX9g
0PYvW9oeGSAeqDE0ofGfYNAg3j8d2YiEOP0IYKU8xqK5ZxNw/emxTu2UQHG9S86z0h1Aw6aG+GAU
uGmUo3X+MiNSlUxlTw3TCT5gnK5RIEbXIumngzI7ttQ1RGymhX1eV0dGYTHWK/pHIebHASOAPOiZ
s2iP7NLtZ4X/xQrGhspx+uUL8hFGoxsvBUS88ouI0YJ9T6wSL/dgX7zMdmoWlnY9rfraS7RJNfhR
4Zhgy1taa2ACNp07ymJGX7qa+orU1vnmQo3uegC7MF4FwEXSFH0XLC4mdBblSRoXz+gTKqlL+3aS
WEbKcYBxMrS9Q81M7C/FKMwdlFP61GTZ8jgnor9rY4PygQxDVujMNZLrzJ1jy68sEbu+nTXXwmpG
LIMT1SdrvRxjIiXPRtOmN3riHubUaLGz1mm9tyrLDowuYSTvJyPnpLTwZsneMT4XHvk1MErFk26Q
v+El8kuMkfLeAjbbVatpPgxGhlirXuQu0Q3wzrXb4T13Qm1JEQKBHzyYjlbcmdV0tQRdmVZR4DIG
UE++Me02B0mcLsLSKr/RyxIjoT2r69iaDped3rNbzD7yjq5IKNt+WIeLmEJl1PVdxNH/Ixttbz8S
S7lH5+QGceuQTm5736woojQJPSqu1gTGsuMPzFWfPamBWDtlBaRonccJ6NvB+f6UtZ15NWdvvjHB
YB5w3WOrzpOvMADJu1Xb026N55tCWMvO2sR+CLck+16jPZKNXj4hKkH7nhfdnWGyt/RckSDy8seW
9rg7bc6ZRHliX/J5pVmrM+a7heyDXTNbRqhTdbPTsDDuxBjFz6vr4NkpXIULKqtqj782y1BFN41+
YyZKnBcx0C0zT/fxIAvw6Qq8mHAK7+qQ7vDIcAoo2EZZ5G8ZH3dSMynuaEaNyoi5PqzaUF2FwR3t
2EN/MXIpb2gO96Gk5V7ntr+tCVZ+G1sH1ZjW9wlAGbwobn7WQRM91k4hWzsMWRTvNTXcUPHQnUVi
345jpzBvAbZg8XZh9bNZO8L/ftQqb2uoQPg8RFtr8dp/0rQCvfl6JatI7CPnhnfxzERWvS7TkD0k
Znuv9ZgTgQd2XiGvuhJFWLnNt65xnFOZ1Z+WLXOuMLovpUNA+9YIt8CdGjeWnHD9bJ/U8l1j1PVr
nSi7dRCf5eChElu86NhMo3Y7uZ4XRkMT7zIh3zgMu3ujKec9y3NNXHdsnRZgi08SYzSJH8iNSlZL
4F+Dx0o7O2S2+rjT3jDXqnBwyvZQOMrAjnde+/TSl6BcqicRtUrvUIFvsKvn49cvUQpkZThNTbrP
p2wOZJ51VxQQxWPjWvGJBDoiKNbcPJH9OT/SRb8eqj4HEWqa9sA8Yt/KdsSYaE6ItmSU7ya9mx4n
2X8a9EU7amqx7iYJFcUDVndyEk8oJ6ly2ym9NbKHJZrMEnzaumPp+1qr2gpte0UBCFSwJwI6xzif
Rg+L6ab3VtK9V7KRJwtRoL+m+jsaSIvs5lb0XzqmrgNhCg1bamHcbAPAnvg7bmkRF1DhsiCZIike
Fo5duBDOOwLfsWg61fJlHTwg0ojzeRy4B9NlXr4w42KlLVOBtKydnyrgAz92q/K+xvhHeIxXDM1D
jL78ZDZTAvVlSKfxC2sUWP+y+tTkI2Z2ZLoE5jaVd+0z50dTiymIDaxpYKBMhQiCUzANu6diza5o
2AggswY0u/VgZRj6U1vb6yuqLtfoy/2SsKhwuJPRMw+fAAY6XVLAXvXnshLJhnpq6hscWL34CSXT
IoQUMuz7vHWJEcjq2T3mg5utlxn05HHmhf1ktkjIkKlx653afrReQXzbc7KWgAjEDVtfe+7+NNDR
8yeBrkWORLnbOFcFcWDsIl2055rE97NaIuQWXlbFx0j1p4UopvsEEuyJOATT8duRUKAkj7hxvXVK
3hoEmOFoSLDDNE7e3c2B5Jcu2r8gXnp5ic0WEMSRDREj60Sw89i4PB/mOFJJNK/aI5v88qPKJQCr
KY3pth+7jnoQQwkyAJa59Ve6mWIfh745Qzmuw2eBT/ZdtSJ9450cVz5OtltEuuU96mrvh6Dil6yY
IjKvNMKNn7W8WO9K4ZwQSBW/UlJtf7cqz0r9NDHVgJVgLMKY2J8TBfSnktM26Jgflt1StG7pexFX
kWDMxP00jIt1Keyu+A7Tk0VnoAwDyLJJp0fUrPYn3iOwU/Ma74dlMTTAPKeJyJ7W6Upp03n+ltP6
IjmMoJZIfxq3+ELBXbkk2kOa2TSUGRQ0vpEsk9+ZRRPDjkW9dALDK9cTbYn5d+iB/NpMeEqxtxgB
rqTolOt5udPzhIcVuEzdrwp5cYCU2F18g6Chkr5iT9w29Ne+WdMy/Rq5ifriSuzPKRRY60deGRPD
rBbt3OrZ+EAYFVuhCY74TYoFfwc2ZsA+ggqOg0Oqx9HRpuaLF8+VGyxrNJwavTenXZZmaiF9ucw+
K8wW0ndrs79mMqKGXkPyfGf3TQFXtBkfwYCaJVjkTGFgnnih6bTiLfL6SIZVKvJ5p48azpxCptfI
a8QBh6kTVMOA2ku5MkOylWQuGM9YBmZuOJdl6tVZT3ob7ZgUu2UcOjgibjinaFhC3FaGSrDYkhyC
HCohlMUnW+4RMrLfdfgJLghsBrIWIrIVZydrTp0jaTbEzta+gVxulqR46PSARMT6NV+Mpgp7DLS0
J2Zq/ZV4L/M2EhMFWob9lbZT78VJKsSdcVfvzYQOnR1HfET5NrobLSCPixPRQndzSgnZu/VW6XwZ
rbY4NklD1qARWysROuZifnUmbEl9pJufvJ5KWt8tzVn6qmXjqWqjPmLe5F/zdcjdI8bz5ermkRqD
2Uj09xFXS9BUVvMFgVL/aHm9VwXZbIi3YWWADGMxDdxLoht8im71756iWDikECbWzm6dRa8EIlUv
YKV2tzfham6GblgOIws6OQNtp4i7NfNTFucPAq73VVXOXbyMuzop0Sq5GvIq0rGrpfceZe+Ju8GR
8S72SlBGywP2wKCtURMZOwdlM1jQYTXKr0R9g05K/AmfcGk5yODLiUQUXTMxMuhdKkgfiOO7rjfW
cCJJ72RkxXhYpdUjLzYLdGViuNBjF9pDW/4KODoQPDfYDkluJKD7Y1chQLP79oXqouirLeuI2kSB
PpBPc+2CppXDbWLMCKwYs2CrI0vgaWtjwpXiXGbfCfgfKx8Jb+U3WlJwtJjTLcrd5HMRzdBAlkgO
AjyU/SAaLm0zY5TSybe/gUzEhiWYEal9P7skoHT7qlWAnKmnkPQZcf7aEcrd+kk0oclNUquneKcx
7FBF63qTa3pznvAlX/gNi4uBbv1btKb9ntavnrQiRWW9Z1YnVcTmDurzc0O/0hDoht6+x6ZyHkyl
tF91kbanj9Xvv1vyP2zJpsm48Xdb8vOvFDZ13a9/keb+/lV/rMn6L2i0AHLRVzn8ZX+syOIXU2cr
3fRRWHX5818rsmn/AhCFrR+yf/MpbeKuP1Zk+Qvp2iSpE95uuTSfyf9kRQZ2+3lFpgWCdhCEuaZN
lOPPFSV0WppaMlnViXdop+PQc8itHENe+xMmkZL6AX8Di6ZLv/EZJRE+O33jONBNOEdVSsKPrKgr
QzAA/a7beJF5Y0hI9a52cWyTtjy1dDvH9vxazjBSu8W0zHdvY1qMjXMZPGsigwUexomc70PVwMyY
iAWstCJTfeNt9I3BgZ0YkIUIgWbJhOAh6YGskUQhvqhcts1sqV8lZDjKra48MY1BZKb2fugcZyf6
UQRjlsb3+sYrVUtaPBuJCdk0dhLiidO8fk2Ylw7GqK3n7oOiitHOfY3cjbgi+opxumzj+LZul/4l
hye8zNkqrsPUGruqcB7HQfduRWaqnVvG8Zci6aBRzHzEtDEQo5WqyI8INDogFKmOU0qg/8a11U3t
nFpUb3tbyxfWi1G/p7DyHFf5zqIq60FzI423FeYkfZncsOBF4w8bv9ey+oeTkiIAT5BgCXN3GrpV
O0ak059lnmjnoiOvKDfUGiRatu66TNS3aEkgFhUC6cyfpuEZSzf8FxDyJUYNfZBIkxAQmxZ/a7cy
sLHHOakWwfkYz/bGZy75YIeUyNIa6+Td40rwNTIpu9jb2Gt3WgMrKjd+dIAoRUz0RZRpd9AbMzuS
W2McmEOiT6MLUJBlkf3dTUH1bofFyG6JmUC9/UHNosYuQ4IUx12auO4RBqndKxs567LxuiS8gM9u
XC/crvfVbavpRzwt3n4VFaS9Iggv5LmRj3KZuuKyZA2lpnr2QiTG8q4h5zb9arXELW6o8YaMHEJ+
S8GHnHrQq028dcxuLHWy8dXRxlyTE1ffFpDZiMKgtTVTqiNZnPnjXCveoJWJH7tsvRupABxokkUR
EqS6VjrHQRvSZU8MKEwIHC2E+rpx65jM99kH3b7Om1Fr4+CNDzpebcw86oIsqFbiM3xDDqIKSAgs
0fCso7FDbeTsOr1M/dlYywdisI7g+GxbQ6VuW9t4J7PIiS4KRUdy0+jFZzttHVolrUOkubp26tJB
Rsah6OkqcdiGpsr7tqKbTsM4Wtb7dZy7h25A/U3zBPXxF1nhO3f74cVqZhNTCrFuQ1jkzjM9B1no
tQPsZVF556l2jG2E7uA9qTZurg0xJdlEpeAYHxvp5O2LQcwmAx/BZhXwFLBO7ZyrznI7bVeSI4T6
2yENeleO+N0iO6swoddxJPC7qKkPBEqHO7U4pfOZTASMl2FnLfojBQdD9J34H8CgdPV8Tjg/0aUm
QzHUT9y5Vo62jeI530NlRebmCLHmC5aer44Wsei61ShqFoICI3ztDjTljkMLLB2xW8jbKS5RcC6N
9Z7rDrRALRY9PjF/CrzbG/lX9Y78vkizzw9GNNOb5yzKIZRAS8k/7fUo8sLKyvmWaxG3yIk27JzA
W8CivNuibJkl0wNnH9+xzyPUYYbXwV6VcZoRIQWeVN877mLUdrAMKjH7GzQjlsCCg/4sdmYHQV9S
2ffzaM97IAv+UxTI8VuLaxzYyKCeC9TvN60NHEHQSAuXvpbedMigaG6ZjonRSom2laB0OysvZB8Y
g+kcUNAmB9JP3UOdtPlDZRSXNfZ0dkLdqi9zYiU3UdM4+3rqZULmiOvwUI0pjPlQkaXQZ7ZxdpFM
WBqDPM8qUgs9ttOwRVyg7QU8+hMDexbaRrfqwJwwZ7ZWVXdOMtRXd3Tsu95W45tFcCO7jendACTg
H1StvkMnGZOVgMbSX9ehED79hss3taivvKPaO4gnHHTwbwF6euH6hlDiiYziaD+LzH2xZNw9SqlF
vByq4lTETndPHKO23/JVzmMlom8Mphb4hr7rHDs+cXRGR2QJ4jV3qNPtSs99G3VFyE0P4ngkXWG+
wbuw3qLVJgFQzSxn05J9STA6ny18EncynveEH5Dl24uVdmjaqxo/G00Zsv+tDySwZyEG4EOHT/eF
yggWccxe8F3VeiAZwVJI//G1rx3WgKkgrA4hp5Xt2tlwb1BjNaj4TGsH7sZ6zPeHfiFBwdgSkmM8
oQ8sGlMwrkkekqwaH2x+gT05bSOSiUkmHI2rfDURQfEuZFx/H8EsbmmC1n8dBwM4FzwhzIE/MZUq
8/MW2BViy413DXq+PXlXTdiCldzlYlKfAPPULRxR+4CGzbsw5VZ456rsggUWutZMKPaoyaWyjMI+
Fuv4hRUvvRCblnwGEBd3UaSjos46m0kAi6k/uLUI6tIUd91MzGKQ8uQ/WGRjHTB5t++kKQeqI64R
cKF/bDv0Nr4sXftUep33iFtzvdGzvP46ITkHJC5FmC+1OGHJ+xy1lY3EuhQMDw4x69pihjiAW9cX
uvY64zkKp6RWtzMhJDemRlfv9vZXu1kzmx2omMz8We9fNANd2m7oYspGJaI9j1J6vxtn2wsUxvEA
oflCeGRs9OQUUuNqQ/7aerz5CicXwSUPNQZrOndT692YCQWdUa0S9wHmwNutpeuPpwp9hgPkk7kx
r7y4BHp57uylSR//O9////gx0Di4sEJ/w4LV0/tfGbCPL/h9tPfEL0xH/z7aM79Lw/7ofoUg+zBn
/MF+mRv7pbsOtgwU0+Av/xrtJQsBMj6sGTBpEsfefxRPQO7WX0d7cmkJusffZxJUAA/2QXr/if1a
yr4fKyclolGV842WdaSp5kZ+nem5/14iZThNH7gTuW9gUPkHHPUBTH1gVJHTaQ/s7SBXwBXjA2+5
6FO+wlfcqA3kShCoxCdsZaBQUTWYWkD+GZAYxrKQJdn5tOCnexzaxiRyYMFCfAbLKb6PG7g2qsH9
lMx1Buj3gb71H0hctYFyYEynZIPpxg2wyz6wO/sDxyNsgZlxA/cqUL4Y0f5d5s0jGYBKXgEqQQOH
sYl+9BtEGGvjbV4MwPuA59nbukGJGLjGzzPkdWAsXfJDM03wRgIyyZZtZ+eB3Bmv3M2L2T1kVjzf
Iv6mhpLJgbTOUtMe6ypDnOSMZXw3agY+uA+sMwZFhFqsTXkxkiynby1b6cRmLU/eV1pajgU5OaE1
RsmbvpjxHJguDvJu4ysJGbKLp0Un8HewBsYQavCO6YRCDSm3e7bgYA6C2Bpzt5al/VQmMboXqPjC
8ZcF/AJWwsCxnOSVHu+wbnjfF9JaG9jA1hEBgBTEitfyUo9yhcU5z0LUwaTawnoR9aZm76ZdIVY2
RrTCR9i4d2SEEu5ONOpwHZ1SHeMlqY8EWnZfEy1y+8BLy6JGeWk3T6qY+rPuuOCfhNI9olSieVzD
VXyvs8kJUuDW7D7FhUEKn+WMr8UgFoIUZO9CGtbk2iQrynIC5lh4TGFHPeGSUxaytrT3VbIBOnMK
0IiZWu3kNKO1RwLdn8lj2CrJkzl+cPvmB6HRy3AU/arSnUZN4w/SBwtJrOaKujaVa/+NsAmbvShy
i09kb2Zsl5UKVw9XOhZoe3xviPd4sKcWSAsUbe9pZkvTsKnMvV4jcvNnOoju176Ls09K4HMYH8nX
S+sCJhRi6+DoY3qdFid5KA1v0YvvfLrGJAlxalOuLYlWidZdBBWFdYqaESnxXdwpb1fqteHrsh/f
JmuyT+6iGy+xy/eIOoSVxfokO+RN6IJ0K+h1fayOUaU3e60GX4TJs4OR9JMzwHu+JyWw5PGmRQUN
CfYPCoqdCogJx0kddmiAA5Q90R5JL7I5ak1CCua3/CSz3BW5fmP0nn5LnDKthrW84jI+4pu3Lmsj
o2ARLYyEqJYjZCrXfSDNs/RHuUS7ym25A2WlxJ0Gh2uTYD8gHaWifp9ma39mKUIYCWV9gg6dLgNp
sLtJlflBWdA1bF2rumGqGM5GNpTXRa9k5ae1bR0Y/vur5rFdJjyYeZ39WF3zRdcGwrfc/DtmRbkj
dJV6JZL2nrXBKO6KaXaCrgJhS2dLf8J5xKnllpCIHli9L7CSBVFOcXk2xUhRkN/745A/mLL6hKOq
CGKyjX2tNo9ZH19tu0rCstazIFIVUGoqRsufu8I9tqtdBmShbVe7np4F9s2dgAs8OZSxhYw148E1
MuOKxhFculjzkMhN60Q2fkkkt4dmOpbdcGt5uQjVnM3IY6GSzUJKwksY6pIcum0m//vsDL3z7DjW
cNNMdjFzSHWcKfDbMBWpFWnfBEGLmPPzeL1nqODKEUH6sI6cjXncuMcaVID908suk67htYs7xtDI
WOlirEQZkI+AQDLN1V05jOkB8/UGXRrvAlMB7q503M+MYL7lqZ5wl1HkPIZV8kiaZR5GK3RsYMcF
V9swMx5UkiG8bynaeK45qIriQ6BbAvtSdUlh/+6zzp2+j4KMj7HK1wN+YhEKEtt2mXQG9mO3fIXr
dR+SPoYtiPn4XzPX2hvWoN2hfq3udTLVoGli8UxvYoHcW/Zvjh7LJwcj9aMCPQoXuN190YDrjmvv
niBjO/CEXKMczDUKDt0kHZ5SadZnN+nMdwRdy5G5d7rAP1W3CGu740yG9X3XWayJPbL7jgr6p1gv
bdcvNT0l9dnrL0hOx0tnFdFRJLgHsA3mu5o6qH1UgC55uB1T/BAPNEY6ro87xoEbM+Ot7s0wfPwv
6xmDTrIvUTTdpUYRvSQV3JpP7mz3ZUG/SJO4NqYXAyzu2BnstZBi89eSGuFgNZv12RxNwP4oc1of
9Q7YFVb1F0WGw2UFUL4A+JMBV9iC3cpSyZVEK/3JiEeD3vms2S2Tgt+2lz753KimezBXGwFrV0c4
A7bTnjf6/I5np3g2E0ngD7rrGZLZzANhyJUs2aE/W23/2A9LlxFKb+p9/yqUvSk7FnvSc/G6aAAC
x3p22vQzO1FU9UFf2wNvoly42f1a40on3XQow0G3NzBwnMuwIarnu9uPdhjlS0UqEqgFJQBSHxmD
p8iPk2U4TKJ8nkAQD2TPUUiCNeXER1mwclbFo0mEHmIRh8wUrdkpYjR/k8T9F//+B/xbZ0RFVfV/
z8c3JLsM3/LlLzPyb1/0/+BvwGoiurxtpN3Q9N8BcNf7BVBYSl5UHkVcHyj3Hz5l7xd0z54uhDBt
e6tf/9eUDDbOzO4h66KO2f7Axv8Dn7K+KZn/rHTeYi1B4MkSI7ZBN4yfgimQqiYt0TzxedR5PgOT
nqPHiTjaPTGU/SFVTCej+Jpp03xqlJSE2tSud0WU3h+R/4wHU+nqIPpUiH8QYVo/J28iAOeSWAID
pm3AAvwsA5+BuEilZKN1Rqup70mAEPfuaoNmZR/Ilr5hXB9oV9pSShCbaEOasQvKD1TMrSr9sSM2
ALCs+UDOSDKI79AjgKfJpNPfygQmtUXSBuTGq0PDm/OBxJW/wXLS7jX3OOXRupO/oXb6bxhe/QHo
JRu2V/+G83lWoZCfbPAf54ZZbjE+3hnzmR7WxpKFM2Fk6jf00EMh/UCi7/Di1cinp1aVoKMFUfM4
gzP1tVxKcZURme2MGbg/ieMEdsNGbCHAGCMjKc69WRcUgIwLFYQZKrxHCoJ2HAoTVBt9O1GsHUiB
bM8qznRStMzuGwGd7b1XIuuzs+6GMrpzU9vds1Ol84PuzcvB6Yb+JopIsp+1UdvRQqw4YZHo3Slp
LiTRJ3uN2gzeuINeXzXpvQkz67B8dHW9W/MieTWiqHF8MVjTrRbX2iNcLUIhJ1m6cErH+RI76xMV
MsV9u1BlSl1jRVb0BBywd3NNfoW1yMiBTjp/tizO2oHSHfsq3Ly5En5ikqHskgo1rs7WSEgk9y0v
4c58yWLozlnXUlKkVMhYZuxpgp2eFyHIyUhgCme7sYjNKqt94/R0x+mtPQQdA3e4wgYfCeVoKIPx
NB8DEd1CoiE5eu0xxKjYfuSqqxvXztt95hTiHOumd0Y77J4TXRSUmlWieG16vXuuHcY0NekOvSuD
xnKAdQKhnjFfzFE432M8/nvYaRWWit++NQg3p9yGzNS0JuSL6y73VGYgE2hwGL3n3PawMu0c9EDH
PqEB01U443TnsRHdWFMHCC1T7yBVUoS9BotuTKnJL9Sb16QvqasTKyQBiUzc0gRpRvuJF+oSrNBT
r2QDykCbC82PXG8ILW/S342Y+KcyW5ZfSduKbhVioZ07z+0R3dI4BT3z9ht+nhUxnpNAXI12hv1i
MheIqR4t0mGsDYMYFKvrwBxV6RgBs1PBymJ6y66IixgjSUfmvzV3SDKlVvS0ILT6jUfgvBXOXMfT
6MC2+7hrk0vMREcP2cTVwxW+BnLcNrcx2RcLnkUQ+Uh+gzCfMPgUU/u8Tv/D3pksx41sW/aLcA2O
HmU1CkQfwWBPiZzASDXoG3f0+Pq3QN37KkVlSZVmNXyTtDTLlCICjfvxc/Zeuy7PC66fyzfL7Mqm
cbrFQx8GmJGXtwvrJoNtrJr9jgrRzNeU/MOtWzLChi5YOYeMUbkfD/Ob28/w84fGOvgOCGqOb5yI
MY1WF1bC4bmPOVrCq3EmGq/RXNKPTehTBcD5hwmhmHJfSkK6urWN+irleCq8/mIWiL9GQW2yovuI
UU70bVycp4qjCKaEvj9UAMMhmbOIQBLmoIYmtMI31EOnu25ya7h1VC8ohYjjHDnON/m1xYuxI+II
vBglT6VRRQrUgTUV+sVhOTgVwNoShIJ58UT0nrwjA6Elrwl83FUoB3nWZAvC0DWlTjJPWj24IPby
tejgiOoV/93hGfU3SkzxsZ9tdQXRJb5JjCF7rAtRPkCREZR2DGaKeqDGBHvoA1nNsi9pRLeXkyca
fWZFyrnBLpdrnxEFgzVi/unfGZhEko2rFxE3pVaO2lp64X/Dx0Q6TSGG58iL0b5Nor8TbS/3FPrr
WXOwcEddFe91I0Wt1srYOsV+n+Jn6tU9mXJziuveiW+FbRifqr5I7txpLMS+UU10Y1lWjRwZqHwe
4L9oXqpJL+mXoriyd2oJWwudLnuN4bPBQiaD+ar1ir5aRWKwYzQqy4g1o2681sZWYzjZo5ZbYEv9
d9Z3/w4P1LCVrtO8kMLLR0S+zvCItXmbTibA9swYN3KwkTgyIjyk5OV+RrEl+AcPHes8L3lmIs+Y
cGHT+J1jLfD1wuDwZUv3LCJSTFbuZIB31xshj/44UP31VOmn1sPtuty2vebFp0JXGodUkx/ZC3cD
+vZLaurDevCsOsgADT0l6DgPKfLPG59OPJ9afMGBjWnUtzPzmgnfmS42S46dn6PJC78gBDr4mDVX
jq2NAccBaFM6XfC6ttLLZFfuzqq0mj8wj8Y10A7u6ZB4wwWxtx4YCGTXOIMQICv+kXi69pIOmbxV
hjmeLFtaeUAmR/mMM6X/0pt5c8pINl8r1GlYL5BW5lpWfeEptc0AnUzC0pEyltlMRMKeAVqjIGE7
VSfTkyN0TzN2TeQzCNUJ7NPQUQ8MJs3tpIjmWyOo05+ctG3LjXRk9oYoO+KAyqBvOZYyLFinjTbN
qxYYMNze2B1eAaQgHK2zpNeCrtfVM9E/2RMlHLcrftWstL/WSNm6m3TnPhtDe5emRVRsTAtqdVDC
J7hqksFpERAI4zrMyPuixKpepipsty2RAjDndO5XqDO952VJyxcTkSh/Z9J/NUSZbWgLWcsmqoor
Tzbi3LCc8RY1E2kUzEN7uAi6gX4TyjAPiGtkr4D+nxtNOGvGg6YFzsOvjylTdJeWkKfRGELiHAdd
Hg7YiCtZ3A2L/h2c8XSLHSa5H9/l8YvSC5PUopqHgHkX+Uv6hu3ZV7FdQaWueMXOCf1fe40MoWmC
wWIUA4HRijb+os8PF6U+ulz55vmy5hQza/7RtZphKTBtQ23QHvucWRfZv1ocAN67GcBffAFoLrAI
1EmOuHrUZleucDf2Z7ySqKeGd3OBejcaUJ6oT8a7/YBxElYEVFFofd8NCvq7WcFffAt9qtgJEBKV
cp9Jrud6HMI4ZGslFmhV5aZ3T5K9ta7eLRHW4o7wYJGPq9g3650HODa9UvGUjbDY3OKSQrp8wiop
74Q5uC8y9NJd5RBQtsqSDCWhCBdZmSvLnWwU7VwtKhi5x2JmyyC8ttslRS1uDOYYxdGrEx/5uVt/
90vdAiagR/oB7HOuB+Uy4mxMYnDX44/Rp/NjEPo/Y4//l7GHIcSSDft/P9ZdJV/wRLyWfz3W/fsP
/edYZ/zLEsZfT3b/fbBjKmIhDILb4RMraSNK/29lk+X9S2DsMQAUojcy3512/1Y2AW528OqQZ2CJ
xUyEVOqfHOwWb89fDnYG/lUTqyFkVE+3LI6R/Pe/TD8An9DGyRtxKqnhMK71DM/GvbLpd4WxTqYh
fLapqM5pJrTh8T2NcCSKiLW8oSp7dZO+NASak5QWBS1yZ57IN3v3c/6AKfkhUHEy7thfd3+50je/
2n8/GE0NuCQWhz/f1WFY28bHb+413ZCHamZZj/Tx7p0H9SNdpHf1y6AtFJnffyBis48XiyskhGtx
tsB7xTX7+WJpSW7WGtOHk+OA+mldDW50L8B+pJYVSUJKpCb3Qun1M55siH0BtkfX2vt0dsKtHcWi
OoQohZLV3LtcldIJu3lntLSXPDhOJkwVoD9LR+chN0Q776ywrE4MI4C1RAlQY9STkGtRvMqFdDB2
sFioKfHOag6En3xBRQM5tV/BRuITTVEwJZS1IUZBFFW4Awck/cC30DnA7eCOoFptCd7ahmxpV5OT
GA9KmDwEgwkHRpmkk8F2wu49t/CQkNpDMoHyhDVxSBZMkli+ORAOLJrvfljBCWuGowhSd9WoVD5r
MWSu6J3INBqJB7DFJvrSwNA/B05lkGXHyJpv9A5nAlEbj49K2jHJpVIzxIOBGaY5GRykjcucDa62
ddzJqT8b4GvjY8sw+xXEIL5KzXDt/m5GI/agmbkxfqo9MWovptFy5X5ghaa2Iu1H1R40sp7omDkI
HY2PJiWJb1sjGQb7m/Y4K8d5QXppOiL3m5CC2llVqkRu8sOxmmal/Up/HBzS5PhPP3QwHI5UsUbZ
dEtoEX+1jv4v2iSTxV1wrLZtPsdDie7Fmon/2XAd8cqTIcrdSbQcyNRot3K+n1C8QOkxbEOcmGxB
8JmXW+Iu5CqAwuja2deqky81WF0J/BZm530/XMXRMN8SDByPq3Tk5TUjIOxr0GXQxBtFnihHdMGP
VI47uOuqN/KNFboRbQwp4HEM4/TgtAbGKdtnPlCkIeSRmZDI1yht7atpipwnrUe2COcWb5mZRa9M
bvChakhaAoKK3NcywlhQmzqkKzHzyMaDPt70Qw8vIE4HrjhzzWw6YmgDTkQ16D+RDNy0t0ZCxU6Z
DFAF7jQkbnjjhaOu9Xa0zS3dd40eetFJU2Dusbx4NtcpT6TxZShG7l1i1tbwfUonAFn8a5F+r0cs
wUmBfugHvw3Nuf3aGCXuLlBR4mEyljtPw5uAFo0DHDQvRmAFMMuqfubK8HK5aclLmdUV6KVG1+rm
87v13GOJVxsKDS5wYqBE3mU5eCzbmOEahGOj9oDcSZ5GjDMyBLblnnBNPLtmuVDP3IpUFjzkGcIF
wdvmb4jc47qg0sTQ3kG4A/OWGeohm2dNe9I6OitISZWmsH74fJN8IlT1cabZ7j8mHISyu5CKZQ/q
Tckg7E3zMPeEz69+eIFV23ItR31AU+X774w8vYAJkXswjCxWlfhYSxyrRNnyIBMcy40DEMB77PTL
S9EqizsyDiZr6A/WXacJM/CEFzufx9zrjOsUf4IEBSLeK29gVbFDgNnKyws+U8si0qmRyKr0RQlF
LvcKyHn71WQ4mn1SrBBkcY0hJ0YcR2XJ7GCMNAbibh5pdDvg6wOK43E6NtLlnre5gmSGyGb85HWh
zL7ZpDgZ4EYn2hCbQu8N47pg/5nlCoRF5BzCEnEeQrTK0ZGyGCYQEHhREF6IKdRfEgjXqySJvEtp
6v5nu+9IBZzFvUtgCR2douoegeJpm6xtYigwNaiOLooPZu6HazMMmT4UJAbDVBeTvY4ZSe01WlTD
ubJSqSWfotjqmq1V2w6yrqpegpFz2kU1CLmnxibiwyz0Fw0h2Kotl0S9qSTImi6GtxeZEb3lTeh+
G0GWrBhOltdt7uD7VnLaZLkab53KjV5ssy83YHmpRkt8lJ4MyxdhxYhSSz0KA3cubNR7rrrxIVAt
abtAbQ3ab1dJHeWPRtowUifHa8tkFmBvP1KzKkJ9+2Kor/t8Ls621XebbnDzWzAH9Uvqd/F9b+U3
g6uP6U5h1duiJRsBeVflrsdrCYrWyR+HwkLvpCDc0GehKsgzOR9zjrpblKZIp+RQQrFysRgnvVk9
sOnUn0u7qGPiYJty6yV69Sl2IKKDUkl8sm5sCJeO2xEK4IyEOyR9sUZP3Xxn8AH1rGN4Z8xptB1y
w7jYES6VdazbBGGOiAXKdUNz4iTJ7dt5uZwWh71ZgYwbjW1ki9s0rOrdYo5aY+utP6eZqofVSM/q
UKJr6zdTQT6ibK3wnn6js9MIZtnaJNEHGuxDb0sypHMhI1meWLCnvV6W02HQhH+Y22zYTI1SQWtY
XSCJSN+DXHce+qSfv6I8TE/07ecTnFtA+b+vUH4p5sB9gBB1Ob5BlvlFpS6RgXEsqMPj2GJMykpw
H/oAhIFWGoxneHzVKeQt3//+Uz/MBijEGLHaDAgdKl10dR9wFVDikUsPtn+klUcUrJWwMNTtwjH4
/ecwAvm5VOVz0NADhKPag9XxofrqYyZkjR+FCLeXCsPVFWv2QqEjTZ0F459/mAsalssJB9b/yHYQ
vMNaRBF49BZUG3A3C/SYkwfvsIrff9SvhSweQI/r5plwvyHB/lxVysh3a23UnaPpTOJSLqNmGwYf
vrsWThoYqj88JX/zeUxMDLS4vg7NYxlc/bXkF9iZ6B8V9pFMiPDpxxZUxqTvkWFOWvyaVhyX9/e/
cUFh/HTMAJTDiIYgGkyL5i/F+kQXr0VjA+fbKamufvBKWVDZgcvRYA8kgZL9iFgy/l3XUraP33+B
Xx9SktaIxQCUCwfY1j/8aCKTpD7CATp2XULY36CZNFuH6geY/8v4v6Jv1d+cSf72U4DJQEihgcjJ
5OdLm4fGUIZJ4xwjEOh7klNRDZB4/4eL+XefwqgQDT8GF168D5/itKYhYZ87R19CQ3cSl0Ye4cv/
/DGxfVD5UJC5ee7HxyTDh5zUSWUfYUVCbFQL7KmfBhScUwhZtK3Hfv7Dke7X9Ys1fXnLfT6Yf/vw
wwjhCKcBatAR/Y7zWXReRKpFTynS5TSCSm/Ch+A0C8Xx9w/HrysL9A3fFIJfC4bj408lMTnR59o2
jhkQrk1Iq/zUOkB15tTx/sDQ+ZufyMPhorBexI3Ox8XSZRLBRxXGcVQxgWTom05z08L+tXhg3sN+
cC//CVT1d78Pl5QniEIkqcA0fn4se2TcZsxc95g78GLKwiIIVvfiHQedP77pHwFQbAc+3QmbXvn7
vPqXNy32QPewnhwZ1JD3norCHuDv6Pld3c+KJiKs9xXo0fFmHKjrBmqt5tLLfgy3ltZYHC4q+zWP
oBsJNChUnWQMxzde5tT5Hx63XxdCEtkBW6D9BlIhjOU9+0vvo0zsAUhfyBNemHxQEib1MyAF9ss+
tXjUUp+y/vdP2sdB+vvVQdSK6hQXGcFcHxb7KKdfAnOORxx7kdqMnrlwazHzoNhaWEBxHS7Pe5qI
i+xy+dz3NiQlk5DZOxCoMt/JqANtRpVEmjpCuvgfv/UgZ4A8ebwMrJIfB/26RCrYe7z1BRy9S6oT
RCwizTw2uVmi35T6n9o4vzybQCuWt4FWDo8oTr6fb4IEo03RP81wohYyrZ5i+Jgkgazs7JzGf3/5
/+7D6Bsxt3V8lpqPz6Y34/2OpD8d3xHIsI/9s07EQL7C2Qo46/cf9ssyzS/zkChjllp2PPvDW1cs
LtUm1KejE9ocLCMYjhiVCcTOtr//IAML5M+7q8NyuRQPNj8Ovs+HBzlHtsUA2x2oIFTc3Oic4boA
h3qbPYZaNTenOu3phFiR5Z3jIWZwAf/YVCtYB2yDlYSdRVcaY/rAYSloxFz/QDrrmkMri66XCSd5
4dgOMuNw/A6RbqGlVMU/XYgd5CpIVnBb2iahcR/ejqScvNotmuZozJO3HsoOoPoQJ7tIBxr9+4v2
y8vPR/EMWK5FwxZj6Yfnro10o+3HWB3VgrFGkMjvl5X0IdCOgLHL8Y/9w2X3+ksNZLGtEbfHqw/m
ySaV9sNdKufCFFLZ1tGRo/UNPU9/VBZM9veGiOM2dHXknNuP1Tgaf1jpjI+PCIBCgzApBx2sjtOF
PeDn18zKwzYhASM9CkEnaV7j83Ey0l6cuUMrN4yh9+aILCOpvGpEcyF2mzfQVPDGjBY2LzT9dLrT
u4Iu4pwt/Rqp3OVg0aEhWc0uz5EqSFnHFCWSG7edNPxd1ZDgvINWt9i+UR3f2mkzP6nl8cqR4My7
qVUYuXs1wUI3nGa8sYeF4t+EGX2/jMZRuEre0d0e2j0m9roGz1GH8HA70G24KKQ3u9FKnJtqEtq8
q4Aarehil/AD4cPoZ9rSOAMRkXcY3pDJnNvMcgmpAoMwrKtJzhyg5+TIoFmgHsht2AygQCWRLx2x
0i29bx1m0as5gwbinREIjoMOw6D4OigvoymuASwKwLUvzdApyuKbHqN5tHE1OVcHp6JFufOZK8V7
p884FZVy5r/OEmjfe/HZYwwdt36+1DWy5l2Ly9yevtMtT4YgE5Hi4D6pEcw/5NnxDphGEd+AGc2r
cxbJvr1tQPMuOXwub3clijq7I0KL/UJ1rZBbrNMwyXXDO5PNUGV3bi3AzTc6vwIqvT1/Q66Kf09J
QFCkn+Xc5lFP+IP8dPvVHvi69+i+wXgQDGCde67mgsLv6M0lWQuuzyFhENOlmOhctXNMI9wrJocg
1PfQB3L3QvE2D4sRf0w77X6sEj5aZjO7lq+XFi2cODcbJsIDqJs7kWgxCiUel/iG8yoibTG5RNjB
QLQOfa8al4yhliHrXMOJWTtLoIM9RzxBZdlzkDDcIXHPFiEJWCPeowlAdPfJBTAiPS2Cdpp5N+ac
YVdGQjYRIzV9VA+ihDWx8xL4eVdl7DnGBXbzePOjDqBnj5V0jhxaDbFT0TfD5W1OJ5T7owemh7DX
7z7w4RsPUyjC4qUFR0ICX8aMRxiMqQHvj8zBcNN0zVDvf7xWWGeX0DjemcE1U8zYhKgpmvOTeBCj
iBNidRJ680ZrsYwrx+Ypkp7DySzObe6U0Sw9c4RV3duUVAMq5IQ+/I/RjPCs19A2l0Li3S/JjNEi
3jddOrGK9jyIDo4/I3FNCFWX7c91OpqMMb0r9wwFYkl205Mx3VZepqMP8SNe06LWmDTkk8WFRR1D
qkNKKlNyi5ScLyJ0eidbuETNXTlj+nvpRtfUiD5y7Sy78yp/RMs95uLBSdPSCjoVJtM3T2OSsUk9
aVi3k6jpAscTtTHhS2JwC/ZjxgB4GWLaFTwrFtMc7LtWa7qfKMxhgwLIaIkqWOUJobtIOsK5SAKW
cDs95moxh065OYjt4g/0aEnAXTkWzH1ptdEhR7RhLzbydPix4/+P/PUP8lcDjSnVze/mpAv+oWp/
8oj9+0/9Z1Dq/4tjJgcHxqEmelqdDfs/CAj3X9ATaVZ477NQehf/Z1Dq/8uEF2Ezk8PhCj2BTfc/
g1ITBaxPIC6nukW4+g8HpcJYtsi/7N861l1Epi49DL6gjtr25y3UxH9atGDyT6WuEVoFTwRe2XoU
ZbhPWjGCEcD8BVTb7Gu1xQQpzI1Tt+a3EZsXkrU5AZOCJPxqnELLr1aSgNlP44yt4Un4VFfroRFv
kWdEj8XYuUESOfan3rLaK6hI7c08+PhxkwrLFRNZzb2KBv5j0DujX+80TCt71aYlZHziXIvRvs1V
a75pgxVOJ6ZRxGxZjtGe+9S3ykczCzv33MwSGHqXOwO6HYuE3q/p+/DWaHCBEFoP4LrezlMDiw9V
4NoEphCgnOmehxTI+rjq+kK7yszEXmqBwoX/vsSeRmjJnMA0yirb1AS7PIoYMFDE/GsOVJLSXoX+
2Hx1VSXvHaszYAu18c4Y0685dfkmcRP4tbpM0LXS1t+Rz/UwZWZ244AMSvf8L+bVRLxKsW5HM9m3
pdmqlbJsc9MK7XXMLDQ5OpicA7sFG0XpmxvJ0R8WnYfghEaltDczx8w7lJn2Ve8zjxJt54pDhy6Q
U/8MeWEuPPe+du3wQbWT4R1U2Joasp/azk95Y7EyuxD/PvfQiDYg6twgA9bJNaj7lezGkqiiKgf3
jPmg7IqBfA80jcyGp2k4tV2Ls0aL6njjJs58J8vIAuMTRkxnMuHghld0i4x22E/pMJdrmkc9FP5Q
pluPKOO9VRUk0c4mdD+szvODn7vYuEinJKgPqLeXPyXgB0osUq7r6puOPXaEPdTmBNPumI1MenOI
IxtNW5HmNpC5qJkVefBujp7Nzsm2aKzAkLV1me1wQOcaQj72gZDQu77z4vAdSJkHWVYNSI5tFUEn
Qo0YwyknS5A8p1U+a+Q8NLYxbPI57AM1euQlae5DNtrrwjYOUaeu7InQ8hlNm5tUF0vOMujsDH99
ER6Jcd6WVKaPgJVuR2Tm2PT5htE8kpXQT89CH+YtI4QQ+910Tze9OUgVx5vZkelZFhrKGOLSt20o
jaOvsd5nlLObRkMCSeJKcrRoJW0Hr0pOWj7NB13yahpObjz6k/FStp4VSNycqzRutcAi/ZewdbfF
z2Ei0KMqe1NUE0eVWNFJMplYzzOOaVVPO8ZnQWMR5mfNaOgYMK6TJRYrkhqiYQJpYmD08Td7lp/d
kamrz/Rh5Uh9XuGsyrxAt7xh7XeE65WkEyzhAfVOpvN9mwBgFVUigKTa6JNUKm749umJVBakjiGN
/gMCj+5bndfT2otNLg4v2x451Tpz2SDLaG73lZSHcrDvIV7cZV5yxulPXdoRhmrMD4nT7iq9QXmF
frjxkwMHFQP53rSJUq5+5MSB11uPjZQ7bxqvUkPDaGV341bVebvpw7lZkcL95OBcIxqsIPG6yL/l
lq6IxBgcTHoxliIN95AUIvDhZ8FqtFkEE+/KqkGrpQBvVjphMOQpUg3omFE3xbjEBfr9wLNVN6Lk
fjg76p4mWBj6e0/lX2YX1zhFvn90WC6PnWJiNoZmeon9Fo4KfZU1b4W4jWJ5iwFps1D9vLkqLyPI
tNd8Wc2yLgRr6CHoO8GWsu4SQzrHqsbfwA2jpBlr/9mV8WddayhnjPE7qmmxj1DBB00CCBf/MtkF
DC6PHVjADWmY/i2+3HoVzY5/yFIiSBx1yxhc37JMeKcKfwQGPJBbn1hXurUBRahf1WabXmBz9fgP
MyIruVFbvZIdEy07BpI6+ldq1FE3aO3aSovnJjKMgJHcNbrVbYmtazWi1ET229yRvsLqEqMV7PR0
m5qZyderrNfYSi6ZGbM74EIeM+HvkrQlSC1ztkYxh/dDNlyR36gC/PrpI7KWRzuCGgkG7rWZ/c9O
ZByMznZ4jrt6W+Q47WJj2DaDOlROCmcA/KmXSovMxUjuBk99KfFkbGw1N3u9NR5qKDg8wBmTDDIf
kKbLQb/Ewrzr/PqcN/GTkxnYbfN5o1cWlLOm3iCQfSGKi9GrhVZ+WUtrzbvxGnPX4L66G7l1xQoC
tgxYRr2XLIzE55xs1zUgW141zeLE6vZX7tRveklGsGe0W7uXC+Qj9VayrxPG5n4VB9mUezuYk/Mh
rtp9W6fHPgmzXZvrCfpcDd5Zr23ZzPJgDn135Q0WvIHK6qwvFuJoFuxK8y7TrFu3cQGbbXaVvMq7
RCP4q682dWrHb/VIxtlgdGecuuwJQ/4orB7afHXl9zMbawob1VDtfU8fVCZu8aUn9xkowmcUwPmm
5/cgHKiygDSE5NRP5gGxidhacegZeIbt+TLaVs65I5T1GlGwONmJHZHnYk6rpovMZ7AR9R3do6xc
EbeKKhcrRRn05DndYP/GAFgp8jVb9jXYjeV+qvBYCoGLtuzq7mwQV4bKA4yH3+lgrEztMdaGZXuG
oVstoFUPCKruGk+INcprPar7cW1NuRUlsFXT7g4kqnfwwfscx958tPBOvGlQM8FpFmgjtjYBJs3K
JAAEK65FzvmefZZk7db/Umj9jYjdJGitob1r7PJmKDUM9Jl2CyWyu85GkjKUiZGBIJejnJ1PXmPl
D2OSHUnEajc0Lvu1UebyheXV2g9iCl/TWagNOiiF31YzNimRzzsnJ47aI8k9KDLcvEnTP/tR1GxK
HTRnhFrpiaxULO594313Ojtad4zxV3Zs5q+V50737qAhJOm8ZzOz66DwCvfJJd52rYUO6mY3Th/K
qNTRU9A89YlgWZnmiNLYWl4iblgK+NPMtmAiWZB9vl7ECWZTwNdT2duka+6d75f9J7PpNzqT+Euu
ZzZQR7Zs2IyiILBDWTgsaoUeVlf5qZnnap92nUWNUEZXwsj3YHPIKbLdesOAA3hMgYGD5TbubjVp
ektmuvykzf6+aqfxoW8i6MR+QgQ9qTjJmSDZrzLzvrA65/hmHH/NGa57TFJxcgi039UEo6xtYvc2
IXP6q5TD9bo1zD6IbYP2i1alBkoLM8EBb8tzivJ6BYx7OhfW4O+HSoxrN5Zf8qhYiJJ5Im7quhf3
LJANgjFU6rC12yHOd1YZoasgg4HNq9HKZ0xn5ilyJntL9mPypA/AwoLKI0JvpVmTCQjAFG80VIBQ
JiWE4LkF7BlCptZom2/oe5F857NYzkzYKIB77MSzRhiMvi5NhNgcVBZpdKk6mAyM6gsqjwBgbw8v
tggFfcmTQiOxzYo+uscPTy/rikIrABnxpPz54BjDV8ZYzg4t/htNFNhozMw2XRgtAhVs7fNo+2CB
9B13jigp3NY+p9l1XmHqGq3upW8X0tBcA5eqQ2DkeRWugNqyB2bVnnSumogwUFto3fK9idgAVnDa
H0uA3aEyL2mcmkiFHFjJNcjFJC6QEuIoCTLXR2qGS6aX6k7hKdrp4q3Ds7xt0URsiDJ6pPMEFFuC
wdUsc02yXo3tRK28Hsyrcibw5zLf42tB2KVQ1DNcE0GlEbiTWP0ajZFkSUlscOxOv2pkv/LmLH4Z
MAY7FPlb3eMyF379OBJVhsPDRx1EzuVAtOA6FR5CupHyEH2bBcqFmIMAXcGhwnTvIzDZOZH5JS+7
R5Q19rXmzLdtwVmFVKlpO6KFDFTdrmuLuB6zxpCiqbHfois3nhi8Af7Ni+JxbBuaKAszfCRaigEV
6E28ckEaM1RdGWlFd62YHwtZo4pCqwVMPEy+ZmCVxOjOtzMCTiwyDjYMC8PD6IWPhNydJSisiyJb
OOhk+Z0CGBJp3GyIIqxAy+HUGq0euWMTb+e8Kx6VlSbr3OqirbRKf2MBWKXw9uwVOVz5Fe50vMJD
Vmx93YYV64VveqOitQ+TehcP2XgL5Uvb+o0jAgLHqHxE7V/rdXopx6m7GHoVFJVceEhq6Zvo08VI
/aMmPMhWDvh3d8ENM74bzkx+v1acOXKhPRve/BrVDrCGpjtz1IUqlWaoa+ZD6GX9BmUamY3fNQ9M
sHAa/SyatN7LTN3IxDyVY8wSGUsyFwFBbeuaIy6COnNntv3OqGxBxyo9eQguqBX0o57BmXJjc2Um
8+vodl/CLnqroM2tAeXedu2VW4WPFS51YApl9KJpRo+aNj+0yYyrwXTPoD8+e3W1Vr5f7TI2yJUR
eTV4JBxmWqmLM16e23SgQtOA+gWw7AGDZ16kX7KwGijRtJvOkT3+82Kc2RbSkJ/LbiCRH+A9nzyv
OSie4JdJxd/MDPKZGeLeik2jUavBypfwbLt4zqu0qDZJIooL25aFaq4yc4q8SrlrI1bl7YC0ct9r
I0mGqZOR5KVF0CcMpcdBlTH4NQaBVI8GKAedWj4OHXFTOFb6A5V1hqkmLneWX1rbepqj06B3zlaV
3cOkZlTVlX/teyDcy0QT3+2k6U5znDjH2vTU3sin7Egk+7S1iRR7sMqpIujNeOUcn15hMuGQH+n4
ISP4tE0VnU26dgFIM/uKtjGA4HnEXANYe532nJh611oo2K63VgncN/INd31pWusI7eCqwEK6gjoC
8ApDDSMu/TqyOiTGdWpusKKG1w5S4T2hJm9eQSu+MFyEuzlXjML2quywwpNvcoB5O+Pz6C9I8Cgt
mhgxaua/+LqerKXnov0sYoS5tV1SCqkZSg9/feMPtBQ5aBF+y+NaDIDV05LugBEwR0m32GLzA7Xj
gRAC1Np50W+XJI4NK/rErbdLQH2kZMYkLEyad9fBb99xHKbrYo7pc5/5PtU0xt4rtmt2ooETw2Vq
/FPZlIDNs9RaG6Frg5vEw0Hbe2HNyJM7NfoK9kOybzJLBAqD7go1oX5qM9kem8r8LmeibJBiQSbA
FDsnF8HqvoEMVNykittYkVhFwix5BXk+BBrKspVTJe06Q9N9GqwUkx0Cx6wqriLHfcJr3WBRFDIY
ax7/Zhy3pdB30UDPI29tzjM22YRdxlRBQ7yJ+LH9Nlc1asL2aqKHD3kopMttoguWnLUMswwKrQCV
BoOQXjUtG7MJ0BezKtt6uI+rHE14VtsULtNx4E0NsBCi2+la1kiyxtYUgW+9m74lrk3orrwZUV8f
kmYy1hwjTyzRT3VInp7VjRuOWzzJdPqDtm+GFW+DfplFZ+y8BQLpz2y89H1Rbos7woixAHWbuXey
QEpR+hx25vKTtDRaJ8MweFuDPjNr5x1B2RO/qG83mTNw+vJg0yuOhC3JZ+SkrsBXc1ANk+EYw1Ra
2Vb5VraVf5tGGjfSs3e4HwkPJZ3hEVXFDdZfUNi1MNZmo2/bxsZiphR4GYplbe3k7rTikJM+EFT0
zRPy0szGKfOcV1MYdMZfW1HsgKB9V/0EV5EYhk0poNzByVvLtAxEWqfrWfbf61ZlAWa2l1hCbZZL
+7+ptSCDRERjxaNfMoOnW5cl/QC8QpQuafiSVumNilmgg6ZTDkBR3XKvAZYYR426vkZaS+LE0HMw
7+Wk+J/YyRG9A6LUa7kpm7Ek6xOm9yCdE67Nk9JtyOB4kroRMtSWTg4qnLyzAWsLF+iOmGR3Zqqs
dlZj5OBWHEsdklwyBGFVA1nTCGUXlMcyRtdLVd4+aJZTNNsCiiWgTy0bVGAyZqtODueEieXD6JJt
avlCAr3gGtkkSaioAzZ47rDBvDXZ6GbtGfBdQ9fix8j5/3fPfveturwW35r/vfzFXyguWOf+i70z
WY7cSLP1q7TVHjLMgC+qFzFHMDgzOeQGxpwwTw44pqe/n0dKKmVWl6rKbvfiXuuFzJSmpEhGINz/
4ZzvJP1//vjH7vuf0Ypt3vv3H/6wvfiN7tVXOT98JdyUL/2uKtN/81/9j//x9V9zLbFA//NpfMeM
XKY/upYuX/S3YTwRq8QB2T+yKIT3SxAwL73Yjn5PKjJ/8ekHfT0bR5fJM/37DB4KBTpN2wz4C+a/
jWH2nJ9W6KzOA7YGpta8IcwE+vDjCF5aftbqwIYTbFqqzKKI/aHH7akJmI3vDm9mXAYYGbz6IW3m
6kZPzVdtiCFgXQmVbYk3Mh+zPl/mrQRsfksaKtRNqJpM5CBxTiJ1Tr2GcwKzBKjlhehzVnUk4HdG
GFCIqQDqORRjfTZjTfqsYX42Gv6pmUP70hTJPgLrtSfAhdo9Lo1o06nc3y9pIo+sB/xr1emjdunw
7jqK/TcBsKBHCYXxX1JYkmodlHa2ntDOA+NRwz4zdPlQ1dFDfeFqpBqxocxPeb7U78wHwmvySyJn
xZy1p4pkvTyyE9hB4PJvx2gKWUz7AqdgEkF1pAF2DxCMjM8jlNNvgTYW4iclvDcq5dd4AqUDkQvj
YZo0at87jnxwiTU5gcE12UTn2UzCQGYTIQxzMvMwMzB2dGio8IjcxGYVX3XNYnyuLkZHq6nZpS5t
RWZG+0rkTPuQjdo3kYTDh6Tp+0eie6FRFsYiP2lDyitHAy555VF4+j7R2sy0BFqosEKthuZgZWtg
ewIXihAIG5R7e6G62+744sMG4ZWuik/gfvqD0Cx4S1PhF82HT00SbpbYO+Wyb05SE+SbqBjWRDt0
u2AKO3sjaT4I2Z2VTV6oxs/T/jJZ41VS/N80n97unOJqBtq2lkQJ84tqmj3WLAj7KYj7TMPupzYq
npCaJi95n0KRGKvGoY6f6npb+l5mMRFAaMTwTOP0Ux5AZtewmNQFt68u6H387NEuWdjUFjHT+vWo
If3F4lisPDF0f0uZFFI/TlqNBdsC33GWVHcpxpqVS09wjmW9bLxlVitbhuV10xvZ2WYXNa9zWAjg
ey9BAp7OFIgu8QJCxe6ndhrdZsWNTvGvkwjqxiwPS7Ow/KbyoxgLK+sGW4G4h4CcrPEIb5uEZAPo
JhtfejdpIYbPlU5AMCVzpDHTsQhDR0ICYLfparnEJmQ6QUHoLAXjEqvAiJ6IBQgf1hcGggQvJOYI
UA8CAuHhc2699aKIqOyqVt1boJs/SnQSa9FAosiZ+lC3zv380GFTCA8uFToAxVDUuHNIeBGXaAh8
1MREqMhyngFsJFctZrVPVP1mtQIIQ7hEIBdyJuIq/JgFZE9ATyGGAr2FeIL4VzPEuwRVUPkRWtHo
/IpQJ1mgChAf2AF8MkxSLvxGOteW8uevXiPZdXWETFfbKIyq1+wSk1HIjOuV4Zh8w01MkAYLrOYY
6nQNJlws33qduQGokMa1l/eoAAnkaFM+z1zFJMXrvI5QJ3dQNxMaM0BNm9wm3biMwreLzvrIays4
eWaHIewSBSJ1KkitdEAIM5FgbQhSQwZgIA+g2719fQkVMS4BI24gzTdbp44sOn9ksE3gYuISSxLo
hBLAXO0NUzGkMUInmMhLmAkW5+wlv0SctBYjb040kk+iSwhKaJCHMgQ6GsVFg3ZoTTT7COzITnF1
ikp9CVTpdLbKrFNWolgwl8ku4StC57CAKGg/+jqbpdUpLbNbWdfOJbqlH3WMi+PNMloLUJW3CQlT
+Sa0CfD2kzHC62OM9toym8c4h+MZ5mJk4gvmqsSLsvEhX7kagTVoGJbQWKwhBpGQaVRWbbntfjLL
p7jy1L7TQK0U2SIDDKk5W5DnK7YXwLfQkS9fFuxG5XawgHPVGtNlXohdiGqzW+jVGinpFq0P1suV
wKtflgvvaw7cKjdfwzln4M205gIGUxdKWDSBsLch6dxaGXavxSrkg18W5gOZzvEdx+KEkDxfjkM8
PlOsVg8t0sMHZXWRDfAxi55HhPWvDrIZpkVBRVmLHOk5rHzdDsCwJ/urqe5MNZV3GGrbXReXABPT
3EXpxVaFRptZKIs2KARceeupnNMbZQvFVDIgC9vpSjztwuxflZ+T29Rh3191iLg0OoDJkyU7H+89
Pz57Ohu0ShXRyi199OiG0j9mwMieKOhCBD8QPr86izHfVkasyn1vtDU6rTm6AXTUPLJ6glnKL/6Z
CT3k1Vl6ewzKCtJeu3wkdGSq4dMYyyG2CjKuXXgR7CzUtu0jhWHL4zxSqbVAa1yCYwIUaQ0t864t
FA6w1nZuo5oN7mrGR/swEpjC+sJmu1LHNSx5soVmkPV3MSa/vX49n2Q9WaQGLPLAcRHss1Yat3k+
DHS19siOXSzJF9iwqc5yZ0Ag2wlftGf282lmPXUPK3nci1mI42Cp7llGhM8Pljcc+Dz5RIqrmmCh
JmCh0I0xfrBlns0NW/yEltYR7f3omCW71MwRa+yH1paUUfOQtYV7S7sZAV4V07HjYkTVY483lQg/
mzWh01bn2DWYFa99TZnrfTTHKD928Df2iE+NkI0GRw2PXwKNwC2IMXBMMwAUleV3rETGj2A/xk3e
W/6bXafhrT1X5bYnC49+EFsXaNVx9JatlLZdP1azeMUCig1vSMKkwW7VKmttVqGdsGEYxRt0+fwR
JWbX3vmyS7uDE2BgXS2+n3t4TeERnm2foQ5TZKsiEQZ6StroxT2vfG0v86Ns480knHAmO8gPdg3J
mOsEz2C0zuLxfrFslqG9LLryoHojefUax0vfbZ+P+Bq3p+lt5ciKm/k8aM7Fv7asaRpYeMZ5aqoT
j6wtWQ8NFZ7od7Jl3qh9pxf2t9XnbJhsgoZU8ATkqTnhp30i1Wfelk5bHoO2a9aEVqCbq6cHv1hA
56pvbpq8Z73/FqhRfcJ3RQXhSgQbnafeAmFkBz8Ii7vWKrajWxpn3hx0abLJjxXqwG/O4pGk0zdk
/tGMEQrHLDotDrKe+3vHG/N5zUyf+VQj2U48hb4CkLHYy32yUO+wiBq90vifaY7AIMi6q7/1P7ZD
lxbnb73S/0stFLw4aAz/WNB08/WTfO/yH/VM37/o1xaKVon0a9f9I93hVz2TZbq/mB7uMoJfvwuT
fm+lHPolxOKhT5ulYX+IoH6TM5n/DueBVflP6qXQJWnWch2Od22tcX9SHxeOMjhlk+HslIsYEtoG
PsCMTQjqyObqjAfbnZsSoQfnc3I5qiGVjE+ePr87fZIXZcihXvHjXxOM5t/a+syfLsd/r28C+3Ip
2I5kX7qk6tXVd4a8XB+DvklEH6Y3ANzZu18uGgTA9rbB47FmWezc9PpGQlfZ7kixK7nyzOqu1zeX
uFxiUAfyZ8Qx40l7GdVq0ved2Y748M3EQD6L0PChSMLyQdr9M4k4yxHiNLemvj/91lseuJblgzbW
7hx9zy5RP22N0elPeSNIRdP8zkGTPN0L1BPqa/Gk2DW/B5r5CcEOdg5E5+mubWGC4vBJXsD0qnlt
amaoE0MPFUlgPQYXoujkZ9vBJNsOkEA1nWUMezQEQlpecKQWPkq2nQPKa1PzSmFHAg8FYZpDU2MZ
CobtYGrCaZtW9KfQp7qP8B9AoLa8hx8KzUUNCcbaGZqVKkutaU00QbXQLFV0nSy0Mk1YJSgjOxhA
V5mVwsDKCF5YNJG1w4F1MMcasGtSqXOlya3JBeLaa57rrG/cnDp43VOp3IYseQ6zJsAGrTmeXU2F
DS3feScgoz6xsuwf/Qs+FstDvq3shr24TFBOgTRT12hCzV1rBcYGP2p1b/Sm89hrNi16vuLbbHfw
ajW51tcMW6CKxo2TBlh0KTZAt1KNQq8VdzjdyldHwty1NBO36qHjjpqTC4TZQIYlJ5qIrrsFXIUu
W5N1xQWym/HgxCuh2btIeGidiMfgWDYueN5Jk3pdzeytOo3v9TXJd9ZM39KsGRTjhWG55b7DUAqv
LsZMpIjNjSuteK00IdiwYQUnmhoMXRCA8KBZwo2mChcxfGFTk4ZJjszuzAZReao5xLmXwRjLNJ2Y
TQeg4ugCLW4vAGPcoeqqSv0AQSZ841STjiEEZBstbX1lyWC+SE1EhiVrbhMXSnIaNLR+ddMO99KI
l7e2aGxvZRTNdNV4afwk3Ny7DQHbybCJ98MQ0CyaXU8jkNjb3HN6SMbDwjTQskAteuhOIKWDX9j4
HVRBCpPKgBAe+tGR9Q0Jc+ynj96cdcUKPQ/rjmhqJ5DTMiqfOUaau7kqlkMVt+aWzsbbpkZjXgMD
rEixHRquTPqarUQSeAsCK76ViWtv/NZ3Pha0kIj32de9dFESABQP1fxIleDERCQVxnbJrOTg+VF5
UguXO7ThYCTT1Gi9YVc1swmRAIMfS+4qL28MFj3PgVW1DePJOmrWbttGnCRpswCJr78UIFXDlfLL
6dpZgnLmrfHSHLjEYDzHBG6KbYbJM2IWG0+Yr6yMqjOrWnsHWXdBeEIC071dmNaL7ID6r5k4y6bd
FfD5zOkamGg4EV/hxOSd2js5NATkAP+bfaYxk6k68zFiFD77H+KgbPoHwk7UgEYLv2V1WhobYd+6
D5FFkaIx2Pn4KLMpDj+7cR4lFRLMwhy9DyXq5TbYhg07y50BKjz7MgdNY+V7lFRScnFxuf13D0n/
/6sDUCJjtvqzOmD8j7da5j+MUr9/0a91QGD9wj1uh3/gNf2maw7ELwFTU5S3gY+ZFzfo33TN3i8w
e0Mcan5g6XLgbzNV8i/+L3TNPzniXLx+jk59Z5jqYYfyfxI1WwM7UNOM6yMhlRi88ir2bh161huS
Af5NR/Hle/H04QLn0ARq+dP0dgCnAqLIqo4B2vybBXbjDfBD8QyDLjy37fLPLF4/TYv198NlZePD
xuRFi/DT7ya1OLfBi8ruT/NvRhj/EYicBfPyhAW26iO8Ks4UWk9oD+ynPzwH/4UV/Cejr/7mpNcA
Kwh599gR/fTLtqRBTHUnq+Mi0c+URYkppLCG8AzPDgFbtIjnyDb/2a/8k6vt8l15tchvwlWJyFdX
gX+wtPZdn8kxDErcWNZ0B3G3/wLTCIuW0KaWf99GxwIcR5nJt+PpNR0c6T9+w8w0WDl2UhxIvqiv
ghAb+pz0CIlDBwBTNPhvf/6yWn/3ugYeBSzILwIZNTPhpzqWYGhzicmXOBClR6abIjbE1lhfrEmI
83CMAg62bsICjGLAEPGhHbzquWpwRyJTzoHgot8MHhB224Q7DJ5CgAlP+GwRRv+KKvOfPAVe8F/8
vJRzLtQw3k0+7D/9vBUw1zgDTX/wAsBMT0aJjveqiwsK3bgG2MXy3BpPFpQ12M5d71lPfAZnkh0K
dvhm4vuntAud4yVfLXY6jKRgKHiWmPxgjtQm3QltD/xV0wYxxPrMuimRXZFmkWvnsLKJ5ED3l7ID
nG3AJZQL1o0hA8zHKoBg1Bgz9DRN8opSgS9pkUPtfQoHBz2xL5dpQC7Y2tmVdLzpDlM8Vp00ZC9+
wAxmvKDuFdFDK23JIxdlLXxHjIygnQHOJJb1ladUR41bKZX0de+Kwb2fqnk8E+qN35aZ+LgaGPrh
tdYHAQE4fE4J8Z3ujLGf7kTeyhBQUNu8qczGlIpq9/jdSjcNQ/NGAPBwZ7LsKteiRaoG8ijTV7f0
3kMJFO6786scIvhQFDUPRmtYT16vwk26kCZF1oRdHRlhTG9swlm2AjjB03jhPSlX8ps2OSjzsujw
7lE8RM/oYXAgqnDEoa54HS+2r0i61pOCtfOwhK14HlsIbL6B9S6NKSRaZ8QvR6wJFiwxGbi9uyGa
Hr4/q0kW43dMnHSkksun7kuR1Yz+XY9f1p6Hptt3I0SeNQbpPDmJIErLo4bMlf3Kt5F+kLtsJy/J
MIrnsOE83fS5AtBQzsSgrxhquO91F2IrjBs+/G0pzmKW4rkpSngpbpXyZEw5C2bS12r2vhqZ5zT1
dMdMEoPd4Nu8pHy6mzeUFBjP4hpAwe5X5Bn63aNKCDeDtql/V4Sx1ITaNnp5/d2pZ7CkQpfYtiDY
iBBv37qtiD6+/J0+YrJf4s/k3FiSg8Hvep8E/bAZYyF2qu14gBP98fDB6TSHrsui6MqiSG9Qq4wK
HcQUCkStgSWdVQ97RKHtwvlx07c+Ro1VWOb29NgAG8GjENVTNOyKDEA68lW+oEJlaB5Hqw+AFrKl
w9fXdUjt97OpsnHTxvjNHhpybopVUnsARUna6aOzTR7OG0gHYjpmg2DpETtrejfOhj2+dLz8yb7D
ibjv7KQaV4uJJMkIsSvWoFVWhjd4vM7dU+NEyXbS26aI3LSdgMLbJu10HJ0WkU+YOTcemfZr5LWH
SMzTVR/X05NfKlRkoAF42435xvVyH1trYr12pt2SJTn7K5SbFnq4pIfV2nYkJZL+/rF3c0HIjtON
DmrmdLoaAmM4uGEdlytl2jU2xHq5CaWKv8Ait278MiVvMk38m8asBGSyxZ3PFO8lLdRkEKsKbind
V83SfxEpiPxNZxAxseHhFifA5VOFV2/oxMoKgujZqbq+2liG+wGJB1GDsn2vrACte2F67qFlugnQ
MNCMMXnhUMw5xqAEfOJAyp6aHrjmeJYJx8AR6RsRt/QCiGTuEE15Vi+InEwUNPFYu/m8YZgeLjwb
ZGjWTeNazduMbqBAdj6+TzXtQOb5HJi1nT9lwP1eMlY/y/pCHozMDsAJ0WDHsBEmkbRAKzdco/WT
78GGS9ETdfwa8Q4uVeidvGIxxcvSNdbHUhrGclwS1E5Hp5SLAz+s6aYd7HnGimSOOZ8QoXg++X/5
qRBNdB6NJr6TXZZg6RVPQZK0z0Uv3+dy0qd/aj0jClGbTPE6sWDknPcaKz0xG7c/KiNS45qVCPH1
oHYf4SnkwSYdxqPHcGfYOGOLwSKxgis3qmW4E0Tm3k7KntRuce3nMgmbTT11NG1DmYwbZucte43C
9YZV6UTVTRVA2C8sh7/fcGPJD14i7OiTCMcUVEDbRPVuwThD/GacK7J5u9w4M8+AVUtcE+GdvRe/
zkHIBs6twlu0fSamqR4CjoWQmWFs1L2hJ6MWaXovPDsjIvncGnhbWwFaL2Uwz2HhEgHK1KibjyCx
wxtjmrkWSkR2G6Pwuy8YfsTZu/AUcn/hsmgVT0oXm6GWoulHScUsTOOktm7YKHGWtr7NmZ4xhn8e
bH4av0/EuRt5a1CDCc7BEtgGyhqN6UnBVZPjlmtE0eTEAr1qk8Ics3POeznIw5wMnIMDrDGU3J4f
nkVTGOssrPnOGZcJ6/EgnO7ANPJZ8kZwHcHMPV5LvjFJse77QqCWApvHMQnlFwtsgD0+Ruppwjjp
xyrEet6M7nlUymQV6+Enlr3RfamcnJvDcpi5cbO2gC8L7scu9Tiny4t9eG5rrLKovQIqhpkWZf/9
x7Iu/uY2IQvqFBnaQB+w8LhqCykPwwxvtB+ofcsQypW1FBWURpb0cNrUjF/q2sL74axNKeq3EV9Y
cmsT0cabVWo2xzhoJ3cl0zl4cNum6Lgt/B6P2qpI4hYW+hiaQ0C4z+TCXcq7DLdG682PMCm8Nz+x
OFiBbhO+1MgJbWahMo3as+KnMVhqpNwm7Dt3ccKOc5HJWlEb5qlRifGtl63YJ2oU04qfmSonNWBK
2hNLGwiEkpu8Fb315EgIRgQcTLiXZeBieY6nVL+ibc07jtOea101IR7AUnJUPUb6Hc0yh7fpAjoo
Ot5Gw2rpGnp7MaW58ZBjpdsi9CLz2QId7rm8TpSWj76TGuoR5UXho4IekzgJH4o8hPy60eNFB5tR
3M7pbs7Rf1ofspBqOd5PY++tAsuD3WoScJCaLjJ9DJTppodtuxr92d6XhqAGCWyAOrkrE3IC+mGN
U37e8g9hm0DRT0W2NNe8/e1DHXKy5ENCPqch0pPRs3oduoSrZw7LQ2z7FnIElMOFGj1+j9bfkOaK
8CEQV+7cRSRwOvdxyJEO+kEBEIhhCSxWibxkao+kucSruC+shwqIJA5WDolVNpCKCpKhX/V+mX/D
q+/twqGOkE3UbK/6dqg3fAJJOXarbxWqE3x3t2JyxyPPNYWBIltA9I1565Us7waGan43l4dJwcGn
No4eJ1+x6eMSJdc5wZPoureu2bvXk62qe95t7uVqKk7cfOXeZQK5wljfr8PS38aiuFY5NFOHl+rW
nJv4A05z9SZr27mB/c9UB3YwBSRxSYUoKuiXd05pPVD5VVs2yeY35k3eyXEGpCSoVgU0CbarmGrD
A2HhX70W3MqNq/gI7zzPGZNNqUziLKgIBrAF3MDdakYNzQmSmJwQ3Fechn1WX6nWNo6+M7fNdZfr
sGVCC8U59SVP5DJoLSXZkJBc5nzMUsbSsKj+vI3SXccfvMwuXJqAhsNjsGAxgvi57V8GOxPceM2h
YcxF0T9MIChkxJP459/n77ofvpHGaqH6NEOXxu3H9hD0Ra+yum8OBRs2pBhBYD21qACKlTuBvvKh
Viany3H459/371p//QuaJrQrOlOXTvHH70tLXjgZmZCHKSv8997AX1t2E/TTMUg4v6COzg+E43EW
t4zY/hn5h7nNz68uImK6Yj7g/BAXRNYfunBiv5ieWH59+A5cXkJpPzFEx4BxYSMz1ebMNxtJW6Ir
bxu0bbO6vAD/O7Fj8v31r395/1Km1QZNuUw/9z8M3/Sk5w/PipZX/iqb1PrNv/7lNi/ek7r8cXP3
/Yt+29y5v7iMigOIAhZ5V8ggfycRgHJiQQe/zQtsCAC4xn6f2DmB/i/M0n5VTP66tnMcxJGajkk4
la2/Lvx31nhEQP/4aBHxxYLcFoI8Xdty/m6GJoc8rCbfak9ubzCaxpHVJ0O/41YI772kSohpF2CT
V7BrF2+bS/AeH5Lew14fXAqhyZDNQutVijTaG4rFyZOa2+IqpD3I7nq/kh850IM3b/GrU2LFONnH
zN4IXTi0ZpqWJ3uK8p2fi2HTD1l1zprWqN+qpKmvKScaaCGzhfJ8GcieSGzsosMoxdtASRIeYFSD
oe7b2X8dxkmFdzNEBxC7aXLO7Lp3t85lby/iJkzfB73OV5fNfi3rPCaQGynluUdo18c7oyhNYCK0
VqAIcNmHznhTJHwig13YFktzUzMW6FbJ1MlgTfYQBJBD3/nsiQitbE2jPFWe64Uwn+wIP8CGvpnM
0dBmjT+uooLXk4DGuVQjPlFPmONGsTux1hZIG/PzOBbduGzzBIIczv6q8yAMV1nN7V0q3EY6wbVi
FIIMAjn51AuXMzYJl9a1Nqx/CK7K/SHGLyXZHCSsWVC1k0zzZYnmWScr9mUMWniI69Tl5meLuLcJ
DpE3QdkbRxNL2h34pmhFHpWzAgPBJdwlFSnsxrCPsSY+5txy6QqpOqU+3ds9iWTezhfN/B40Wb4d
C1Ws53xONikahR3r1vwsjdTZ151b4rTq1T6vhrYH218ztBwKdQwHAkYUHrGyrOqN4yfxrWcLXKRJ
QVoYq4mN23vOKvPj+oBlOLqX5Vi+RJXRIyuEO71auBJvi8z/gGchvnfitrvDnRDcF00+vCVlOG0Q
1OIua5Lpnueh3s1DnT4X3RTdFXY9v1D+GnCqFDbpKCCFBZ9AcEPWW/ScIIY8TIlvkLqDHx69liF2
QyCdc+RHBWwMoPQbK5D5/Nxog1UQFf6H1reqx27GC71Cs0/csMfsalqnpQymdT0vy7GStu+vBF4x
PJNVfxwnFO9jkcfPjEicK0HGGAV5441PCNc7otca5l8bxcbuG5nxPpOUYNFRpnVVgU+qAZjjrbmD
lhUc5eg9ZW2w6TLlOisX583ZojiJVzQiBWxEqYZbFcf2FVqV+sD1xnAjw8+7UkUn75PCr54lsv39
EAXNJyKXXsCKDWvmH+GJd7rczg3Gxblr0AbPxXQf+V1ywvAjn2LLWV6JmC3xlY2T/TmrpXlFMFiQ
0d85wWksJrFzs+brINrowOC33SZTDhIIb8OjyEP1SkZs8TLnS/rijH3qrb02zF9aoxK4cfiE+UYv
9wxl7C3esn6XNv7VWGOTKMO02GdoEW8rUXmnccK2s6oQFMMKr4SB6E1nenpLlqyIykjvKrhYZMw1
k1yj1HF4ihlVJcixi1VK2bjBez1v61GhP4vYivO69ATbFNr5bWJ26cZTbYpq48ye/exSD972hvyQ
LvIxa4zgy+TV6O9MoVe+3gg4Zm03S/YUyMwlG2mOzpSX0BmyLtoEaXwUbhdcz6OkAK5V97hAUd94
0qw/+4olYjMu9Z0TieVTq0XVK8vQQbTl2FzFWex+gAaOnaLFGrYayxZPyiLia5B06q3HOVLVRUzk
boktL7cskEyTPKm0id87kH5fC0zj625oz7YCxuH547RJBuW82kmUHhwjsPFXjON8vsBfXYwuGBx7
G8967ibmDSgmAr9qi+ggkI/1fZ51SHOb3hLby+xy6FKAXyBaaHYTVHLTwdYz0np0oUfl8eg8Dj1U
uHwsqdYU4nRQnJqFTP7f/OCSc32uB7IQsJOQSeDrXIqZ/GT+qukwbISKg8smJKnPHl1WwMKynoC0
dTdBDOaCjC5EoxAocUB1aXKsyxD9WzNb4dlA0XWDUCznEfXqdW9OnzEfVw8W3dARSny35n9KLG8W
dUeP3mrft+50NnobtzLbh89uLb1vteF+QcBvn61g6Pr13LLipdnftjJjEFUa+TVR2eG1cPL8nJio
AFfZ8jlhlobAggLenaYPtSkfWfaaUO9lQqiPZtFBNNulluXtzXQR960l663h2wmpU93YHWIDb3Y+
xNia0mgD39t6od119xlahh2f98/ZUoUPrU0vlGBpfYoZjKysRDanMctLBHWRV1x7NdoCr6uG6xqY
+wG1P5gLv4TRwUYNgl5NDERlivEuJcX6C3lWGJpskHSUPW74HJMEdeInnDc2aXfr2mvosYvcK+/K
yMAnbc/10UI7sTY7c9rgUkvPhgR34ldVve/VpDaumvo3W0pGCWFdrcgp+dh31qesxR2/cD2eYXLE
LPwJabpzw5aU7a7ON1OZ2OvZmbpvFuKVrbJm9ZiZvrcd3JFqOw7zHUPHkK7SiB7TAcCgbwb9fhQO
4bZdKm+HOHOsbbYIjZSxSygWMjGOo7pCZp3ApQa8YrrFR3TqisgT8q1h9FhbuAu8r2H4MQmLrzJP
uyPj3WBtBnm+aT3+LfICsZrZWh2GtDePZlYAOEwxZTEJssjuNrLPghBlzs7E2PdeZazcLirus75w
TnaXpbumz1rYQDHG+bYQB8ettWOAysuAUrvP7WS4SuHx8Tma8IvAIDI25rz0+PDqYesEXfW598YU
vEvxlKoYg/uc+IdxcJiEeNeLy2i7omelFxD2rra8z63Z3CscD6sK5c/azYAaStOAKWW8Wgi0Vkni
p8D3FiqMgnDK3KxvgkbeBybzqK5FmlmqlVnm48ZMqofQ6PNTVi/xrpIN1AvWUys/reyVi7akW4p4
F7nFtVMaxoPopnFf+Eoc3DmLN4tT3hNOeocLKtkRtYU2FX/32i/mezEonWeYF3sGsfWmX1DjuHEd
YvhS1r4aHKYsRuDcki2Am0sYwRM7ivSAU61eQ/782pK7skVBQkJ3ifbdTonWGyIS7vCNqvvRtgjJ
LueWwRiPH/brgz8N1b1v4NSFtJfo0TACU9Go40Rs2wF1jQFadQlPZT/fF6n3ESvJh//tpf4lIxmo
dnbm/1j9cJuk9U/Nl/6C30xk5i8IDrHn2pBcibly6GV+yzR2fwnhz9PEhA7kZddkLkAgXp/89S/k
WwlaL4KvLDoSoq7o5n7rpcJftHwRhqHDoCrQzc9vLrpfF/IY8P4hq936WfpARoLFHtnTAgs2tD9v
kqPRiIek8rwjw48m2tjZkj8kOj0B9STxsbPXvQgYbbuGom1ngUglC4Ddg+Do/OBVrNVcSoQXkzXH
S8z45J/waX+eYPDT2Sa/Pj8g8GBfm+r+uMkXKpSALIV7zAa3fvcSF+UhH2rNh9JT7bSY97g6MH02
de5+Hx78w5fG+Zl1p0l8HqIFelkzCH33YsT7wwQjSmyoESpt8XREr2UbYQ0fVSqucyFrH8uLF5xt
E3sBL5MfXE2uAPSWyfTjtFTLl0ABfdg0y+yciHrssOCqAqKOVPmW0at/H7CJmNdQm7xjNJb92Wqc
ZueaDcASYBsoNEqheaxdeZvYMxu/gC3B2gzbdsYezDJRqYX7nKBko105bK7Bdfv2WxxCf63ZrIA9
CZEisOjYyrpQD6RvVLsaGwnm8Z6Mzl3MwiHBQJJka4cwnRdDSoMtd/CkqPGLtUs6LPESflPdSHeK
mbMaI0Pj2hkOs1FG6xzxIPVCTxmzBOMA3S6CkUVAJVwQe5pfq0xvpIxOWGcCySK26HP/EuIcx/Nl
FjSMJkFXAzaW0D+ETj7vgJv4eA+pYAzXpogzfbt9EMrI7llMpdYmQ04HaMD0wdUGpgTzNYntqFBD
7gbkK6jX+CghKQnjaRW1Lb3H4ib9E8HXCc7TYFRHEkcIImYf1D9MKVXZ2nLGjoLGt8wd2pgoXFVR
nzOl9vzGMgBFLxroIE04CXFqj5As6EHYmIH3aHDIHzzYfAbsEuJnR897DbI5xJ3gV3d5JSfMJS02
OkWQF/J3/Ayr2CSVmkAtuZP96N3hdjT2ix2ydEzsYQdwFHHwMGz4pAqwKUH5sLD8Zq9bq+y0ZGG2
IUg2eGc/3BzgrS2kRzb9YU6xuu16uyc1OMiQ0zHKY+u8HsDn7vF1WleREU4nEVqsInHNHcIxgc0F
ljT56o7mcGuBnvFWaRWUX4k10QCJBd5u66Xg8QQkK/hFhNo6Kz8AGqUv1EfWmOxn8dEryioghP74
CIspnZpVGxDFuI6cqI0p4qPKoh/s8y9VRqkernqZ7W0Cc79gHik1CQvvXLKCYjuY110rJMOOtCgg
LFWDS5ZvJ6PTohYN6Xey4VUrKMSZVqZ+B67XK8BVisYosFqj/1xFKis2UvQtmKi+dtNtDw7B2NbR
/2HvzJYbN9Is/CrzAnAkEvstSXCTRO1b3SCqSiXsSKyJ5enng2x32B0xPd33feXusFVFkWDmv5zz
HX9mIGNW87aj1DLDQRtL+jhbap6Ps8ZyvTWiiqJWVW0ZAwxGI/AN4haCU8wPTrVmslUtqsVcHBcc
t1wFfXXdJkRKMQey1PdOQTE227ngUZ+EOs3sAx8Yqq2HYcLvT49Y3WbL4F3kAFYbqWzA39auvxu5
rM4jNkxzDBuni5jSaLt77VM3Q6ZKoKARTuSAHxsFyxLAbf2OIoP9k0bNDHlOg7ZLRr7IYYefyaDf
mIYfAmqCAD3UOuISRCNz3VrW6nvbFYGzq41iYdHOUU6OMu8Tkbsy7NnBsHQyeo2ARi6MGshjU9t8
tMBdHqYI7gFGSts25+/OMLSiPtOiCP6Ro1CgPSxmM7bX8OZl1G9VDLiIoHPUp99x9bL3ANDRXamW
oGUSWXnF+it/eRx6yJaoXKH7oZi+nb+ymiE7QIvBETfdD2uYs01wVbtJ14jn9ivtufpKfvZnQqCn
rzxo8ZUNTfgXnfvIK+DZXeOjK0R3GqAiGuHNYjnRsCN30ftm6DV3mjcHdy0Z2+RRK3/Nph6+cqqT
xhvfaRMVEV5rjrW/RlpHvrBPsZzQCI+d+tGZ/bM1je5JB0HmHNi+j/fDV0a2QduvD36ySozNrxxt
uUZq22u4tsl47iaxdIRD2MBjkKwx3DIfJlLWksH5id2FzkvDAtgr4qEZAaJ8LViHXdvoYK4wKyQA
ANa8776BijI1qF1DfyIQ3PqKBpdyQbK8BobnX9nhyxojDmiJDo6lnSfRF3UgKYev1PH5K4G8Gtc0
clSPJJNzjtNqxY6NuYwDvyut7vW/heO/Vzg6/1o2e4ubXP09NdX++pE/SkdoAr8hKMRCT76n5cLn
+EfpSKX2G5pV9js4a3gK/yqadX+TyJ74OU/gcmGe9o/Sca0q+Vp6gP5X5L8rgv+kdKTc/PsYHoHK
ujujOBOSe5oK9+/VWd4NBFIOQXqX5RwsATyLlUfQxrl7G0S1bd/bJK10B1WIqt1HUUB5zKQ2dbd5
BBZ/ujSWS/Pv5SgYkUjkvfVAC8vk6NVBMZSLrZtD4Kp1lR/5vorxri8a8VGKeuRKpqtM/W1rJj6t
/2CqGJ96InNfH1RAtHKZNNm5zCrz00IKoTb0hf4PY11yTQjQz15uNxulYiwvvVc8OBQmh3jBNG6B
CcDdmHKPVZY7DEzGW1rTpahbaNmWbTx7wvjhTy5rTgfqD+g37+ImOj2BZMqup9xOTx7d2bdxPV4p
5wJ301Zu8tDiXE12nZrmOz1AUdzhVizb0Kr5janilp6THNsCSPgkuWpYLuCFjLdAbd0f6aj75067
SXZxINkSTVV7tymjgHEzp1NCFjL4NzKak5V5GUwBplTRpxD5HAK8d3wS81s000caDPsGNt9R/Eg4
SxRsOgVRfDvz8k+pGyVXyzhNb2x5me24IApPcWXpMIBDW+HLycAtej0zb3i1Vv06t9y+cdygVvA9
XZ6NrhJIvRwI84DhFv/WBxUxgDRcDdXZkmLB9aakW3YZxxERi9Bi3ikeG/eO32TNP6comHaAzqcd
nkSQRoJZWgnT+dNrCyQxcZofu9Qe9mNskZbZpMOOys67bxaqU6RpebyTxJve527ZnmcF+lKUjXlv
OMEYVrpE9mF7YJna1nE/RmyWO9LahwvrJTg4yaxK8uLjmTJp31QEu9sxOeM3ohqEV58l+ke/pm8n
49wPeSMIiKd0wedh5w27pgUSjb0RFiabigUHC+zNAEL4GsdpZaYb6gDfzzc1tjR7V2Krte6HDg7u
ZjG194iGJB13ngHB+gV1jddgP+kE8mGmiRv4WKg6oZ963c6VWO8ZZEQtipw6Tj7KBns5eX5e7jH+
mbFSarwu3TbyJ2aHBoRbXfXJlRtV43dZrhCcHNEgc/GqnE9TDMUDQJesWtRPrkhgLbNiOJIVBFKx
N5libsclNvqjAGu9r+I0Ba6PapupnQbWqPC68M2OfLBriGSBMrWZQphVR7XW1wvWt2Yn4eZtVcKn
uat1uXYvldEum4xhN260SqTdtmX64d1MS8neqnPEoc3BCSexFeMow22st5mHlrowvPRiKFXovY6i
gvG4Kdx2Vxb++CYxpR16uBrx2RYd6rc+W+5pG35Ccqz4Thmumra+k83OpVdWR63cJGW/j4dZvU3g
QOyNPw/J08JYTxE1XLcVHOBVALVyk/sjJ9H8aDcBsbnScREmUKKC7yhEIseTh9vmZKm6/RzR9zkD
whkrdbrlUeeSoNsxX7OO22iedn5tcF93nbhZokze29XI9xFSblaGWcxp5gyIKvK5yQ7LZPlnYKEz
jv7RmKbraQ1o86yuIqcDCdnB96MuLMw4YobLZ6X2MWP7nVxs697AAaT31pAUOzfI5JVygeoRhkjS
qpHWa3pvMplPOLPSnSAhmM85t+PsR9t42fdM9Maz1Rb6nc5etzSNts13zZ70DpWHFZYma41TG8f2
FhclKGGXAXR7xX9gA8IzqC43zDPqOd64/oKcwe4MR6JDx3ZRi00GClWTzk6LKDtXgPFw2xgJKmXs
EeSupcIIzx3Ge+WUg83Utx78jY9V7olEEetFj8urzSNMRmg3UaUQAS+Prj969y787l3cRzOwzaQ5
eYA0RFgtvQwLwwEfoyaycKuosy9FKZG5s9oqzZuxVepm6Re4vX6jrLemn95iLNEB8p0UJZWZsq1D
fSp6JGA6m4abEijUZZnN7gHBDNBExf0V35sTOjBk2zYU7flYWl7v4StkLUA+YwMzxr/Yfm7u/1tP
/Vv1lINU9F8N4u5+VVU3F/p7lf5d2PD7D/5pRbKJjpcM3tiCY0vhf/2jqvLXWR07mIACap25reOm
PwdykqoKMwlzvD/0EP+oqiwMTOQcYlHyTZT86wjtnwZw/2og97vq6G+qJM+2iYAwsUkwHHT/eSJX
UIEvZS1mvBJVPu+obXjEHWJBLjKaSACENE0McVmmbbkfe7cJNrJr2xOrBeYYS9MCpU8KAbGTcOmC
bF4kmsaGrFAyXoOfNeus29F15ysUCmJnpwj4N7D+HVbARtdhG5jt3eIWkp2khd439Ja57jcs21hn
tlmyHNbVFJvXmVsWKdqFOaVgTL0szxGEHVT7hZeEbQCFM+TuakCQoDw8CoLgfcihwvu+ZATuoHlV
6y1CWtO4zv1zRGNTtIN6fkyBBv8yTDP+OQIAupn4mTdnVtmA/CKwrxNStElS8mh7N54VYMGERSxD
ZTBSwWRSXGmMzbepSvobPXbGwYwyUs4FM/6N6vUUUumRT+3FmWbBlMfbiWUKzhCA7FBRkVIiTxYb
UpCsZ7/lbTYN8FKbYRUeAnQawspzyduVTRzKgHfeTm3zPC5Bedcblrvv3aW8F0uh7jIml7fAqTF1
sGCtzghZuKv9hcHZmHh70vhEv13ZRIB/YhHOnssGt805ygEyiVcGfP31oOw34r/7R7ODs3hgFAqA
VxpZjFJu8PMDUF7rhThPucc34hNQE2dEPCxRdGMTUr+bLYESg2wnSCS6e8AC6meh+6XlW1V93IxV
aJfmg6fvylX3142wXyh87mzSQdVaG1gXdpXD+7qWf25hCd3qLnO2AaJCg1jWrfOlM1wVh9aqPcSr
EyEFzqp7XMv2TW7LV/wQ7i5fVYvzql+sViXjPKBpdA2nPI7IHIUye5ICsuwhWjWQw6qGjFZdJM3+
AbSlHwJIZlU4CLWLvrSUwSqrzILI2eNczT+DcfxpRoGx575CjZmswkwecjrZVazZrbLNpSAAg9g4
eB6WtHdu5dwrnratid5TrcLPcpWAYs14Iz+HKn+VhiarSJSEBl7lKhyNBySk5oAIvVhlpbRY8ale
paZOUdc3SGAD6OodXMBVktpyLWyLL5mqbnhuvrSr0ypjrRn6bAak/MQQrypXpsv08qv0dV5FsHB4
bASxrl3OyGNJ5JvSPQPUcR1JmouNjDb7XVQ7/i6xnQ3cL48SYfb46HCtIsR1GoqOF9PmWQiJLUyv
3FZ49z2pFcnrZC8IVAcCvKx9FawWG5DfM38/8VCQ1iWD/hqKcIF1hciKyEoIyzOV4bxBHqmy06gk
Yo8CiQ4R0ZlY7OrQKiDmjzpN7fGRsPV1IBh/TQdzS+jsPc/7lvwOKFKVh6Ha6ViP1tAsd7pjRLzj
MYvj99JM4xU7bFIG54Yikdca1SzCaV5MmjoznVbd8Dh7GPuhtPkh6tw+j49z79vvg6rG/qeXB2bu
4odYAq74YujVmTkdVi0GunSV/MMF/gKvzUETRj3aR09VPrjUmA1N71b2LVoaYOnT79uL/8oP/x/5
IciPNRfo/16ZPaqhT/5n+53NQ1r97a7+40f/vKv93xz+KA8BK+JZdx1l/Lk7s35j9uD8VWv4x01t
Ob9J1KYOIYOWa/8tDMmSvwnbF47HrpsbG03sf3JTO18xtX+9qVnRCTIMPf5MlyAj8U/zjyGVTPqz
VB0nVHFjGCQ51he4pMjyMd3v3UqSfQ74wL8HqYjkXhJqe+G7q3YaSAcUYXT+T1mUWq+Ik+Y75crq
UXdu9A3jMP4JjDT10RsX5whcjbFxwHt0lRpIycmHoasZJ5pdYK5TxvAYwaR1zSwhuXC1QvDG0WIB
CWiKhuyflO1AS/SOueWxp8Ne0Cx+diUiG/jXs73Pjc6+TRi93uVJZAOrn7QRiobEU7oXFgHIPats
Z1iJTNgTdvVGq9m9kUYLVKCXNEED2bHcg1g0gykVVTgVDRhKCmLYrmXU/+JvMdkeAfk2t9FQdRab
gSZN+IOLOfyyH7EucFsUgT2RSeAdnWNKGooXWosoP1M+8CN+F6yXlQOlzFzS6GNxnabZ5ObYvYJb
RJUY8cpebXRPr9Uo8gfgELg5sYXejkNUPdWsw277DrDqFbCG2EHjgbEUEj7nNld/YUZ0nA3H35LU
/j3Q1zls3Jo3MjMjUjbo7iPggtnkgT5fauJgff8uKhRDZ9ZlwtyRi2EzbIGKuff8sts4i3ea6rK+
BUgc3DkdGK7rzA6cY8f7t9csA645fRErJMl4nQwoH6YvW03qVOrRNBv/3sCbeMnYkuDP8p1jacaQ
5qPWfIrYdZ7I7LXORkEoICtEdZu3jTYeF26O0PUyk/aLW7MpsCjtUgZ43XExSpJTBtPaA01sfoxL
2by3DIVfqTRp04Olcdx1DkzgsFFCp+iTHhvJOAf3E8OGzTzbwaMEB0sc0cI6MJgQGG4dbX2jKO2g
39NuyV3PkvA7nHukU50ZXNe15cX7YRb05lNWpcfIa/rlhLFSzoc0GoxrGRl63I5su0KLMEECCjrK
tx6+JXfaJh7r4YF1mIM+yZqCu9o3TAvMmus+V9SpNwm6nxFEaEHqE+pRRB6ozEwMaIcYhCHOPSLU
x3reGLwR2JacVPnvODHWDWiApDWpXSvi81kXm8SxDc0YYtr39zHhnGzKsI8Z/bl360GcCtau6aus
u6A/o3MGHlzx+LwBKDUeEcV1jK+iG68sEcLovntNmvISBVZ8DeQeFlnGpFDLjbRKZRvnuBQeoVaQ
M56Jf0XIsqzQTbpREgvmfC9c/m9vAexulnh8SdF07YwgUTcsdZuwA5WRDSaiVRAnbBAyaQJv5xl6
obKL3SNfb4OgDStCMtOixx0cq6xZG5v1Dmgm9L98Qjbc44f+cCpew3Em6HDY6EEOu5kE5isD/+hJ
DYJwjaAiSNO/7pEAsn83O6RlajoTnzqEHmiP0AYsCX59OjD9MD6chZOmiGDLRCRM+mZ2mFNGDHQP
3gWN6WO/dPGOdKV1K+m8QOdgGTMwYIXSqW7xSD2Q4ESx3C58bF2Ae80mnUMXCOj82kWkU3Vbqs/q
SlR19yubvYtYZPTetPl4nPCYPVb4Q24zrTpEvbj77KIjN2WIrH2jmE2MaQKG010uaePPB/Im+m0C
+nAPBM/crGnXWzOfc+yZrap3ub+8K4Dma6rALZEiN/2YR+zSEr3NLdUemoh5duYa4ga52njrdkh7
GUP9YOnSHBgG+mEazdEeqQfVfORAFjRlc1yUYlSrtXHOytSEdjtrrCDxt3XvtYtJvCSUYq52UKLg
XPeqfR2zZjyKMu6fQfb0PBijcYjb6XNo3eIwJ9kc9u1oPmlTRt8IXTFKop8S+8QCscTs7ktxGlxW
SkertJ2rChfYHoshVV+NpPpQ4wk6+5FRbCfD8O6HOgkO6cLVlJX4QHvHRkOl3cWD894AmtFsMrPQ
b9IelVQTvQQNplDLKcn0VKSxkEPQ/CAgSDEqJ3nmrSbghc2XJpwrlf6+7PrgoBZdv9djJF7Rtxlh
rwe0eSTiXRCIq6u5GXGnYC29t/gXN507GbcdhlUPx7bYmgEsJmLa3Aulmkns3tTn5tmZsvg6yEs/
2MCrbLZFn5IZmEtLrY5HBM/2iETCwYy31dK0LhaqTZrdZGLmydj1ALPdP3i1lwMJj9kf12j6GuwA
LzixOnTbRHvu0gERq7DaBzfK1P209OJiZXm183ve6aHgMbDHvZhkR2xUsraG7eo1sw3mfl72y0JL
/mso25XMCXJsS/c9knFgu/O5An5mbbO5gTLEEOtZwb95SNAXfwD9icOahvm6ieQ3Ixg+07SK35hZ
kOkyV4KINee5sh3jhu9UvoWji1fY5Jxb5iZ6jlv7MFnZt8gdCKtpnMOiCFVZIrwITKjfZj0Hu75Q
cud5wINBgrJ7FKcciTONi6x/xZGnN3lmYFjzreyoMZgpAlhmm3S5yLyDutCGDJLz+8p0L1XMPrxE
sBKWvUSGKNla9Nsxacc67MxyucRzH4V12X0MWfJE+AKlFPVFuljmZrR0cfSIBtlhJER0CtccDJnT
rMUMARq9zcqTbBIrTKoImGGePxnSRXY/NuJbIr30CJfR+4XH+GHQ5mdUNlAECbRCbPdegTZC+4jf
dMqFdw7maLmuxYCPwGre2foQ6RgMZ8hZEWdnXYe6ahi3xto6ZtNcnixdg3dCJ5i55nM6zjn5XE2E
GtFdw1S74CDJkAExnx1aXdRn1U+P9pJ0e2D01abA4g4SYPnoqT+3vTWoRybyuBXRGuabqLTmXTFX
GiWz6jdz1ZX7acAs2hr+zyiWb2AWo3fRONYtm6UCzbiDxLbnuXJ+lrIkg3AZOrDDaX1VV/rLQ/fL
K8ctdcFHB6MiwaJR1Fuz6sajXzMp6ezaDlOcrxvtu8mBisV7wLQZE6M7ZnuGvtOtrLzoDi7nueVD
J9XgkCKcTmZCEMlK4hE1/Zh9xAQf2swwFNfZM7wE9yGakuFQk27NIIaky4chwZ6fdVgP4cM6eCA2
Nlf6tdF07q5zl5c+S+GA2nsiC27Z38dbewyu0Cd8srU4NrLEHGKI22jsbpeC1jTpWQ90hBDW5be2
ABy2dNPT2A13tdmjZK9uqNZIyXSXme99NG3nGXxcpIcYXjFfc1wt5D44zOPJhSE49RpBkn/tlg3w
KBY0ckakAc+2XO4ktvSr/45o/50RrUX7Ro/2fzd+T7+m791fxZJ//MQf/V5g/eaIgAxbM4D96K0N
2p8NHxud31xLgjFCpvg1t/3HbBa+PuZG/pV0bVvgYsN/ya2z6iil8xt0SYeZLCgzgEtILP+D2Swb
uVVw+JeWz2SdbksaD1g2a+8pV9PjXySBfF8M3Sgo8iOL4Vdt2B4E4PmnP8mCwA4Dq4hhcmyViqDx
0b/pIGK8uTprHmtlPDai7c4D+9YNQOGFKd1gnObIcqODVsR9Q/c2vmMOZVtN8mxztP3I40F2WPzd
VZ4zW/e2neayxC1SmN5pMVtfXgJ7Eeq5I6cKDIQBD9861CTq1DdYcYSXbcluJ8Rmg1OtL20ioglr
2ZN3Izjk67Ftm+fCr3omJV5FD0TE1+SCkcQN1odeIuxunxS2rM89QXYEaKxQRUGGm5znAPs7MXJn
T824S+a4Y4m/KFOxiLYh7h986c3OiUEiWSlstlIve4pmw2A+Y3q5bnYgRdT3rIr8j9jNIKwvksao
gYpH2ry79bs1o4DOCqpkz0voCDdS8soX1tJtBzdIrqLM5EYbWbh0e42qjmQmhQBvRyzosYwVtJYq
Jbu+IBv3mBmTH47kI7/PmhmZb8UJLMv0MUZuxoc1ZDcNB9gxk+NLpnCAZbj9Niax30eY2Oj3mjJO
XtMppfWc2fQDN7hRdnuVjMPwCkO6Ij+4u7PKid14pQO649j92U/RCIdhfF9YeG8l2q98sk7xlL9A
3oV+HpjZ2fftH3GqUAFE+fC4+EO3qejTDvRHL4ZVgS/26vEA4gQ7n6wOGCIBw6cvTOc/Gaz0V0tH
hlOQx5cF+RKmu/5dld251Ko6gt6v8e1YO3arctMxdruqa2Hu22a5S+JSbXKZv9TCSImxM1RIfNsv
RPHuTemS4z4GON5YAxqbYECK2lnRLud0Pdjaplhe9K1khr8jPWvaxphdOMjRKAFHb2/8fpSh59ji
hJ8x3VfTQiqQQVbcsuovsM/oQ8mW+gdwc6xNjCTCunGMh7iebayD8S+0g+rWMfpH7u7pkUV1cYBX
BuQ/rdMjSZ0uHhxBrryaHSKWnGHfI5A5cS4ke1DMwR58KrdWYgQH7Y6/lJOXJxpZRsecHRtWIGm1
ZSTwQ2FhAGAB0jmO8VoEglwYpSwQ1FVPmOlCkqEjdBEy/iYTUU5PpkN0YVvkL0YRnZYFsk3Z1azq
e+PVmVkYWPmUnZPGQeFX2+mnhR/o27BAITX7DWB1G4GLbtyVkyDy61Lnw5ULggPEUOs3O8tejE+F
6xSLF0ZyZ6M8X6BGzAjG3MJEMY4gnIcHJiij91jYeX2HmZ1goiZq00vtS3dPweuHa+YGbQwAiafO
LXtMQ+YSk3Gq5LkayLLDmtLzt/FgYWaLGJsORQPVItL6Lhtzk3Unj0UcrJGK/jTNH03NoRrGnj2f
EexVR9lDo8dpxKM1bY3ZFdMWjp2zyo3H/tNsGlKe4zFi7jUNQ/IJHhOCP0SNhmZMNPV4kb7TvXcO
TwugVjtBTq5LcZVUQXnAulqjLDDkAR4Pv1nOcn3OyGFIFKfEBM5eCXoGh94AucGy+sYbK8RvVhyo
lwjF8Je3CRn+i5fW06XIjO98pV6JlBJgjnKCJ0icArJuXzIh811bgPKqjPQj6vx2l8o6fSnbDMEc
ku70RrazZhuG9HTH9sC8Y4D1jHUtx3oRWAw17EKdzQC3sWfpa5it9YNtBcYjiAUPnYWT7uI8AGBQ
Bm22GeKErzEuQxlGqpr2NH3ixkWNE/ZRT9fX9z3Ch0TBCU2RZxtiPrTrtxY9oXtfLtraRw1kDgYY
CSAUfYe5Nw3TuSPGEwXCJlq9II2/+IQguqSsWfM7PHXnaOsy+NnK7t4jsGtk+Ydq2/L7N/fLcSKE
EUpLn1AP+Fh+6bsRfNT9Z8QKJcyM3rhiR5Ps/dXjUgmAhNCw0HJCxMAqY3Ie+PMlHf38djGEvplT
IkCqeQDCU2F2mTqAEtqTX1Su+JAEhJGLUYL9yrJhU5vtATAaKYpWfxMMnFqLNc8bvN48iZCTTigS
nI07IrYCCPcw+Av5Xj4jQbUahPjdgmNDJJsxN8EJRFJEZz0JpohB+XNezUZipV4MqwGp7nLWMV+u
pMCX3RPG7mCH7n3eNXYR7ICZndgnYsQ26s+p8Z5hPqlwCXBWia5Otwy+AI7ZtqL7mJL9MJTT2cib
D/rgG8rNAVdqgcJ8XLtO6VW3ksoECyIfbCXmbD+uRquFMfSRvNFg09So8uG1pkBvWCei7gA4m2dA
hMqc865xvy2riata7VxJ3n+TKs+vnDpi5wRKFl4XylUSysxrngFoaKsbbMzzT8SnwX6ql2+gFFAs
f/nGELpEN5EyiUTQ2ZqOFsQ/CLMZtwLC0l2Uy2ibrNaz0fY1lzt7XuQYKF+dTzrOX3afFvvCoWDQ
k/1aIogmfa6DzuTzRy2tTWgWrfdnO9ikL3cZhuc1Rt3r8MEpp8juA6nqk/hyyOU9bwPGuaGMxI7D
VHFqp/rVnwmZtHvrMU1ZA+uY4VM2+Zzrblr8QJovsQ/gzxvs0t1nBGhscU9Ve1gS5bU0yVPv58Xe
amv+0SVkFWrW8psx4DWMSZ6Hgqb5BRrYcpdbiNu4TVl+bxKP9ETesJqXr/s8e+drn/cMdSr/qfEc
ftYSIPaH6OQWE+FwRRDfD10x3jl9lL17mfsIYWPc4lK92FJ1R4BuMekQSVaH6G55o5nt2s9MKcft
hK4FB6gf2kvkSjbwXryihUcsr6v7MnU1A/BYSYZvU8WIjc95NS6qW22SUC5YPR69yfG/jXkn3tF0
/8zqqL9dhGVA0taJPmZ1bwGJcTVD8IyMdBSGZDASbLcNpA6YZzsOT4QoHxo/cB7GGYvjllPToMSQ
tdw6dld8khbs2+sXNeYzhR+iyGJp3UNdmw5fmYoR/JEmdxm2uF3dHfqbxzqdyWTqxbXPdPANbrb4
Ad34XIxJhKBPJfG2ia0P0FQOY7hU/sSojOWfjSU0YwOJwan+cgWnecIaf3Lm6adY/cP1l5N49RRH
HJ43bFaLA6DzO6gLVxEtIrk7XAfT0TSWjMfZ1d5HBC14m8jOA5fjpK+EzdjEzqTODqt9ETooE7e1
qsnLQ9RUhqq31ENr2WSfkCrRXaZc+sxaI4UBvq8HLH6t35c7Fgd4sld3dmy22T5aXds4r2RY87oO
fesaB3KeovLQeEX6ymmWv3LFDW/FOInHPOujo8i89CSckYo3atxzU2m0oaTWR/lmdsfiJZZpNl9p
Y8ZUsSTtOTAkX4hEIPiuYT6f5epdT8rJzElIrYjT0YgCFoHRvUfR9kpY7PDh1KM++p1iaZ1l/a0d
J+2zshyyTb1OZf3OYolNliM7Wqqr5SVoyYTNaB+6Ecs7J+yWPmkIdktQWy7j0ZpU8DTj+3AV+HZZ
hqyb3ecx8hf3Lc5XWoD2J25Wf7ADvogtTIGZYL04tHPbvbiQuN61N6IsUd7wWCzVbO7ALxg3RTWl
7xGRkvs28stV8DgVTPwrMGh+FhMxbOekb3QrGEGQ93Kv+U+PU8nx2pbBI0aoiiKsGX5UK2LBSLxs
7/ZkfrZfEIYvHkNf6vLJTNBLQD6Uh3EFN2QrwmEuSWpUcVNsa2MpWMG0tbMfV/QDy7C2JRCKRU6m
0zzUmUm2a7UM2Gyz6ggtMr6TMAnnB9/LWnU7xQnw7wBDW0PIoo9Fj2KhZEQ6r0r6QbII+KDcTBnU
bXKvGe1H1cfoZDnGZsKw2w6BQlIGmxGW9nJVTLYBzykzQ5Ac5AxaXcI5OhERTOnkWsc+cZ1XiW1g
2C1jXHtHdCC1+QM1UrQTRhbF16nWKakgs2izEMfQiBgUkDgeLG/k9OlbdQ0npD4OiAUepqanF8AW
c1gcVMq6J12I2Wp9Im4cNENvpdcEsqfbSA7eZ4nM76eo1oE5AT99dpjK+qnLgyh9N02WlyVmGKaM
brXxu2VZeei+/0sBUT+6gM2NjcnGZ9sQDfSCKkCEqcvpHCLKyfed7JbvgsL6apxBURb0x8qrxYGE
oeG8yKa/r+u0fksmu3wYR9M5L+SubyXa2p2TmKz8zaS0wjiHaYBGg+qgWQ0pOSpSIifVxbabcge/
xn7uqCJDNhcBeSlmFsbcdRTnkBEm2fbhUHgnZr16p2jcH/o4DfZtLuR3B93isczbmkg7eAWFwhrs
oRo6pLGld61a2XwpAV1oZpPxRxEAFYFecGtNSfCBmv1W80qAuBDFVUs5H0kzaSilhvg6p6UFyBbY
6zLJbfZ1MDlhw0piU/FQig2QhyQcozLBv8U1Hk0EXXbU9BsVeOXRSCMLVzU3STW6ZKvitSTpWhgz
dh3L2quIsOUq8Izb3lrmh3pMjgOrypspZ5buINduqcCNIizmJPlVkwV4E0VpykHbEDSvsLTl5P5M
Q52x2UiKLT4/HPd5r7l0xvk+6UVw0VOMCYVR5zF3UydkS8WB2SkUFcK88/0ScXkH0xlkHHwGj61w
RTLLqm5u/EuOlJPUJJET2BqRKY3u5v0rIRCfHaS8EkTvu1F371A2CGTW/sF2JlPA7dcfYuJi9VOx
nOYS95VJ45nicu7JuKiQh8wodzaotnBdLsV34kSSUPNpbWQ1vQG3vkpiiMtLg9WseOsyYoQLiWIo
HPoKR9tkWSHKPrkpYPues7RzvucgVTZlLNwtNbMptkYFIitcmXkEwU3NNTCEiqel8w4moXtb2drp
dRHH+R3zByF2gw23J9Q4Ty9dT72dCS13zTr+IUevPgVNU5BJpgloynzxa6xo0bI+00dCXIfdaDQS
c73HRKBuf/bJ1J+9EkOUwHxJLC7652QmGa124fJJIz+zHNX3ZIfH+5jFLf0apdhcERNuL1l5qgZi
TLex7uZXlgvYJvV4Y6EWeKGUekqNpiHerfeuEhdpQjMtFI4qwXC6rGP2wWh3lR6+kTl6M5qztUky
+VIRI7vFbguH1YU7DLfXf0U2XG6spmXBLXy9hcThPJHOC3F0yeVVNSfXKVH0fe11x7lLHlsX2wUn
6X6cqY6quMY0qCT0YbNgtl7ZHx3Ii52IW4ThRvky4Y/+rOvSWPZx5SPyZepB8T1BOSQiqXzw5x7F
sIozyL61H33TYmDjMWlNRl8wjw8N0BBWZn7ENocBxLh3OntGYlUyLreLCULBYAUPFQcWOfGWo1x+
vQhvgt8mPel2fAdckbdnxuCbcUn/l73zWI4cSbP1q1y7e7TBAXeIxd2EltRkig2MTAGtHBpPfz+w
WlSyZrKn97Npy66qZDAQCIf7f875DvHRKQyWvt2KLrxEVbc93a7QmzEnEY5MaZ11LAg1297LRLOl
eKW6AS/nHfkD/yotvJ9WaD3IpGTx8OLoREA5PU2Khyt5029BWnX1nooQWhCcRZFwoXqqbDzNsZvy
VRcvmkcSATCYQZ21zAKrgpG237kwEp0FCtuyy1siGpZiJxw2FkuCM2pIuRjwD25ffw29+UTKxVzD
1EPZCY1r4KO9zhnGOwgcp0rAyqLpxd26qZOdKsX4DyxCsy7Y6oOZoDU6kDV1Lf098NXvZh5zxweT
QvQv7mu5FI/kk3ssJPwYl/KVPWcXBohzbtwOlvxEGKI5t4FRbQYKJddhZhf7yKzCbVzmAhQdhzOt
ugbyfGgyuWjLlZmq7wiD/j3tPIzhAlgRUTl9TUM0Z6ud7J2bgldMWvstUL14HDyVbpwR3X0NMWr4
oRq3f2Ttg+vgKCKhZt2ddM0witDKWgSGvGbaM5izxDEeVjNND75TXGWbkZWYbdltrHigRNANRY7c
YEbpifgrkuNc7tJ4ql4bUZZfFHn8fEnLzd8AXqA3iCk1XkvSJreumVF9yQOPIjPXHQ9emugLCSNr
jQE5iTYkV5FWCCXZ+UT5d5Dx1Qqr/DVGWbktB5sSszbqvhmx8xPrwVRRIG80p5ox9P08ymCtYnco
1lVsDs/eqLo7y4rkfKNHrwQ77eblniloDt+mtauFrOPsFsewi9Qfj6SMYgKsWAwqOEQWTVxmYNwI
EqLYX3kYHOKgf5pC9cwOQT3WQUicoJ7aA98DjCS6QaXzvZfBoyKJaLf1GJqIS01k33qU7r3mYwH3
NQ88rJQWNoVsIU+eBxz+9iVDpl/VbR+d2UO04y50dLnGLOV0J1mw/qycFo/wPgyGcRkSEeoYmIWx
p8kxXi7F0GzvhrJSa3yr+kVXsj7XtedB6Sldn9QmBuf9VCXBemJdgFyOR/EGLcp8IusjnI1Hhcun
Lm0zqsTcgKERA+oIlXhqrnZXdReXu6dem9UAf6UuYigoVaU3PLCIAEDPZceEI3MlrBbHpG6XnRCr
zJc8ddyvGDs9vtpd0h4qj2hZbYz0hTeeBFgSGjSqwhUYH1VXtQyfTJQyUJiQeSvL8F+yd+NFBBRp
Q10ctSrM1KaHKe3HdL303G3nekHduA0H75HSeFitZl5terv6iQ+12CIR3E8G2/oZu+epwi61UVU3
7ClwrO/HsLc+JQk7cCK7i+9VK3HX1CUZJOxY3kOjNM9T1rLyLpuN/pMh4+5kE5TrVrRheVc9Ge0n
SOjmjUn/0d6qPOFzeG3s+0Z57oNvBBxfNGbbM8Wm1tuUxempbbweB6rNMHSkkzUmSc2yusqVB2GF
6iCMKqohLwEvlCdWNzAVXNlUtyU3TPiXdJqvaZRNhDUp3NOD4pPOE8IgOkw2Y9rczWFDvtiZKouo
HAxwc3bDUyJZKossmn5mxDK+BKJhozY7LT0CDJhuIh/D2ypM4vpT56hyNxg8dcNS8jDjltpw2Im3
Ztgk+8rAdwIaNz/rYHSP/WC226px0kslSBqwsxfmpZzL4Zn4fjuyygIxxeEk146WActJa9xXaV3d
qGnwDjmcwG3Tz9V+aNC47Yr2HYzlQ3v1sPR/Znpr8BAbqieT/d1Fl/Ww61p2/4wzXaY0RvSApaOn
4zAkKIOWQZ9Ok1+71v9m9EJsWZwgi0Wq3RgYY69+z1eDQH+Etmsfy0h4dxARAahPqj85hjsPK7hv
8Og4dXTsGNfMm/WpgWBwJS+dXmh+eyu8UWz7YILL5E2v4ZQTzpEkJAMvYawogpxZmZ5eYOIFO5ek
5bayCAIZ3Oj7CCr/uteTdUwbSgPWZVpQQul78wajlthAVHBXrSrZy5qz/hJnclpzVJgPpAYdQAUC
GddzS+bAws+yTaGsPnsYFb7oKeJhk6jFSJLiG74YlK0PCvmGGatgp1FGO4E9hxrW+UalM//cDO4b
e5xuh5YyYKtPX/zG+myHLNa4fbextCk7osDML8gT+iGCx4CHetMYmbmB9V3uLJHKwyDB5oYJ3QWk
1EupcLl3cANDqqpgkNl4outPVVMnd2QADoFhEVqq230PCuKrMSKDWKCJbJP8hTmzQx5rA4MN6fQV
Vo7X3E/q+6Gr73HbUfRulh6PdrEcBKPMuKUvfCKfgLGyJtR0kb3xXRpud31P5mnW/1WMDMagx5ef
2wGtPczHS19V41Fn9f8mtf9HXfHUtizZ5v9etn5uX6NfVOs//sLfVWtwpDQZmoSxzX/Yiv+pWgv5
N9MxLZhO5ntQG2n6X4kiE76q8Nx/BbTf8ammaeNfXiCpS3b7P5Cr35NCfxKrYQ1DbjVtwEKLUk2W
5lexusQgwT4KBIaPrDgzyMAMOe0AdvgveS7tI0V74MD7MKzOyDI4P6cJx0xMC8pUF/qgYfktBo2R
NEtHmU0sxodomtQdq2xjUglPPiEg2WoPJu1phzx3ZDA8GO40Fhxd/J7+o2d2Sn7OZII+95UTDoAn
VmYWGLd+jkZxKnXCpHFtAXXzftqVO8XdYcD1PfbH0CVtERwDOGMJnR9e3T9WPRf50ShKl8mcjCy5
DZNBz2eupWRHQtv72uRlecxXaIRhboVQaeQ8tQ86lznsniy+CfI8YozHQkYvuUMOILcIf5IMPfCm
SjrGO+NtiPL4yUskGwRCk8n9WJIdHZlSzjhVdlEZdK++gAamG0rpKE1juuiYCR7asscwSL/JjB/m
lGCFUlS4EZEHIDEMZl+fLTbJhaCb0BtvojDtjeNI/eC0oWo1nB6NSXQzs/IwTRalpVKWu7cIeHeg
wcyyrQ+QyANB9UCOgJ4uhatUwV8rgswFn0KuLCvvj/9rZPkfGVkU2YHfrQgvsQ5x6/+aXfjjL/0j
u0AOQTr8Ixwj7zFDrCT/Ci9gbyE34JNE8JhWAHb4R3rB/xtPF8wlrAKOY7G0/NPLgs2Fn0aBl+u4
nmVZzn/kZXEF2ck/W1nwxECVcBewBL8F9hje75+tLF7vlGVJ0OjgeYhMVBCV8BRMXzFHm+pLPNjb
sQi+ToVHAQyKR/RsMvNZS7A35zgKuxu7dOKVr9EolRuIYKtd5d3RuF2dtVNkT2UxQdaEHn2sg/Yp
oO7Ho5WqfjXZGel4w7gxfIZSW7xYLQtOlQ9QM3siBd9VUJRnNAX/IqdRvdKHTEXJaDG1sSv2NCvU
fv+ldUrjRzq64zOO3Hz84UMScxNaouRwwwlhq+nz9sIxOZtJWnl7pycCMNgybBP26J286VoWnY0V
lcaTIRUJR6x7/ZbmGfAGeIoZUMe1xKRtjzdCj8gJaeR9zdLMs85N23tcFngqBzEOIexnwdgodZal
zVqSzN4AaJi+T+w2Tfom87k4hxCDsKTNcqO0TD/rpCm2SgRyYxCtWGcIfC+WlUwPealEeJQNiPyy
yiuqqGfThcODrZdF0fjSNhmODaJtz5HZRBAIYTmu6rmv3ZeqwXrOaYnKg+2sSTEQ0gro1wr8kJIp
d5atdVsTQ6l3BumYJ1178rVjGeUklkEXkqHEHkc49mnkRMpVTsXSAlL64slPAYCsJmsQT2HclsQl
qkVlaO3MXIhgrbhpsG4vAlHDmc+mqBI1gYM6B4AIaQ6KZU33xIB6exZI78vKyx8zcmgkMxkyOau6
K/jvpijn7yh7St1LVYyUP/lAeteqZZqVEKSO1+8R+7aXS3QtCglqh6PyX9CHQR1RZOe/iI6yB1o+
F5O/r6V4soTibeT0D+wHt+xwprc+mX1g4K8VIZVmL1tcoys9NvPZR8TgfeYg+a1Q8GRM5Mwbeqe2
ItBIKrZTuj5OyLf8AgNo2ZChQcLVfS/XAjpMSCcMeuCkatI2wK7RBbXJRtexboI+o9K+aQMzPLZV
T/VGiGjzndACOX7M1ZgkMLtCiyhrne0zFJ56DW2yb/oVRnP+BcdLfvzoLG/em6EcrGYr5QrqYeSf
zLVrH6WTEwcZIz6WuQHSx2aVWiuj4k0ExBXuvLh3qPbgFR23S8ddbzj2ccgE9+YfBQDJEAYvAxNh
b21LhStLDlY/77UW8tWcED/+KMlyTKD9NeiMfoU7QR/COFHyPkzYJKT2QsSI7Vg3WxzI9MvUVszP
D+2MtzXleDAjhKZPHEwm4+X9t/R46IaHbJKYc2yh+GVV5XCXGSSxb3ydIZ1naQNIvHEWpBVWpXp+
xJFfprsyWz5SC0MD1yRZFL528hcQb4OhXJf8f39a+r04VKHNGOUc79OSAC1o4hr795CxQrlJrQ8y
N8W0i6lv+YnMwR2ZOMZyT4lFpguV4eX7EhkXEIPIR7rKqnRcj27aDpvWt2Zg387wYA6U3vTJRJ8B
dxqKRdmRzciiAtiZL/3q0nrdmokGqDpl0Zy1YmLkb7uctMZ60g0YGdMNzu8dPXyYSDdLSPwhiaaW
mhbdVF8YQzScxBI6vXru4n2C9LXDSQ3Itg8V1Ky2+ZYYBNWYhfK1oMxjfPQchFjX0tzYlgZ7sAq5
ABfHlAbvDvOBjWkPrsm6hXlmb5RfMAHkkrGdG33lYjPx3W91lbgEaIvSs7fs8EhTWA0JpDBM5JEw
Edd3GqPgRbsuK0hXg85xrXy4RdSRW7DtFvDA1h5WVh0wT8i1rI72iMuuzLwoWmueGFjJq+Ih6+FV
EDSAegUTKLKeOeO5O2PQ0w/p5vYpoD/okPSe+J4pd37xwm50d6Dvk0vNnPGHDRb3qVNqOlY5xi5w
JrhDYuMZ2LF+YbPYbDB5M2zMfC/eA2FOVtZoZFQeYubKmGzuTI/wVBGa84+lZptvAHz7M6lhF+t0
4mJQy+fA/gKum+kmHEOc5pYrjt2s0yt7L7VRw7DUrI0tkdI4mN2LCusb7ej8h1J+hH3ewy2Oo73G
+9+O3k02GA8iN6yRoK6wyb55fSMuGcfe+h6aB0k7E7dV74w7fED9BoNldR0w44Nr64K7otesJpOL
Nc6ougcGFhx6B7DJrd9g+8JPZF8qOpys54AiphfoivoxG+RdpPr6YbKAaAxULj8EHFEeC5ejKjjs
1rutMegTwc8qJiSR+Tm0hvFM08vTHFrOp64hw1wCDtd7NRSlz/ejAtiHOLx88cnhVD7b7Mq6axrc
3w6CKfU6ZmRehnJGwwnq1rzH7FQizUHpyBItVk1CGQFaUBtVW6iQyMQklYevQTXm2RqpUOFRz3Hf
HKhnyKD1CZlte7su195otk8WftQvscXsmkehTXw8kcyyTKM69g5EUuY9ydeRx/sZ2H9301rm12XI
eK0aDgUrMYyVQytC0F5wkSebnqLNx8k35HkaE3GfCqf9CUtRf518Oipfx9bM+nvgPkF4JtacHsMs
ZSpb68/WNAf3USRwSTokCiBOcEJvgQdk0Al614Fm3tjGrdats20s2Db4LfIfWTuMl3pJ1QRqQhCK
2/4L7KBgEwI6ufMrX1FbNoClTouIbAOp1urGNYL0aga4VTck4o17eI1q48qOQqA8c1e9dMYTU6Pi
a9y1+CDL6jnoKiqTTP3S8kjcou8ogPvmF2GFx4TmvosxKfl5gKmEiyedNOPyRmwDAwZVE8rw1qaF
79q5+uB1jENT12oxLZCqWrllNcrLELWSd+iJNSNpO9uEldUxkZyMG4diNQDh0SWnQe5gZeJTwNRu
FWYOI0SrlOib7TLEZ/ojONexFhJTiEaHJI/tYyoJZe0Q2+YRvvMl0cAVmrt974XSufNwNjyWWqK9
ayIQvJ8IhMA87gy3BRiukaWwdjw7Zs3ASDPwEfZYrRn9KgCbef6II7IviHUm2c6Cz7TBug3Oplrs
rgzkFDo7Y8u7fNT2jhj79GRq3Z+nxl4QqfzFnmTDlRWoP8RjEzebNvfv7dbs91XRRfxfS1Znoj71
Q6RyhsEkPIYtMXXCrtFQilMHd/Ee75O50YFzJAsHQT4Np2ezyQJcp3n3EnXRZ8wmzP2VoN8iHPvw
ucecxVR4xOtTN/bJqfLxMJr4d6QfeTuno3CMuXUygMzKTZxrnts5mp6tCK4vXlBIA6Oqd8x7eTpS
VkpjnJtn+woT2AsCtbHqKRl4JODk7qiBCpItj0PyI0kTbwB+08yBE80ctXiIsBk2KzggQELwfJ9L
SXh0ZUZTdx61ZNRqWSOJO9ZT0pDA5dcu6833pO6cn+Qxhm2cOmo+RH6bfatctz742g+22bK1IiOk
yc5MNdhWkZdr2jkdgsB1hRjd45vrvO46VMLaBFMGy76v+01K8+85TfL+Zqbf037m+ZZe2yKzyemB
8sjvkja2102qyKbQLOg8IOMD5laGv/jAErYFxSDfUmGZ4Q5FCPmvN9kLpo5Ib0MesmGfjRc0sWaL
+dkfMbx5zBrZBlzhAlesvJMdfkacxagy28y14Tl9CcG1PMzBkMDoCKNdnXbTRTVK3dRFVOsVyrAB
t0wxdy+z9jyKetp7RTzeCdU2T9GQIzzU58qbx03tW/VtTn3LN2Cw5r5va30SvQr2OvRe2KgNOxeO
Wu9qeZ8wdwC/1KcpaJMxDzMGvfMgdrE/w0gfpEbwL7MC2SC3nPmhs83qbUxzqnZZ8jKCAHj/V3aB
IlrQz3dJsYTjp8QVdWf403xrRLOOMVbEqntjdvlUdVMBc0zHnQyWajYWt2MwOvs6st2HUmSfKjsb
o3OR1W5wsQvztR386jrSSb+KPe6FYzogV9CiOaVbtLIIacGSQE/inD/pAQxKEdyVjFt3dPqtqMla
Y336NEd4tqWtvdC9C62qvuPpd2xznqDD4U8n+b8zsv8Pcu9dGRdt8//+7wesIbBuaIaMk6kHlELS
lvPrwTjEBDpZIftaV2tJJSknURVH1tM8uc13X4t4//vXUwz8fjmJA1Wz4Y9Y0nZNyVZhCZ38KVRC
UGli6NWUhwKY+wXDOrBXFuZXuKxAu6yy+wbQR8qbsPc6+6g1sWWAtnRa5Fd8afR54bHzt05dSH2b
66X72HDm6qQt4b/0ET3UfUoCdSXnImDbli8NkqFp+xzoZTs/WtSK6m09pvoQdx3bTOxBr6Xqh/aR
EDfxirkVpOzXxdIy9nXmPEHOyhs5sIWBstnrh5xFaO8QT7lrV1+GbGq+c8sUP+kFLh5tagMWdOli
AHEss4IKIKGahZyNjGXtNDlgCSO4nyHNNDsfPivc4rAkrs1/qKHAVpQ46kg4I4FCr/zyfhbOnVrc
/P5DWKYdf5qV8qG7ypFLJRzpBIYzHz70lB0yFTHIz2pazsuKvlNQLSLjuPb7F1p+0F9eCEwU2wCE
QOvj3eVpTnA1TYcHHDh8xJWH964taj6f927MJl5q0Ki75RAy85T98p++umfaHq3hJKIQM9WHkTA9
18JFrcfhmVTWkzNQbx/X8cT+cWnopBfLQZh1OQQYQ86x7fcvLkBrfXjvxDstk1o44dpQtj5c5IEg
fADAkHYkgflr1Q9hJ6/wP62nImk4Nkvh8OZ7OZU0/r7Xw+miWwyBoZsdMOaIp/df6H8BLf8G0ILd
0/stSu1SdgSgXn9ls/z9b/19vul5tBcAmmX75f3R9/bP+aaP6CHJqCBhOMLmRmdB+8d80/6baRE9
5wbksYXr9E9ZPX6gz/GCcB07dtYf8Z+IH/aHL7SgcJHmBkm7Av0LLovrr4tqPOmhwwehj6oIXG+T
JIZ4MDHGXiFYV7uyTryWQYNrvjWGGzy5ka+xnhUBUfA4ODXa4hSbueICcL7Y44/E9dSLLF+B8jSe
PHYrG6qvVLwtzdanEC0Zb0VhdD8SFt0LQbDsReJxJPns4YCJ8uAKVBLwSmG5uAtrTntQv/SwbzE9
Hco6dx67ohv/zZL24TnGFeDhxZOTy8A1BZfz6xUgDafZ9FfVkZ0b6JSg8ffh1CG3tO3yvvi9f//1
/vAYe389f9GbEJxIKpgfvt0AlEzMg2l1HAxtr8YwewsxwXEW5hr8/pW4Sf68jiyv5NqsIR5PTV/g
Qv/1nc2dI+YmcrLjENQNnRUJERISYXvPDuLH3srkgkcIHn7/ov/F21sm9qZwuJmIOS7//k9PaZJD
zZAXDW5mJ5rwtXfke8gauGrTjQqaxX/+augArNMQ9Bj4f7iY4VI4XeRJdhTmoNIrfPp5NzpaDLdd
5v+xDP63TRcLnOnj9USK4EVc24Qt9PHhB1Izi3IaCI51NGb22o6CJtvUdV5uPFgo8HGj8bbTnbgM
Tdof5gzz/DZuYOb9p+950SF4+Jquv+gjHz5W7HTulHd2cqy7lI0Prnywt2EQPPlOBZnn9y/213tI
ob8iinmKnCVPpV8/Tl37mY21PzlWYp7vS09zdiOf+qNiuBcd6WNSycYt4DH8m9f9622kUHCATArH
8V0mbb++bopmGYdOlRyLoe552PFpMtYcBgY5JHh//x4/vBY4IX4+AHGTRXVRoD+8lgSkJPrIB04N
VmCDtQjfbWXq6RxOg/38+9daftYv+xpeSwmLS0nnrFQf616TvHUMbXAPzRNnjw38lPyUxXYvNr9/
HQSwv76O7VAqyyLD7Wr9ev3IPDUau1d8DEzVYxIaEt6UnLAbBb2tHiPaOdvVqFsYIDMHn2ALQSW6
/v53+HDvLNdV+B4LnXBcAJ4f7x0aJVJKzVp+hx5jZSVokliFsxFeA3tC1Q49piyOPf2b9fz9En64
xBZLEPtsz+YZ+lGxI1bcl3NA0iTyAvuTTpz8xJZ8uoG5GO01wgsbbdhdBYYzuiPWAeeY/oiPfPwu
nKzW36rez09pUASH0KT7M4gD/mdOjPvfX53/6vdcYvwobuwOfPwPv35EqbIx+LmGcTBt13kDzCA1
hSSZz0eUOYNzKIyE4/OUGK67NSDUXM3empYTaBAcu7SUZ7/1g+NInemNbziNu3P6qEw2ZeS7/f73
v+tf79plP2wDFVDsSMDM/fqr0o+IoJUN8ZGTCPyflHMJ1rKmabe/f52/fhP/2PkykvBY4j4+G2PD
4qKQJj5CDINPHYM2XeFNV+cMmMvj71/r43LO7YlIjEbM01FRauN9eFOT1+CAHhOWc6Zhm9AL+g2+
zW6d8VXZkQMLGQcN01kwQP9ioD/scTi0/+bCCvP92Prr7ephP3GRjNkU8Ot8eIRlmrJSvhnBwe0Y
4h/d9wwtqG67OoZ05N5DTDXfFN0w6ziGkQMqKkpC/pxqj+GxqRhB9sGJJMB01/a+1a0wYFXwpbK2
iwFu5SQxoyY4RXFtPcyZHfzsxy578aZsvs6ZHonGIww8upxsT5TpqXNPYrRaokfWg0KvfeSsYR5a
4YlLVMip25hVjBoMcO8eA7jdwQ6Ies7TZvuaYZJ7m6k9ujYwtnGfoYz/zD1DVacir/OZ2H8VHOYG
5zNsWQZ4GIFheaE4pRITaG3J18gPxDeGEvbzYL+7JfHxG2tiCPJn1rdy2OTtSKqhwTB8DW2+2VKx
tEDijN+6iMW7bEL1MyzBOqHbsG0ELGV64XqI/ZDIauTI/SBNNkOFOzbfGf9Z2wKv9xcPY6/HUCbh
fuPbT0d7WvqYNXG7Gvee1bB2mk3nfplloDBcUsvpLn+3USW/xqRsua3joaFuIc6MJ7+0pyvPmeyl
rqfh9v3yBs7Qbq0iMu8rpL/0hGaTETAQoUN5oJlHV5pi8m5bz0tcEuIHq1UnprMm1OXSKjkaX8FG
cUeWJlGQdZaJ+UCkmms3KW8BxJtm9CTHWH7qNDbrtRWaxZ2dErndJJKfM5C9vDpthaOvduM3/AvD
0h2rp3Dvz36Gqqp4KCShbT97SCYWqiLXNret+C3DIQTOp5SviaoRtfjSZBprfT7fK8jrBOhTPd5h
2xlv40n2EYN2EX/NnJalaRbZi5hg5W/t5T7Mh5JetI6pHCK218abmcBEtGGOOe+KHl76ys3b+RoO
01Jqz9FrWrVYRe+JUJm0nubsc5gdUweW8AaaVZ4MgIIbbrAtKn/1Gg2hyeHc4+5VKRVoOog4wcPb
GW/wtxpPTgS7bGWGcrpiQE5OqZdt/dmgkVLL8Rb8Wb1rE1ccQlpatzU9Qms8xPo+bCNCi54uzkwT
5TrO8RY4VmNehV3Mp642nQPWkeApbN1tKbv0tXaK9Aq+hPkPnZK3dBnsU2CI67oIRob9if3F8/ja
VZgpTVJB4EhA/5vGOK9ht1hr4YBNg6Sfr6Umlb/mqlovftzfxgznT4nwd1FU27uhi8oTxjZ6GYyO
0oJ8IECd87ay1NNrYr7ZZuoxMlsNJQ+tkl+029jXMI9vCSl6q542sE0/eXDqfQtvSh0/O4GDINhU
1jlTGR6xVK2rthj2qQ9aLJ0Fo/mZXjGfTupV7EcPwDjf/Mp6rcARE4jPbfDFsiD80VtHw/Q+104T
IATYFaLW6PFUQ/P6mtvyNNOxh4klpkRoodlK56nvgzN9ZeHnFvPsNsLRcoqynAVYLnskos43Tmzb
C8irvsfa1ZyMnnDDPDsXcoWTV61gubmNT/a9BgPzo8ZPfpgENGzQtkulEOnc5CRKWYpVYITupVNY
VHDmoZms+smanwmJ2LtxyAIC+b3ln5nl1bdslGS0GRzWi5T0wrOG2/+MQ2B4nErF/qGkNjlcVfAn
rqmL55eSL3cnsQV8B12nj2OG0ziqfYRtkNT2VYfmA0LpAPIGooc9d912ef6o1Ui0K1rTQZszrXXn
tcs3LTtKg7EzBpMyWOuJvUhKYK5IC6fBRufGLEUosqEMeCJQk+seqoSjT8f9RyZnKnY4YuS+G3pK
OHRl5beN2b642VxvxBAvtU+zh3U6g3W9aZ1UJjuVWPmZ1Fm6K5JU3dGW1eywP4Sf2iQcznaHBz8O
hlMydCacc6IIX+1kpBZOFVYTr3vWyWPh6+hkw7cIV9bgwdLsc27MhL0DR4TMuM8m7W7zSX9GIlfo
lSh5nSQH1MoxpaMUF8ETYAj30wgpfN6bKiZ11JF7CMqO/Vgx1oeK3MbNaNTOPVXv09ouy2pttLVL
8c3gH/xRILxVotM/KgsCckWu9FS3NhqLNK9+oAci9RTtgaGGrB4W7r5zM/8+C2pAWCBVbA7/SDaM
KaCHGrHB9KEldMyH6j8SKAHAhiejJaDYy28jqeN7lzTpkVRDA06ntijD4hYgEVeBmQgVRhoj2zle
228HL5bP6dSUd2Hb2JSIi+QYJLV15QrGGzvvaaMLxL5XihvbL64O44N1kPvWHSldkK74HC5+GKIo
VbN6DFQtNrk3lNRrgGjLUHVe8b8Xaxaaet03A2qOBxgRiSZQiwe9sLJVMcBbCpsgfCnM0b7pKHm+
NWGgbxl/QrGpGiMptkR1SozUSY+zBhb1F5U6DHHKOjyPNNaAhwEPf4SmPf1oOY5fcCt0962EGoSb
ye9JYKZoe4glJI5ouFM3nNirfZq7LgcAUZ4yMbV8u1r0+STP7ipHtbceJq2DXeO4X8c+6QBM3MfB
o1u3F4F3LusxuCYdVHcZ9vlbWtQuPbaIfJ9kiFDnOAlkc5XHUCfdqjwadK9vqyTTL25Tfc350UuH
pMzopJmtbN0A93ulOTIZWAQa4xii0OD2FUAua7o9N5IGurMIJip4y2TLJx5v09z6Nhg+VNCuIqSO
R7HB+xBOdFR35Zsriv40E9XaILZSuRnZ834CdLPBhdXeCbNv3hKdsmbXGU8NFgGdhnQOSrdO1XNr
doWLasUEnFYcCT7jZwSwY93GDSmfULYFx6TW+Fk7UYEqVFnARFT3bOCceiOp76Gh+RjeC8AP2WY0
Zw+quJrQt/M1E5HiYKAtn3DL+bQ8Of0nmmriGzPNIdt4C7smqfGPxAvQhl1UeANq1oV3COnGxoBy
VJiWESxlOx5kkZhXORCPzdKBZ0ZpTVO+xijggARPwTGS1a2BD4DKOVFwWHWbVloly9k0h4+gES3a
O5XVHRVSI4RKpkPcl/Rrk8mbjSdS/ebOT0s+Nx4KeyS39lTNcfet4mzECYOOlsLIuQrai78G1nIr
M1Eyr5FbWcXKtfR4cEw7eKHx0H41rMr4aTndcKHQMHxSBTUBWKbFfpSj/yyKGLb0ghyidCtmO2ku
3Q/xMxvjAM6MY66itH5w7BfiDJCnFnpRAMbI6PIXc+EamZ5BCcAI6tgt5jVVqDuAREttFSwkmZpg
RRdh26VfaiUKLC4eZ2yKr5DjgD2/pZkVFWt62Am/L6ilyQkPOGss8PzDj5Y2uj1nebmuFzxTihse
A5dzsppcrUWM8J8DcfJCnw46zzI2bsDtbCYjeFQFB2sWr3PFD47KzttbE4ixfEFCQSkZH2vHIq+C
MfWKQPzTqDCk17irV07fWycaskz6tKLxFFPOSKsR4wFr7Ce+zxpoYdSabykd8GBoJE8dNkIn2ZVy
2/hxvcuHtrmY7ZhcUjHuUwf6sc2Ga82h2iGvNVKfYQoARqNzUJoiRTOnlbmpq01GpygPiDK4G0Vj
rtosqXZe2/xoF8JWhftsL5y4XOW1/5WoVb7TC5WrrZgdwGPDjtHcd7bxGjuSnDdAD7zsN8XC8zLq
L0M+33ZpcGpL57nSwZUll4HRwgBz9PwzqcMXARwM2/meItxqTQz61TfjYT+nDCnd1n8TinznrCkB
8Q2hnsGH6a1ZWm/jwiHLjJBFPrKOmaPbDdUUFEpU5zFyBwBGzrd8YZpZ73gzZXAiCBfu2WzP30Zg
aE7SWbuFizEQUp3CT2bVLLBx7aUndOceaAHYkwWqJuZtX8f/n73zWo4bybr1E6EDSNi8LW9IiqQo
NqkbBCVK8D5hn/58Weo5I1H6pZi5npiInjYiUQUkMvdee5mnibHyAe++K7f5YGIx9NAEjdzGuLH5
2pbNH2W2bpuhfzJEG2yncVCHgR7mCqss40Cko37NZ/OEsaP/5HVkECRF4wV4T4ztMWk84FFm77QT
voynfTWSYAJJHvX9YnnLlRpco93hs3HvkvbyanpEgp2MGtoBUZ2yC8y9GMRonxUO3l26auJhus0F
vrDrSjRZ+gIzxCN0DUtwxRxVsaJ9bGXalWZXp2pFsjoGoWR7wdGiHjr4du8bN6pXfoLgqEpJgISa
uPK6kZYzk8m67bEwDqIs/NqFHi8gV2XE4JJ52VKK0EhthE51WUcs+35Tsb2AM+mZxlz14XMf0SCE
RkOPUQn3nGLfe9Nwxj0GTThfQ2umS058nHbnxjNvUsNNhq1ioH9X9D7b0gj3CgaX7k4IWRi+pIsY
36XebF2ZkF93VtRmpzgbw+eoMAC5I9Jq7q3OVVtEtnQi0TKYn4hB8txrFQ+65ZWqmtcxBM6/8T+h
dMgNz9zXUNuO1Pb8agJHDEJhaNChCEXLzrd8+qvRUx89wpk2SUv5Ryp7feu2CwExQ3ksibFYo85o
jyJDJ5LgRIdg0QUU6Gjyg94HI9CTmsv1htoxtjOhoccQ8teePmHYm75TPF3+iMTB6N70aPsrP5V7
KPHLAedc1L2FogebWgFKENjQFhfKHoNmk1nPUnrvZcbNTNrYheaimt0FKK5z7CbEVAWbPgM3zhmV
mqskwULZkHzEIh6zk7eocu8Vbvd3lSi+AFTtArv5abnrAF5uoTZYT0Vv8tRL+FlI8qf22CK+vs0m
6t3FiImczfrlekKzo9aTyfdyCrDw2qXta4a4rtYEyDd7SjV6+x6jC9ggWThCslhARQAv2Qx6xsqh
2Uo0bYPbHLPQLArWv7kYV7KKasJ4UKqZWQqiGECAbtsOSV4uFZAMrP0Y7T4iaJWNo3OVw967ca3R
xX5mYUKGu9U5D5cMQwXWnZGUy25IeQL2ovJHyL4LfhKdJnTiL83ni+vwq4HuBVCENuuOkA7uSd4z
ZbP4R57VhD/IwG0DpFw7Vr1cQ84ii01DcV1PiI0/Y7W95Ays8dFedp7DClCOZv7KQf/CPPXeR0Ia
W4mzxKbOK/B8n/C4iUSwp8LkRzL4EUe/1P+1UtwtOAUsWMv25+uBX7Sdl5ac3GY0zKcY7mq6yVSG
KXbHusdR0LqyfHDWzQV4sgwRfl0wQz0PKauJcAcmjNiIvwAllvaG43z4oMRkXZHeEp6GOKxewpg8
gpk4V5KVYl5hx+6ZTY4qPIUoj14yv1MYR0yGDf9suDDr89C6pzngG2IgAfwVYkBBBRyO5V6Wibii
b2n/VlLf3sLMsxMss+V6ILfnfsR8i0qLDw5Tl6RA8qReGtjfaAL6bjjlag6PCsi1WPWB0b1A5VpH
Joicavg5kpizM5vvp97tMCWyEloPVX8uGeuvJcO8fTcQX2wqno7CceLvZuINDPtZgliUMFbbQW2j
ypuvbSDw6xpu/HM7uiRULt5infNIWO9KPE9Pbm7zyRWdj7shv1HuoeUAfjAWDTauXgUjAuQrt3aB
FFwdRp8Fip4QqT6rxF/MT2Q01i+MIo0KmlnNO121brip6E53vcn+iAdLuY+8yCDdLwy/+mHNF5ZK
r8HWnFl5OKydkkhAqw/seTkguww2fuDT9mGVPHwJPPpkiIrW9NRVyfRxGgKmUB0FeQuUiqFBTFnB
yVinzZXVDeUNgcz9AzL94LUenPBrgij9NLgxok9iPMd3TjJiUuT6M/zzkhUwyCZ8Tj2XnGksudpw
4+MBM2zyOqnmb/Dz/4gOfyA6QORyIKH838rOv1+6GPN09WMO7z8/9i99Jzm8sMFc3CMCaaPOYhz0
j5LLEs5fWkGlOQ5A/v+SdqIHNYVzIZLBKSJI7v+LuByXRBvo3BJavs/8iE/3Hyg8f5wqOAy/PTT4
FvN23IjFT3NbAmsbIKoeq8ghx10eImGvAQSSO4hE6D5+d2NuvwH339PiNFz/bzj/cjFGiQzAGRF7
fN03g7fInXS2m3Lu6Obq59KpxMMMLv+YcbzBGtLcrojz9kUOaXv4Ly5Nvg4aW8/3fmIyJAaVuMI5
6m6RyIKAY9A4DfPoT1t4rtaDjZAdk1uzRVtEL8yu8vvL/0ik0N/cF46A0MAwhQf3lkghbABKSWrW
XV4YqJACAzLm2lQ9HLuk0pebtK7l99cUP3Kl/rkoS8VBI+xBl3pzu8uaUPuoluLO5TR5KBliHQXu
vM3OZ/D2WCscqpxE76A9uFC3jykzXz1EYHvKLu5DQ576vkaeNB060g3C7bIszosH5N+scVExrTMj
C0zbkkXHY3S1xqsn3JLt/4iq8e1rXBSG6CAtrUX+ccAWjAEQmx+LO6RZrJU+R6GUa/ERAIn1kCdQ
vaaM1Jnf370fh8T/XFXyesBC4sLyDZMAxZSfQsqw7lJrsB5w3koQ/ZbxV1rL5o4UWxoAp7ZuXLqE
ZTXHyO1+f/2fX0wfRiceR57J9B1q54/fepCyzJDoWnee4U33iX5hsPCZbqPhj8RF6xcLxbagL8JJ
4YKQGX68Vjj7qjTN3rpzEjndG/i0ZLshwZcZ6M/uXomkdl4G09NvJ9UfgNLIy2Kk1N6ECxl/eNy/
+uK26bBborq2f1q1wjEq2ZiheddTSzRrxycj6QoXFXNYJWUm/4uXhPpQv5f872eSl1WnZmLYg7hr
O9w/MKJCEOdEE7kIvlmdMfVFoURFhHVMwipnHgQ3dpCTzgiwjBGAZ6nOhjdM9xFCtmibmQL0Lxvk
1lKIUuOY1pPfSpGMeLOcxpMkPS7f/X6tvBmXXxarL3h+JBq7MLXejmvTPAr7AEPwuzBMEWwu0I4P
l3UzqaJ+bluGfSQds+/N3EDwUbmNEiIS1t0sQY7nAi1PkjlNvl9G5p4bKzSZALbmdP/7z/mLXZD5
HLJhE34OfOw3b7KBv8vgYQB85zLbR4+ob7NVt/WzZYbWQ5O3f6Lk6hP0hxMHQgmrmjPXBJ4Arnxz
xUJFIjWBl+9GJExndKDuC/nm+i82Gr7etBmF2R7KPpgMUJiJHIzhPmDd+z7pM/ildjmrV7uiiSeu
kD7H4CVIbHSujl4Tl1tEJDOHl0XrdtUNPqpByw6uqKgxFcfyhMRflKq/v43fqMTfH6Qc1rAb0V5b
joDk9JbGsQSZ9OHcRnckWuPbykC53aS+kb5r7BzvpRKf15Hg6wFPT+ESzr1OhiKMdzJGZ7nK+d0m
Y6eaBjQVA+wW5e+GS1J37HW9RUcf4eRmhC4qGuzy0XqY8Wh8wGgtUhvTrypK6EiHf8N1A9aD3MKb
kepkcI4Aj3mbNsJ2grq8A3SOz0FXpFeMz6ubIUX0xkCgJXm1FrnxZEEnemdVc/7ZzDprAxqF8w9i
KCaC8zTEr7NLStxJzXG5SRTn9wmmQAFKZ6f1bXNJNp8uKeeODjx3/Tho0BL5Rv3Yl3k6buzQ999L
2cTmqkmjDEASNgEJzm5EiLj0JGolT4ngE7NbfOpAylR2WAjoIb+gh3FyFER2IUyAhn0lIvpP5lm0
LZ6UJHYNSLZ9tIntnTGSabFKXVW6gKYiw/A4jur61o+KHDND6cThJkhxzIjinmM3Y434c88r51Vk
IDS0+tGW0kBufUuhh0XA7b5gfE6ZUAbsNpSAWtdecwp0ycyPoSEA1gltnLOCDiuw1YQQyb/C+y/r
OZktnHxqFPi9SfC8fUmh9+yquSIfnmz6aL4E1dfJFBxJZIhvhkyqzwHG+Ag7RWzqIWy7kTa4dyuc
dtdKDJkaSOSjaS5PVhckJ4GtKwOdAP8mVQEhJGig4emGOywxqo+F7NynyjZc8pPq+JWFMn2J+hBs
a4mjcmOCZ+HTHoJstFHtbgrLH9YsrMK0UT6WEwMTMh7mVVCpV4f5MQB5EtUPzFhoKYcyQDZ6Kstc
Fg/+QPa6xEQ5nyt/U/jMurOVIi1cW40xxwoF/2+JUbhYgsFjY0ZL4t1M3mGQWbJ+MmIUfnzcLMVH
B0llEewMUxc/C2GquCpzpxlnVWczCiiG2MEdGuARGStkn3pGmxPmHyaj44nNIQJ2jNmQ+w6+1Npg
LRNmNo0EOQ4sDlOH2SvuHpZfP8u248nCPuWhoiMz1qbZBptRjiyvMsKiAH4kW3bi4CDto9JeL0yO
X0Jmo+B2JvWqyhEJp8XovkzhIh9HIbrXDmkLWVKkxxsO+xCQFWYrbYxDY8MbGhD1bPPrCYriw9Ej
V2fKuvCx98AcsrmozlmZiYfG1Jp8zLURkKiB/ZntDNVW7kD62FiW4t9ExHt1K9jP1o0wNXCy+FpE
HbjcnFZwUgNZ2/wJ1BbpDU5jbDEQ4YKrqCnklfSr6V64Hod6YrCjXvZIarjgKnQ5RC8q6rAKutdG
6lt5Ed93Xc/fXj4tGk50wnYDe6Gi7BSr3k3m2+ZSi2Q5BovvUCOjJI9Qr/QITm4GLQKYtecA1thy
e3FH6BPaDTtPBaGZguNZTfW4mXX1OAvuvVVoAT2vJFfK4qF7TRhmI6Dm7wawdsaEuCUczWxwX4Kc
UxSOQfda55y2jYya5zQrqH4nyBn3l0JhyRpoCfiCei9ior5Pu5xH2/BhJhGkr+gdmUomvo39VqM9
02Jeaa8KzZuOoIgKfI355RptIcV71XDwdIha4F5M92ZqUoRXREDiAZHVzyRncJrPGeYX21BIqvRu
AZNADo0RetO1fHISTqigQFtnNKNGi5bmUuDgg4nydsFH4FvzY+szeU4llpK5OzMfdPCsZwBQe+gs
wGAQ3xcuXCTf1mL8peUD1mJCvhMY5ZjCVrfCT0SIcvHy8gpZoZtiE4D3DWUQJ4/atONd4Izday47
nlEdBhR3/KMkB6TdkknG3lbpVoXYymRvzRaFAe5ER48nfVN2tn/k61RnDMm9ezzFmQ0Ycc6nRa7c
HtBPWzfkllCXE3BzY2Iijqu90/ObcYKfbh0k/v11PUZGjNtaSA8Io4RV28cEj25R9vBhQpcFrPDT
5a9WIAlbSfyHNAswZFWNmextEEJtHoH0Ji5G7umE3xwtgN4EstwmiDkpuSt5lsgrD/7TEZYDL5yn
L89gKFhf7BNyZdXPKbaQZ6TB7YFyvzk0oc1TJcsv2DBt1PdhpAQFqAsfCYWebqc58l6wG+d9BVsu
tgIOoLeJXN54YFc+yWUlQpuwsExO2AJcixp9a10cM5yoibpbOYViPAaVfkBp47A1iSpsDkWLzivB
KBzvQtrRjqA2kFcGCDrfVYxR8X42kXTZaYofhoHeiCwG2hBnCiyox+jrVrbQ8azs8zJfkeegnSNq
XvTGGqfbyzfkJKJG7kjqwfCjxSRKN7zLaNTPCzK6hyGiRU3Yus3VSEv70Df8S0YwPBalq7SF1PX8
W8V4OTbnxWRF1bmBFUdwsatwa3lVisAgE1IUm7bv6WT0XWOENElir6182UB+56X3+BZZEjqwcxTv
a6mNYhjq81otM0E1vr3YO9z7sV6AQMd2lGS8XBD62R3jrnUxuWXJQ5/BLuo+ThgVbMcBJeqcuNiW
uLLP3fupHTHNRByKBwiTAPflH2uOBIeRckLohhTdOWYES1ZbCVE/J3OHEcY272PRvLdMMVKxhxk3
etHrisBMvfdNIjX2VWSxyVOKRLolx4N0wfadNbHoG/BtL9KN+5AK9gW9sbaRz4lzWbv4RXKsTapu
D5OfzJ+g5od3l/Xp4Mi7JxYUp6iycbJrgEwNapo9zhZuNpziaIZT+W1B4LwefK2B2hHJtkN7gB8h
MYyu3ZfIA0u5rApmUVrTR9QiQu6SF7kprZvU1WhD1hmEw6OWtUrIVxfbliUz1n4jACFaEsehUOkv
9E0/htFovm6dkf82Uwi1G3pP68Zy+AosOevBjb1q3Fh5xJvlhw0nDEIWfK5rFk2fVuz2dmK9c/Hr
uqNTZ1GbhoXTDG4V7eGyA0JKQjemyebFGs9ZfXyrlLtk44wOGMQBxMQ7sudxjR8fm0IVtUO4awx4
Dduy1582ZTw3be1m5rrkEE33xezQEtS0ao9ymin8XFwDMXYf8IochaMMmIfthPs3tdDyfrCCZDqo
fijjdxbS+oqhVWHdQDXlU7hwATF6STB73JhWuLQPyu0pQiIjk4/mWCf7sp709/XleOtg9/u+D6bi
HVqez7ERGusM/92DmzdEnLTs7CPiga8RyRbwA8gjtElsytZDZfMCT5gHpUy9tXsH/AIF5CmpUGbv
MUtn7nNS80Ard1wIT+lTe2eWAfGjUUMGIUPO4pjUdXrNMNyy1pyaxZHOfjpoWw7S9eoaxkZlV1/l
lFMveGJiM6TIDFeMi8i6mKZOmadGb/4n3OoBImUcU1P1TkUHk5f50agEKAwoWw97FweR91EqeDyQ
KvhrIy1uku0uDANNcwSLJwnUxrYjx5WGGqfQJV0TB9M9JBMqPCYi615b010a5Qwp5Xm0Ja+qjCEi
Mj/g42G/AdgkKuoDHEv4pNPlMAlj9u2FHODsS0WNyemCz8IWdxP7iCFI+BgGISvo0hhGZlTWJ6ZK
NVueYk+rvAl7FvA0dMHYIl1BvEUcXEvr5mJCZBmqexULCWRkI6CyZTnZu9ITnJ+43rJai4jdaiEd
42HgyuvLvinTjM0RfzB7e3HcwyeBTb0OZXBVwAspNiHeCA/j5NTPGdEkq0qx77UNr5BiSkCEMvbg
RuXuPJ2htloWUhDW9HbxQeCl+cUZPLMjRqbnjVMGFk5uRuq08a3CaMBItP1PgWG1c/SZp/hHGrZJ
HRDhoARn3r6vVNfvckeQ3hN0OCaZcCUfggB/pMmV7ErgPNwSPzU4NshBoZO4CHM95MwPMYg1oSe4
EjHA4X1YIg6jbyWzS6S3h8CePKWyMHcRRKpg681K7Lhy/BC3/fRhihnXQ5dMPuDlkG063hB2Z7qd
ZceBqM2wYYiL9ezUxm1roAdZU06XwdZu7ekgcOz53Ne2+5rKfvmCcftAYNrUUW6PiN6pqwTIRWde
WRRl+xxw5UnH/bW4XIdQlJoG6vSWYOMGmsGU3CR6jBilXvJ3UavovUeNP637Ise3r3PNPeHc8420
6/BDbPjZ56qZ+U3wamAv44ouo9ulNOhYURKPlg5RgZHRysH7Juz934TnTxMeZECIOn4z4Um6z1XZ
JeUPBp7ffupfUlbvrwtMjBrM/Scl8l8DHin+YkF/L3P995TH/8tEwO0EQEKOwEiPj/FP7KQj/mID
1MoHWG56bOD8J1Oet8CbxGkJCYVw8CTESf6t2pHBRJwRyOV9KzbbAjGnCxHrsMwzu55qaX2+u0G/
mPT86oJa14QUENzNs7Ro5julY8a3rkVduGfbFcGG2Llkv2j02suD5hDNVP6/v95bnE9/QR+RoykZ
r+CV+Abnk6m3dJgpOWe/ir2XVLcWl2K1c7Ft+/2l3g6xuBSPmpGAi1wNndqbr9YSGxP1meWcoZW7
LwlpLwdXLWxNHpZvN3oY/ehnpNy2ulH7/aV/8S1ZSYwQ8YlljHaBgb+7q2OTDbNptM65E8DSZYCZ
ycpwSw44yufiDzj8T1MBvigrEMm261nAOW9BxqnKu4KUduc8VgzzaAGpSMijMSmGB+VzWpTAcPGp
4PDGl7GlSWYPrGhbphx6sinKP2H1P399j/kdCqvAwsAS8uePiyq1YvrcKHTOwejwdS8ObCbjtP1/
eS2Mqxi8soRZOG8WVJTaJu7gs3O2oVrd9I7RvfoK1levy+rfP1W9YL4Hc7FSALcPMO30TZbW20lP
QjXO8dM75yGMv3ZCO7oJAPvfX+RX945NCA4fF2OXerNqAbYdXyFrPi/YbZ/TAPbPKvBqY21Re/9p
2vlGPsY0havYeJcJxIPcwrcDJbSF1rAYln1ORUJxfRmgEKNA9X2xoQsg+b6QYM5LqgdOc6zINR1C
+/j77/yLFYx4lW3P1K+qLjJ+XDChwJEjhMJ/ngIlTnZWWsaq0aVRDceZPCBJE51lglp9XnommZeX
F/ZZsmcH+dME+ldPwHFs5Iz6STMD//HDZLn0poIEuXOHken9pU69uFjSycjt77/4ry6lJZ5M0Dha
fpqzT3VAi+039jmBWXwvL/adRq6dmgOPp//7i/241bN9I9ZndigRQHO5n5YvTNgqb5raOKFwo0Mw
jJY5kw3QtYzazZC8hOAPa9n6cQvWlyTPxText2WdOT8N8+tscQQDb3kyyS/dY2tJod+1HX7GqK7u
kw6L5u2lG4gDsLMk4pUqmB6cfaOknMcirTks2p76soN8g3rmBTQFcp2BJWiiYZnf3yT3csT++y2H
8YEUAq2TS7KdbXscjT8+fnhrqTNphU+XmwUm74SXVoln7CKry/pVZRYIbhGvkR2G6WBaz97W4pfd
tYArFytCOk8cvdh7QzdSr4tdqNdJZCzdb12tYIYRb6gMQWGg2NE5WhE44KXpyb2mJV+OH2s1kubj
3dfieSZw7hRp86z01ApfNPuEHng0VvgTzreENYMlQluRjySEGuka9WFjHWBv8qvJE26RG8qYnJ8c
swt7RS6u7e3zsuEaGqDyEEDdNo2OenYGh9QQgCRMXtHgLoi7aKHA7NWyNyi5vdNlNtepqACHb60y
PmVEt78yRWqe/Rp+1KmwkvkelSWYsVAG1qQYuyQfrRkRLKExtkcE4gg+9NgQwvVcqsx7yRLBancw
q3uZLQlAfnGLgdjtvhTApJ/rJRSwgv3mvvVUgRchba+fRA4s+E4OLhQxUinXF/TRwCvwDKbBzC8E
prAnZ7rPGRc+oj1L9pcB+WV0fOlQFY6qAAiYO97jYLg8igFouZYaDriYpltT271mRSRImrGxVYJn
ictfMLfysa9n/hQJGfZRhiW/pdBt96K4b06v4d7LKUe6UbAjYSKH5FfEbao9bYgomX1fN6qIOJlM
lPPin8i908gMqOMFfDfx/LzPmKZN+CkawIYXgLRJiIXd4FHnvviEvYBipmmNDAOGLcmaZuh7p0sr
aYBvkRrqIMHei0kTQGzXz0j+UpyLXkXqIis4mpFTLIF1ExsMvjbQ74FkAPRBLvC+5LxRGc0RAgCb
tTzQ8j12GBHi1aQgzcFanG5rK+AsUsqH3DHnnMsrZmr097UdIchFohXB+GeEO1SN++IxTYOyU7ZS
k4Gt9n1kL+KwLBgebkTkOR/LYSgfAmJorskuwYyCzDG0HQa43s5KzPaU5BUm8bkeJXT5BDu/XIjO
MuFRg84tybiCGIjhmO+m8w2KbJMYmpi8nCKT8IjdDqCfsQfufMv8kEnTxaIvrmucEklfgZ2YkTxl
duUdkBGpLmnYFwAGrfoaOEt1xJe9v5GeS+YaTpG4zvcZO9N60ajuaNbokxSEjycvhxu869zZQ1Tl
E4+oyvKKUWcb7TSRYyRcu8acMK1K4t/76kamAzGt5dLFHyM9gfMrBEWoLTFWK+fwjMbIb/ZBN3rP
NQjbbi4JfsVSv4LqW+ApOY3O8hHPtWzrumJZd9bAYwyg+qyzbCw/ppi4KtK+GPlmZotwk2IU662J
medGUwy2DTXgaqB42RUBajM2JqYARO/d90B+R+gs9TFt4w4CYz9/IShoJOo+Me7w2y2ekmxAbjmX
MEXLBB1JQ2w2mU0vvnJ4PwC6N6EgXaQfWmtXoGdK28AAf2ZgiUVWWEGXbwkH23g+8ye8HBvp2+6q
hdwTVfrJ1+MVlW4AX9ua4Yomw7hyCLZjUJhLNEmELAOK192asLx4s1Qz8cZF1X8gHodAoaHsdr2b
ESQbm59zojKfZJ4IdJ7WtOsM4vb6nM8hQ1XccSotpNizvV95ToOQNTJ5oj4shCvwh/IWyld9C72O
RY0IyVcvl7GBIVJeiU6PdrZVrYiW9iYNIwl7AkNnt1WvUWuyIVULZtqzubBkTcUkq/V7OCcB7jHm
NktidJeqakxmyIzikMy6RkW0DQOzC+Llzxh0qU5yHge9SzAncYTYpLe5/m3WVHdIcTUPD6YEhZkO
bTAm+ihkDJRw3gBwAz+eV7+P3ebgTA68sMvwqYYUy0fzB+YmGVjds0AWRz0X99Bj7EpUvPNIk4uP
bhoH9dcZZqseLSpsG/H7RmTujF/gpDQIeDLD/Vt6IcnMsewOOd7yEMinKEFJb6Xxp25QLymw6tZ1
kihah/jBdk8EEfXGe0TEJDAEIg5uBtCytUe00DYex+aAaGDZzUFZf4DJQDyX9J3xw+C2xT0jiq8i
J/ZbONa7TAmAKy/387WQbb91+lq8IuuJXpckGd9Hvc+T441Ptw24rGQUgcx/NcQJ+swm7/yT5wIF
YSZCoNC6wxBvXmd9F40H7ArMs9NU83XTKfveW6bEWLUFqdkrj6eQwnBiyoRP91RuJ1SV11PbOu8W
+DnvGuxr74skaNZtZXWfnYFgxgpB1KdKesNZeTXZ1m4oEm/VBXayzmLYE2OP3hOFUM52IVHkp0Xg
nKArfArJKno/qiiDR9eb120SuR+z0cuidYufJ2clTqYrMOzoRgKaXbeTa6O4HCXaqSHqXkQy1mfs
+eS2TFy0gJ5phCtHdUW7t9jycFkue2KHLCHCVeIQukE0dGk/eASRHobSXkgAjsMrc+7hiMcEBssh
Gp/7XDX91uw6JzlNyTS5a/jRCMdgqAfZjTcBcO9l3HcHulzjKvWX6gNaHIJo0YUj1BKGb2bgosF4
M3LCf8VFpbvu63rYY3I+n3GEK0iulHgRrYizto8xmxtOXCRgMFKuGbZGgz/cRWIY7VWZhqgE4c23
z9mk7BWiL/dqSgTbKBauEh1kPZTjRpBoHa5xwhTXyp8XdwWDygq2Qe47bIjW+KUSXh/upNbURDX4
ruM0BE/lHhbfvZ/cd+SqfuituXsM8CvfDhOhKoQLMRXxPYdsNWDv1bSk/sauR58IuXCJic9TnENK
E85DY0Bt6HCrboeFPqXMgbCx6Q2Td/DDpg9Q341rN1GQKRIbJXxg2K2/ggnq7prOd4mgFonsEPeO
y1eAyunvOrDV59EN/VdUNF6yMxn0dmuGX0xd0gpFyCoMwO0XtTQkLsSwmQ6+qr+6MXm3XQqtYLUk
nTrZ44RkqarKZhNPSTOvHCho64zT+Z2RMxcWpheiC4uo2aNlJhwc8o4fr9we8/xz1pNcbjj+8BQz
r4ZWEy3pO3Bh31yFRAG8K0l4QluMJBDisM1Twx/SInu1HvOpf5xilLDO6lKv/w8L/QMWSpiBCdP0
/8ZCr5MOS+KOYU7yPRr6z8/9Cw0N/sIqCt4xYyZonK7Hr/yH7i6tv77x2QVN678c/fjbf2BP2/yL
vo2jGL9W3B3hov4nsOebPtEBFBQSAz+fjCTtCsbH+B6F7E0VxOQHRsdmQtdiFu28t9OREpNTn3Yf
f/L289QPzefaQo/y3W35FQIavGmMuboL2x0Or2fT9f/UGCc+Bk+wCLJjkVaIjyIUcYboGGChpUGf
wi54UI1rccxbiumu1eiI34HUrivMGOYPS9g3DdPGTjBvyDwibaU1oxvJNHEFflBGVa2n52ShcAx0
adIv5zBh/rEt8anY2pDJrqWP7QefEs+QOcZK4GaIy+GLn8KoJnMZQVMb2whmUnDj+8aYfeIV8eEI
RqbkMHuWXW3H895HiXKCB8N9wwiqvOJjojdBQ1S/2MRC7fBjzDZlzyQeOkbKqRY79NkHBsJR375n
B+uNUzDFowWzi6f0OkR25O1G6Rvi0RzCKNkWPV65mnFjuM+xKWeMtzh4oA5WygZKXo1FU4+3DUVz
jKFDMEY3C2l3wa7KZiu6x9rE26FeKhoE+hDJgp2gUDCJ/obqdLQc/ScjC+enp4lYbBR18EmIcMkS
d+XNcYsVCa5xMJzGAPONtYV5M80v7RqjKXJFyuhTgbrp3eDP1bYyYc3S/s4N+WtREzwtWN4b2xJa
wXZEgb/vvWWj+CfaoaH97KbNcOMHkHXWmRnZh9yzrbslEdVmDMPhqc3vICXn+6ItcEzpgnwfyF3d
DthPDPTs57YYd43TQHWMM8GCQZG8wrioWhuzJPbcm6cPWe1mT5hn06bgNURX1leo5DP3i44jvmfk
pnNZp2aDEh5vFE74o4Is+5y6HS1zHFebxG/LYyJLdXLC/CAsK7+HTpPdDRO9BtmsWOzgMrc3rNEj
Wbg8TnJ+8Eum/ghRZffJ5Vy9L7LY3zCETkiKxSbFHFVxxhOk23b4uKzjJck/VAM6vgYO3h5+kfzs
RVmDL3PYprfweJoXOFuutUanaBK3ERAdSOigcSpjj5+asfSHnF3P+7EhlN4W+UNq1OLZo3yLoGVk
nxPAoEcv4KVyRtvZoUxnekrIx8prmEu39vglDDGCWKbM2kpsAGfKtki9tAvWLAuDVZLgnVVWj+fB
id13JIXkO3sAYVnhHIjNbeRkR0JsPCbYvvUMhzm4sfxyxKZ/RG+XZvkR7ye5ZlbdPXR9heX96FaH
zC5svIXm6SYnnuRQQHYkr5yhdj/U6RNe3ukzTzTfT1Nvn3vSDQ4k2NQ3QFsYm0fKC9chxA3E5/Zy
i1HccFWoBqAfGGXgVAz8+zlVBYp//Mh39M7JNSCCfScX00shMPPa51MbGqs6SJJT6UX2O+zPu6uh
tZO/p44koBWMBvO6zoYE8W3WPPRZP77HVR7OKP4fW2NK5DPe7OljO3jqTBIjusipJyDJXPwF16Mi
Lm5dE5O1eplwIV3MaGOmMtihvHa/ukPb7IHE5r+nVOAfJnX7VxdH5YbXTNvLTdjDyQVkgZ1URkch
6/PsmqQYSntVw9d67Uti6QFs84MZUS2Ubl1BQeyGfZuU/g6e6rRZJq/5VIfUojCBEobMmFN4pTPe
pZXb3MRZMB+qtrfvwnmcn/BxXT67oTXccUPCd1NVoz/3ZwvHiRFCaKcUVjpTehhzh1BPJ/UaEn+q
7EOdQHPjsfO2GEjvpJ/Vr7bhqf0SFFO3mkKTjCuPiMWmaNWtj+JYrIdiJh9akCKHi5r4uohYGmAJ
RMjO5lwhjrce6ikbruOwuIVSIm9EJaInXFmg37uy2U32DMZFTW1ee0mGOwsa0hsDp587ONEYPFqw
9q8qXNL3xLO8y5u+psHiRT1BkMRUH7pmgXGfmo5JZkWnukpLDNyIUeZmlNd9Q2Pu22w1ZV4iXHDT
k2gc6703k0CyNpWBa1TjzZ/jFDUxX1pHG/Vdmh5w0mw+EV67ncjDOnGWyG3YVOJjSjDSMSeOe984
SfJgEUx1H/nKvyF2ecKQolmg181Z86ErcSOYXF8LTGvjpa56kxPNGu9zyC34yFedf1VCvX/V6bQ0
T+gpDmXpjicjKoY9oRLDzaBaLMFyUe6CpGkeR0xhaMkwFcFca9nbBN3dcbLBPdMOJIEq/a9zogN8
IbMBysnodcymdOski1yFqt6NVdCT1NERgGFhdGJU2vNEavuTwMrS/8femTS3jaVd+q980Xs4Li7m
juhFEwQHiRotWZI3CEm2MM8zfn0/lzmU01WV2bnPqE1W2DJFErh4h3Oew/yny8dX+Lt67o94+nPf
XkkSzGOz+RIqnEqlwCrumbFiKdxKaerNjvFh8+RGoM4Ds4qKNyOK3H2pYC2DwraMDKs3uUK5xIwj
vCGD2rFInm/obPv8umfWfpPCDrjKFBFmcLvqApFYfxX2zOxSM7Oup9wZN9pYDk+slNDonfEy3Rk1
0ynqTB11COsUiUYYQz4wI0p4XHsKVZNPvfYQx5b90iQVR8+ZaVOd+TYc2jW4cIW96RUAx8lK4zoR
YcmxNCJToFtheKagOc6ZnzOcWTpIIRu/0OPKnyvHfc0UdEckxqs5dNWVFpXWZ1exeaD6Gqep96jZ
o0USDbkCJAhL9KRQfZrc0Pdrj3Z6KZMtukJ5NRBqcYwk0UJtXFa3VSSNR0fRgiC+57umqay9doYJ
kVgZoBmU8FfI0dAquIAIA6EPWZH53sctbYPe1yupwaP3mRyvelcyrQJ21yJoOgONCrzkt9kZcyTR
Cd7lin0EEq7yJ2Gc3DMYiUwscdUIHbM46SgejoFAT7TmezwkjLm0Bb5SqEhLGDCItlb0pTJcutt6
zevbbKkZQcRSHmbDKn2UQ5o/nSFOod46T9QC8mE2PPDDA2aoD7fQhpdCMaBIeX8GdQXeMvXuDKRx
Ke9PqNxXxY+SZ5RU2qcx03P4UvYZNcWGvCVYhd7zPalbIl86xaWSAKoIcpkul8yNuDQhDBaKYxUq
ohXe7OJyOGOuJrd10q1xxl9h+SKeLxoaoHgtXKS2uBknBcwKFTuL5125GxVPK2dOSXaA7hwY87g3
Zx4D8FoQXAq76WspYK4GQtegcrYjLNrskfVWz45WHuk+V3Z+O50JX2DmoH1huaJ8HbslyLRsurdb
NdBYjeloi6W86bNm4j4x4BhEYMG/UfjGgUmG/D4THCuuIymmAVGqMZgikY0ijx5FVuWPbCBA0kDV
IdImbJqbOus9NqE21UpkhUecEkOxwSoB8iyreIJt3DE8Jgwb1+2s8Ghpjz53A2yGSVQSedWhOLPU
jCJ1OshqWb/guUCbjpR9BL42926LOT1uMO91xpVptsh7mlbfInkiXilqQLiV00oicx89r7Z7mZr2
Q6SAbwPkN+YrOu/SvCiIj/6asAhXw4jcb0LboyQr7GddYeQWzQGNMMXGVjl4g9pYX0nCekscqIwK
QwfEwCaNFNtD1yTCrxSuThhMrDNa+5kW4RJ+BIrTNHrka0HxqoB3XucNW4OcuY2WJzcj9tArcl1f
dAXKmxUyDzp3TtgoGL1aAfXwIXibvFhYJivcXuWY5UWkEHzl4O7weywXMANuYlYlX4wzsc9V8D6A
6O1OBb77q0L7hQryx9C131Rw/xwFACTUyHhZNDnvEVjWZLG4zFcBBs4KHVgriGDJ5feqdU4gFWCw
QK58qBm6XVgKPxgrECEDJtMnMovHHA5u9IlgiZauX/2aQSu6L8aTUByia7aHPNlZet1YgjeXgj5M
VpZCjH7b3rdr568g1f/elqIeMXCJmcBrXfrDP7alcWgSfD64yTElsYYSDlXgRQukqmQeAl3EFCUd
KbVUySNbZNs/70v/uBu26Eptlo9SsiBgSan/7GtdE1Ksl7VOjvpcte9r2panOsljwm+97P7PX+qP
wobzSxkoR5SEAmGD87PpmVSI1J5R8R/1WjYg1HS4LUTeRNX3P38dFQbwg4LilxcyHRbrBO0gkPk5
FIK1FoLbzImOkMiWXeySuWIPRObmZdLfNm2G6XHEd4lDwixeMZPQUU9rFN9oYaya6xDVZ3D+lf6Z
H/3F/Ig0F8zF/3189H/b7LXsXrsfZ0e//MxvoyOP+RBqDUx0pi1d0M//Gh2Zn2ydjb8tCWNQobdc
b79NkAi25UfQ6XiCxAb27P+aKBEXwRBGUYwN7AIuIpC/g0twf7rWdJ1/DX+k5aCigcOgMn5/nCmx
MZUmGWUmTzDX9QdLG6/BnI37FTDPRa6K1vVcv1aqlMVKQogfzlokwarUrVTRO6jylz2DuMq4tK+J
1GFMnqagIW1Otm3Umc51nI8dHd6YPBSqtM5UkV1Etv61wjDDmU0f5kobLhNF+ajK8/lcqSfnqr0D
jfwuapbVSRjZ0g/nTH5uuyS78FTRH6ryfzDIWaXHv6osmfgMiIqtlhbxhT5207FMCnoIIoDg0KjG
ojj3GCHdRlXTpdS5650W0Mr4guxZ3s0alb2jWhVdNS3LuX9BVN7skAjle121N7qXeNe6lt3qsz1c
ocx5WFUzpKu2CMOB6pCa2vgwloUnvmqg3HMv1aq2ilmdidEa1TtqI7qultNzb+Wi/jZNvAiC3WzT
qEaNUNjssTl3b/O5kVMtnaeau0m1eUI1fD3q/6dKNYH9EE93QN7Xd0+1iKVqFiGJLgdjSdtrG4bn
HWcpGmUpk11zbjRVy1lAI9iO5Mns6hE+FL0hb0M1qaZqV9kR4B5VLSwcpw3mBVCcdLeSLtcMtTkY
kpwaQ7XAHb0weqDiqLnaMce8uUVLvz6ZqnVuVBMdeWAIOxLI2PSY0x6xZXhkB1rc6ucO3NPow+Kl
CxUwKR0ua9WsR3hvXpyGuiZVrTzZuNPnepyaBy80kyuGA+JqOnf/gxoEhL3ZndJB5J/Nyqz3helK
bzM1FTPDOXcYyOWGcUdmVXIVRSZLNMchJExTw4fyPIco1UgCpNZ4sqdE3HpqYFGdZxepGmMM81xf
h7adHxY15ICxzKyrtpOXwXWS50YNQ0o1FinUgGRWoxKhjcalVOOTVg1SejVSSQEA+nNBaga18RGm
BcWJV1rutWyYApVqMNOoEU2iEySZ4s8rWNEzwpnOwxzKXqnGO0gGkEMIWio1+okHlynQogZCsg6d
14YZkaWGRRHbyU1BL4wjLzR3jhoqLU5J9cKcicQDJk5aZMoXxy0fqtFYv3RqMLWqERXCU6ZVxJhq
F5bWiXiDUFVcx+fJ1qSGXJ0adzEGZvJlMjF+B4QU70s1GIvUiMxNROGPBqobjB/FZapGaZMaqtlD
bm9dMy/g23X9G9lMTN/6TH8ASUMhzGCuYkJXogzBHOCwFkvUAM9QozyLmZ69QJ+0w7U8mhlxHF09
ZJtBDQH7ilgHxyrC3cKuaAs9Cp6sGhuiaze/rzMRmQbZav6qxousXbNnBxLzo1PW2l3NehzvtJpI
tmo42dh6fau1825Sg8vmPMP0vJ3VpwWtO4MmPPpMCPK7UQ0+tXCqSLpkGJqqsWjJ9J7VO16661KN
TQ01OQhNsZ3E7OwrNVwFyzlAfnMM95m1G91yfZ7ETmooiwAjulm7KtuD3F4TeIEWg+yRJEg4KxO2
5nAJwH91HUG1A1ITzxsfWUKZOOExb2zzNmo45jpmvvlQrJeVNjdXBI+LQNe1Z8ZX+J7AXhoBPE6H
9ORGYE0tbT/XkqfMncQxF51gMpw2G5lm1VtuxwziSRq4swrXPnadNRfgGbX+LukBajtO6Vtl3b3a
aHP2KYXTregIWKSeNsS14kPB5yoYmkg3t4PCwMHk8dS4Xs04fmpdMzkV6/jVW3v7wBNxxZjcjdck
bbILHKf01KV26feL5p0wz7S3fRo2V6mYmi9amOTXXVbUAavkaKcDb9symqoDq2uMp2wq5MFmtRy0
oVvtYsZ231cnIjDR8upX02gYA7FgMJ9VZf3YS50cWoZT3s5IvQjKZpwFLOsn0lXD+FYHhsBwz7Q2
I63OZzHw0ZextW7B0NVBN0v30qVOJXkjr+Ibw0knLjSEKwSnkp1ZCwKZMVwNe2BE/THz1voxx5yW
gOoIsiVcb7MRhGQ9jgK3ci8AmQ5aaW6saN7ZTTVe6wQGX3h6lH2dGoaPEyFiIHN53Cbc4pcd6QUH
9kUzkpGm9V5oApNtUU7iOQ/b8MDJBHu+l9tF2tbtOqTae2064qLuXW1XRE53oyfYkSxTCwHIRR3k
5sl9jCY33OmiEZ/jMRG8nIP1alk0e2fETnvdLs1b2a3Lu1gHjv+hBdbNEMgkNsEA4s3awUB3pl1i
+ZAjm842mZvNUE1WoSGXGgR0tiwRzLZEy7M/TaOHASh5g/GsAf9Qgk28a8AhHypcRaCEagdB3Nph
Qdw4odt8eG2dHcc8Jr9vnrRTIhEUumVxiz4qO2Ane7Fa6zyAI3+elNbhLevtF/IKX0U4fKC6enEx
bpf6Sg77OoEGNRqm6qWzQBBOHmQT1Rd17DioQzKJV2wq3w2krk9tyA+OJR3wq50sPSjIOuJdDBd1
0zVjv4cA3qz2FaVWGTF5khkSKsYhvRlgX4xPs7Qc5jbz4N6CgVns584OP4ZkMdxDPk58cdoSy3qn
jeRqAQLYDwtVz74AaniV1A3Cl5oDlNrLG7f6HGbkaC5RcQEjAOnjlMotRV52CeiivBjaxHmBLtd8
ZeccpbchSIFLUkf19gFfcBxCBCAlvaRnBn6PBby30m9uPHfao9WEsxXo8QjLvdKSDK+1kxhQecWy
b72KGYndPbFbIpCSLKutWPgm+8h8gm07HWwaUn8peoRgVTnvvNyhnMT/lrTmCWUb9HSBMWuTIWv7
ojmjdqAWeSzXOA9ictEueIJon9FPRSci4nXCafWF7V7UXLd8mxdrP21g80+vZuYtF61naxtGhMNe
L+dlwyCWcgu1HMNBy2gvExY34Q4BwrIdq7A/uAwfkFARct0RKknqsnlXrKi+0kaLjqsZ9UdcTrSs
hUwuehGdbJ3phHD0mmB2u98ukdN8HQw7J2HZWvZJMya7FN1RoEUiDFpkd8EUmjU7sjjjQcYYyrf4
mg+DqBH85RI5JrawD1zbjIHrDFQF60DX0L8hx7Pdp+4XOPRgOgoVHTZMWXtYk2eM9D9NXNkn/fIX
TZxDn/RnTZxfleX39z55H/of+7hffuzXPs7RPyFbErrtyF/hdr/3cY7xyeHmFcJwXHbznu393sfh
ehIWVaZr08P90qz9pgwwxSdaOMwv4PMwFrje38LemWebzo96bJKfyI/EEoWZBBKR/EmPbcmFVrNK
xkNVRvpWxgn31Vp6vtX3z4udvblYJpgPrT0m39nzsxTs7jwv2QW7gZpFifvgjhCKtbzPrgiNOY2u
iRhSsylLWwOrnsbhm4KgJLpo5lRlT24ahdhyWuIfdxsWvWAEfM8mTQ94yl0djmIrYg6S1HSzQG+c
eRPpvCY3zeineslr8nzZpln3rAK/Biyom6aupM8K580GXg1Dlr+eMRv0q9Fpj/XYPut41pk5j8Ym
XS0tKELnizaJ+9TQ30ZyrfnZ+jmvkg9uIeL2KgRHjg1nLXa7jSx5P3Y994Fom2dbT0EDtEwcz8l8
gEokNTlZ66PmHNvWPUZl3wdhx0eDNzWI+sIgnTf7kJk2b2ybj/JMvRUN/2g+8hGYWfTIW+BjEO6x
QHGyDVv+1sjsmMQEk1ovlB1cBlkd8EqTtphzgNoNa6wxM+8mdwA/zE+mJMsjxGQrtkpVSC98BDWp
bIHV6+tdVLFhX/IxyDteMo9W69IyG7RekyGDoYG7a9R2thUrI9DOo+bE9b7lNP5YyqY6kLEoGRcv
lBAZab6wv6L3MNd0PgfvgfjJPjDKnIG/SFHHg4DYoWVy1eJfIqPwugeswNmpQc7o11qOlgJV6IEZ
u7ExOl50shzWTNrD+SJBMUWfYRKmga1ebPXFgMdI5iFZLg8TnbAvgRn7BBrdjcjf/CjFH0yn4O30
dOi2rJnmC4e9RDDW6irq+bvEuV0nnZ5tm6qTgTPGqU+GyczHxIU15AUzVSKluZ4/Zi+j+mD9uIE8
+2aYjDvlyv9j2TNTN2nlFmhF5yPv5GcIxd6gtHO30oGvKxqQym3XPp+/7yJC6DxSFmOu5/1GMZeM
46HrqBoKC+A0+YXQow9ucq5qznIo8FydrsOlwnKZkMumXx5JETQ2tpu+GTq/CHcexVSdJdcDH5dj
Og8YdfpgarhPHAcu7uSSnRPTkvie0z07Gf+gjfGFG46LyeVuPH8Y6JxHf9L4q3VWvBXVJAPEHc1F
DvMlQNVfQ+sAeLzQTN4XHUscST7GZmoR3Bl9Xe/WQsqgzSqxLVp0Nyhs+R2iuANtpc3wYQnsNBpC
qBrk/wF8J1zFk3FKppQMggGKMLFkiT9PTK1dyY1qCA4CHFg55WyUB+xTP0Q+JndjzHZPBV8a6boe
hE6KEsBMCNEVW5QKmMFGFHzdEH4yhuyi3M/UMMGoq9swcyv//N1qBW9fC8uTjc2II4RLoKwbzzcA
DCHI4/s7K3sqXEd72oYsIBfB29kGaQKTxuV8vgDUFc4tfpcQ+Lw3Fo4xb+T+NgkfYYXHV9cPSCb7
lsuI2VIfjPDMX0n31g7nMC7Q05SJg64dWOhzelnJG4UbX4GefdD/GrTG3D0IPRO/wAXhw2mGq9UO
5clJxHxtzRYapPRNixJ0gc5UnsJMZqiFuSOGVWiHyOI+rVZLPy2kru4cm4usLIzypHUg0VcoUZy9
BYNIDgedwIJkNpGR5pCBNfRLoU6kqNkZtrJSG0jXLTBJsiNcw4a84ii685wU4iAqlMZaHnEosqgJ
womvDnu2tw8HeYduyt2verns657DpDbH0bca3nY48itMA5Ei3CIsilxOsAJV+i9nk/QYS59v2jGx
AV9BFubfjuGVc0m0lnknl3TZ26EGe4T+nMfOxMXUzPWuo1702WWJbdyI8oTAdb4eHDI+wHMA3+AO
OH/Wtsf+KSv4J0me9gBP2VmAQ4TlKOsAdsw0WOTNhLeScn5rVw1CgLD5wAjDYmlIg7MINko4T0wW
QDu9bd9doVlBqekQ7BvnS4E2jeVcfKtNwzX+AqgkkxtdLAl4BHZGCEe39rCIQGYTpONy1uxhu+br
V5ZOSpBDRWAHcMg6jV1zm77JtJq3NHae5SdCPlgRC5gOUmF6tUTdcJFMgq/QEGFE6FWEGjpIBTSi
GB76bRyZdsjMFPSHs8P8NaYAkHoRANxoAdhgONF9u2k0HCzDqwap7Bur+XczYcW4iYw5+3AbQ1vR
GmvriuLVm5Fql22184ps9upNqxH4UZOmtS1ShNfbiEfRVupueOWRv6ftcqOcuuuMxaJDuo/ZFYd+
WXvtecFE5MdDNOanMPaMftMisLd9xH1Ncm2NtlyCSJahds+GjPmdYz/8UIr9B93hz8sl6hpTpTva
toM/xfsZ+pp7mlxNhC8H+C50IWv8gULd5QhyH4aWjbqFytc3E670P3/dn9WO59cl2kbQTgvHED/V
Ux4rPlTS9XAAV64OO+5BI8m+lRNUtrnOPv781X7eYp1fzWEdgDTfE/+WT4jJR0PGUQ6oDLlAVCUA
ZF+DigIH8PxK/2xy/qIJAFfNV/jfNznMdfs2ee//p/r4H79iMvaWwAj4fu4vjt/+z//65ed/6wbs
T3xLNhQD1oG/kq5/FQQ7zid81i5QaMOwPQWi/r0bMNxPKv1TbW6wECMX449+0wmT9E38kuQPbUS+
kj/6G1udf18gksWMkVT5olmKGuqd/7jUWfQy05k/i0M2V34RfeSRdjNDuE9dkLBTeSgScYFZLfDC
4VnPQEwZ3V/cPue964/9CAUjL03YucF7lt7Z8/qDt7+CHV67Lrq9qkUFObifE1Ymm5Vl0UY2Ytqm
mmBunIdXNYkWe2jTZTDJF5Nic415wpMcSyQDOSnurkeRUDv6dRPbODSsccP5utVGrDSifseDyl+i
HCtjwvW+phSH6j8XE/NBsjx2a0UcCl4ksgws7wB+h9INcuaJmqdcMDb1nJ5a2xmk8mWDvxjll8UF
hs/VcJiZsxUYD0xpXEbD5MBqWe9wiKANyCnSXYwJVspp3hMU1WUnxhF3eVwOwVwigdaYYdnei25o
QRc5r0xraVcQE6Pw8eE++ETe4BmIMdnlW2hDbMaz+1kLH9JmaoOsKwLYTF8Zm4h9kg+3Uedc0jO9
rRGkpzQDZT3le3vl15h69GBGWb4Xsyn2WeqyBhDTe2lG2wjnw6nsJovurUZk0PFi6y7JjJuoIFX0
n2Pl/2e2oBu20gH893Pl8Dq9Jn/wFvz6I78eJbplcutzWmDg+8lbgOfokzRtZTxA+sZfYRX964JY
yk9Y+3ADID4yz4vl348SnVMGzAoPLoMZ1d8dLGBQ+FGLYDKIcn8TWahQcFc9uX64j5nJ52tqRfIz
m6EazO1aENVJjY5yH3snhDYTZCzTBrKUnUyixsu0e+k1C6IqLJ9+nriWn3czzawI82mr2awsPY0x
/QwWtBOCf8cmbClCAlglt2nLs5WVnAVCMp6z3QAFIahp1k9SIywk9rAsJWm27Ikmy+7X1FgPmHDA
kurklJertrbEUE3mDXLf+GYmDioHcddPr15UL68O6v+EwoePzY8jRQRtkVzt2FyDNVq0+m2Qcfra
R9Nyq6HE38K0XF6Wdm0hEkeZ45OI0X8f20hHpAg2M5JCv4ti+w6UVAJVNu/k42BggPqLo/Rc4vzr
KD1/BWhAHL5VQWmAL/yPX0GxmmaqhZ39eW0N72gZgxXUcsbZ6FUz1Qgpbj2Hkyy8WxScEtGp5K3V
tltRhGaCVX6cLoHjWNXRW4fxag2t+JqNf/VNTzLtqWys7j5e2OVaSZpeDUwaGJvHKrImJ9oET0kN
PdCobly3fQSHSkihcp9GExGOsdzTsHxLG/bIP9wk/6Hs80iQ+EEDw5s2VdXF4gJPPYERprouf7ju
anzhUSjqklVuEb7o6tuPEAk/69LEyOmI9gi0rcWLQtiuGZeF3BQaKKyOXpP51Sze6kznY/As4smi
0swupsogUHHhvxpDyu+yrvTLiMH1TTzY9Ltsdm4tN/yC/1zuvSTJv2QlfZUNTe2Q8Mzcx2S5Y4kz
7C2ulT5YRcE1bfRivBSr8a20h9PUSh3uXWgdFhcLPY5cY5swkiBfkA5dYNzbWclLXnvphWlW03sS
U7/mvTG9E2BmwDHAz9oy7ADbEI9+PQ67Ppnme27K7JqBOTcTqF2E+BjokrTd2GFrY11mEsb6KSIK
MHTnYZskXYNujQgesTJakQiz6AGBQc4l3xIG9CS9KmKjOS1uLokKLOvvbt6QIlNObWdvLBTbB2XO
3pVx15GzWSeXed+LK/LX5lu31McrmGm8OYkYtwiaeE0PS8toxGeQLu81sNY3Xa/zgcok2iWry4zI
Uvemlq3MgKbuyYzReHhRFp3QEXq+0sP/FTzpj2cW00/2+jYLD0MnVURimfrjtSNhr4RYIbX7mHXa
Xe8NJYaPLv+yUMZv8RjjDvXUtdNW6/skXazhPNUX35yW+FuKUfi6tmVInKhonpzGZKUa52LfuPUz
8GvGJYNdPCIhoZsdgTlu0pFsrZzv/lSFpIuKPlpJi45mJhEED81CZa05EBEYnWrLFfTshAghZKaj
SVYiB2qVXbRW3evM+DQZsFFioZ7OpD8xoVnvzpdtnTLxwMywXLU4rE56XYXg21zx7GpF9+QBSH0i
0aFhQpYwOijqmOgKwyiTt1JkeyLPNei4s6cSyYbB3pvLmjlB5sbujSsw8v6iFXuf/3f0HXFyjqCt
/DEV5Txq/td5pT5+olxcEt2RNiFsctSt/cOtOzW0w9HahveyrW0N/5CDVapttM/p6vEO9FQKOtlO
e0iXBFeBBbm9xiVcxli1YMQRScg9SJpx3hAhnY31azba7UJ2+YRcQVnbXlrCyfmkZa4fm2TQdn9+
9vynN0BRx69lIytktv/T9VPCFGr1OHLusbn2AfxZ4sXqKNo1NsBOEA2cM2EzcV5ImyOGVbAWMP8j
eSkkoh1nUfjBvcfYSy7VqzE7OnKSmd5Y1jhpm9wNH+AkQ2CMy4gK7s9/9/Pz+KcPH+kgai4pmbNT
/v/04Rdt0q7mZN1Xg4pRmnDhf3A1h+6BwWb+RceIrbJoMVo4I3FVUMYTZuOlfXTrZLyoCmZSkyfb
Y24RH1g5jfbQ24W39yYiJv22Gcqb1e2SkyN5/1PhEb/Xd1P3MfKY4CtKzLcunIajWFcXzEIDwXIw
p6zEdIevt06tdTPLlmNoGMInCVX7gFrIvehQoQUh2SG7vDOiXY2T96W1y3XfTkq4jKstWEundP1e
yvm7HuHS3sjC1EYf3a8erGTS7owqe9MLgNKxUTZ4ber6mJskbZUOtzo1AYROdeuFnhZ9w0kUjwEq
cX49sLcXK2F390xPiRQsUgZ7nmzib6Lu1l3KDuOFK2/8jmBFnSDqo0kRuA7Eu12Z9Ci4L+Gf3OOs
Ecr5kD2w9lvpGpjtPztF+m5UBXvUKJ6P2SSJb2/JBtPMXJ7ieeqA/OfzdaqvPEv+/EKgSOSb/sOV
gFWUmgGtoHUuB38qGzirma5mY4MBTu9ZzQpusM35bM6nudkDG4hJCQt5A2yFIXCIqn61Zb/erTpn
UhAV3THWGmeLfy6/aEjiJueR1Dj4qlqaIC+Pyl3fZOp21R3xtkwif+T479/kZI7fB3Te2pb9V+GQ
ROkC8MVqmV+NZW8FhSMWrgMTqhK68DzMd7nOynvjrcVwcCNt3iLodY6zWTzOUwVPBub7kvsaeBqv
sbU7gxtr2nYkmn3DkcoRmRFC10L1P8z62u1NZU4nflOVnOp7raekf+rm7GBpGdaPGTASoPPlSa/r
cmtUaBX4feICaRo3BAhTLtaUJHUfqbPzbsCe37YjMXyVnpI/6OWLBupmbfZrI+PqSuLV9nw0SPEX
ngPJF8wnaMrWejJYnSRF+tQhDQF1mTWEwELDFDMjYk6DDSn2MZo6R7/XRhIldcRGxEG4M4+qrrC3
7apouUbMdqBHcyx4uxlHHhl+KnBtavnvsB+4DVANrKEPB8s0lTq+fIgInj6GwuSps+qp8RYbYbL4
7N7q7FLre1X+eAtJ90mlBWvUiLcCyhAq/qZgZcPJLnytXPVTZJHYuHAhoBaa4Edp5oItxqLff9aJ
A4CQh67lDlIygkdiAOf7ltry0Cu8J+SPdf2QduYe3WHVgEAXZFW4doidQbTrFDBcRsvEBDj2MXg4
bCZUYh+5C0YFlrbd9gx9tQ1ZdGKbGGv+wWrkHhAIsCgM9lW4mTJER/mUFdeOU8S3snAmVI3EC286
FeZ5vpH+GZj9xcBM5yHCw+O/d7bHb69x9eOI7Nef+K2x1fVPzKD4n24aACbV+fRbRpzu0L4ynmIw
RGNDS/lrW2uqmDjV5jB0RY3MHfZ7W2vqDM+IraKtVecZ3fDfmZAxbfvpdFT/guDXUkoLwpncn0Zk
mR427OBC+9rC3n3EvTU3l2iAFhloLkwdB+cNh7lRXswMAvPPADEtMoOl8z1mUfPZdDKCEPUKpbOt
z08Z8T+X+J3mHgiNizu9RtlBsuLaedUWR+vS32u5jJpNHIFwecQQgZW1BH1hFJek3nb7cUQHde1g
rWwQrObuLuni8lgAz/IdVFF+gTF8Wxa5iWsUM1Wc8PgPQPneZbXXtxsUceEpN+r61A2y3y/22FxA
fZm+rXr+1YRb9c30OvGST5WzF3VSf22LTPimVdhH2+heQUsrp5EbLyigZRtfrks8H0RdmTu+KO26
pP2cUfqNuxi/Qhv6rUeN3frYjPRi3FldjpMGoEp6o8WxfBqJZDAHo94Soss+OYnF/dKV1X0/NOUW
J/tTbiXe42zNCy36bOxr6T0RlGIHo7LMGmNxR78Lkmdo5XVbFHR6IJF8kSZoBcdqOlp2nFwRhf7q
9Y1FBV0yTWDvfdmAstrnlTa+dZkTHpfQMkg41fPvaPwoIFJX/64K14ajp60Onky+D4NsA29K5mdL
d5GXEScUoUJwI78pcverlAPsKCeN+WyqpyIpnhqNlyYHZGV4N40vuBitgEK7Coi3cXyrVnJVFnwj
qoBixPYEDxKZ6zqbJDKJuD6qK/KxGTt75+ohqkIAoNkBCHjDQ9hxEJEhdUBvNY7GXtBqLltydadh
Y+N8vTczPbtdlm69CadY4EM3m1NsoPTcsGS0eBUD9j5U2b2Z5pTLhWYkn1kB5ierqJdTvNjGlfRk
urPjcLqd2qbdlV03v/dIcUssjUYPtUurPzwASWyUJlPfF0gZT+0aJofZKrtTH7orB7Q9Rd9i0o4U
Bt06xDpk9Q1iNedSp8MlaL53xPVULmJjtx66z7aUomRiOXqbyO2GL8a84FRqjEXuMiNrFn9GIwHh
LB53YywtPyMDnh17Ib3LsUDwvulrE67YSBuz86b5lDT8UkjCawJ3l+4xQsRRbEYWVx/VsFaEXuQe
uyJGvK2lfbNXS/AUjVOWeXgHNkaroWefV9plozbqnZMK7ykZEQSPrXNZh2VyS45DvMsjS7yN7OJ2
MtHt96wJV4rEYuSBNYIf44EFjUvvp2evMg2mRaGDGh/N5MCSM/LLbFouq0kze991w+oCS+dUbwuK
zmAZ5HrrWCwd18Yrfduey20/G/LYIcy9zyF/7kliGb5YsVXdJUkZLwgXeBg6XpRcarWxbCzMY4Xv
erwluyIBjz7J63wegc1mbcclQDCT7ucekXACAeJxnBtkD/Rkuxiy8TZGPwK93QyvYrdsb227IR3N
bR+YBNn3njEcWthGN9MgQOvMzoWFgW/apLnEfR0W08Gd7IqwHqkF+qR3CIFqd/mMOr2+KrqRgZBs
0q+J0Ikkt7NwM0wt4RwLoKRjiYDj84wZ1veqzjfmWlwVBHGLspruIrNpTws4Np/Dk7CYga+7ssA/
lEVicCg03jYyECavjf5Nnyz7ujab8ohmVx6LbrA3id4V/lzWkslhGO1bGRInldQPmlMvgEKk0X9e
vXj5Xoga9ZDmLIclLcw7dNcFI0DkjvTKMgbFZ2V7AGT1Ngk5yIVc+8skhrxOzou5a+oyoiQc7Ssx
Y3muSJ45elE8bcPMc1+MSsSHBYCPr825F7QmkuVt2ln2Cw/B9cBSSPuuozeESRcTvmSbw0caatU1
ieTVPQZ13QctcYadvUZrEQUNEsTt/2PvzJbjRrJs+0MXbZgcw2vMA0eRFCm+wCRKiXl2Bxz4+rvA
rGqTSJVo2f3aD5VlaaYUAgiE+/Fz9l7brodhHwy9wcmJYv0Lxwp50ZXFpx7fzSkJUUY7XYcZg7AI
kOqi3o06mG9MKw2v+6TLl2NWNG/d2OvwQtRkfjiaXPg8GDbKT9wfiEWH7ejrF2SaCxNvyTuK8jFZ
d54wLhLDbVd1I8bHRiMBcAmg/uQRtbeRTu19UUHCb8Pxms0sguJIJ1FfVokyWLCQh44idZ9JsEYT
Q67blRVVFaaC2vo6llj6UbU/RIol3R4n+8AMuSlRMkQCXIOlNyjhUVCFxafZtI5UD5wLOsfySCKE
8wk1SYQbPx1uR5iZj4YW5TpTDHgmr0puMrzK1cpo4/GzGXvtKXRa/xSjGQtYQSNczSPpjr00L3rf
cD7Ns7pRcSrBnZnFWfHA1oJ3j66EXZ4imC38JDi2hBbaE9x1xzAwPuVTyKs2djVzHyeK124VB4cU
C9AuDmSx7R2FGzSILrK8yfc16XNU4syIqtlMN2NT4rKix7xTJeehWKLysnXRbjUCeertjuV7jMav
SWo2e2MwvfM89P6LhUnlG7wQ40r03W3vlOJuDtwHc3IZ1wMxvcA0hGZNGvM+AOq2bYU/PPRlok7C
K79mRCEdk8yneZGn9X4ACXBQc+GTh2vE/Sm1I9BwgEI/9THO9Jnz1CZg5xpWWXZrxRhS4KCNFyG7
Ms0jKxoerTQ1DsU8iIuySYEtpGJXO9lC8zSvc8/9rA3cKWZQYjqtHMzbCAfuwyBu9koGGJUDCRel
b4jbaKMfAWSOtRcnyT7okSiMSV8c+rpYYg7c8YxDI34awgWc2A/1Bvt5u3E9Mf+Fjfw+KasKFVnm
3+URH0FauVzz+aaVlzmXA6vqFjvOc4RIeIXEI7mmrXdRjPTfoFtcTEAEH+BCVqc2Q3rvGt2wT0H0
7VKdR8+dmvTe1Wn3rI0Ksk6owm092MPRHzPCH7z+ebRYV0KzJH5uHMhjil+Dbr4aSkybbsJ0DSNn
PoXhBPIxLs5agnEHZA8Tohyu3KKO10lg1msGEcUDOL/qjqIqP1dtwFYvLA5E6ZgH2XVdS2sP8qi5
KmJ3V3pOsw9oJ16OjlttKi2MfZK5sHcxfV4QxM6yY2fqEEcZJCC8Ex6clUYfE7ewdjpQEEyzTKxx
jj2jeMsAHNJ13I+jNV+DZsuwUXfWqZ67aieCUX9VQRRAIW6B10Q5umnMU3FbQRhqXdz3s36pEKc9
e0jKTMrcr2UMd5IP8lepynaXEXtegxI1uuPUm+S1ZTkqp7nL0Si1eQnzA3PZZQPwF6cECppxKGlG
GG78PZKdvXGreWRL8zq5EqEJ5zXPrql71zI18UHZ8A/NqGEHHSPrtLBz12zCzSZhlHCIHMP8K/AD
sZIIJVdK4sypPRlDOOCwTOnRbfsivwXbgUqwNyd9hqVjrtvKzo4mX/Xz4iY5cKqPtn6lGuTxU09/
tgciFydGv2lHgo5IoYv8pzYxF8Wi8sUqnc1bH5KNvRqnOLuyRmm9YFsormfNbBcFZbF20Hztomou
Kusu0JHKok00BEn9kiqiklwot68hgDrJSQSES5HmZ6mDsL4fp4GnRnygXnIEw9dIwawjcI/RdGGR
NkhOmdiIMM39zZQQSWjIJZ1wWIIKm9fIwpBPSI0g8NkTaGjEIw4pe2iO8CZholhL/KG5BCGqIWgv
24Y/Xfde/cXhl+fkU7ejNjcuocS2GwXuYp+SEo8LqdEVfTQoEgTBB0c0gzO/YOQOV77y7mekkKu2
E953t8CejkZvbs6RCMetmMPuEywHJLxe2Z2MsilvTdBNG0IdJ8zLyagObiGZbNP02VD12ZvapYSx
x37pOaX5AXSYu/ULYZ/NqndPnckkLBWAawLahhsB+YWOjsH1zLypH3Q6uI8IRxF/9mkDL7O3DByN
8LXWJk/uE40axmSFnL5ADbyOQYnRpChCfafHMN4MWZxGa3KtsYE2sb3OJMrezoE/uupF4ClUXA1d
dHZhtL66Vcesp3m26puqPOkyy+7joJBfJKUnZyaMTdB147tSzP0OtXV7GZVJtkcqwOlLYIW8MiKs
ICvsEzQnVWMeMUO1d1FUEjOHyCHDmBSKI83p6pOMw46wIqv93AH/eLKaoH2q6vhzRHPtwkXvidai
Qlro2MvUtgrxFqnBPJMZ09wNmD1AFsEi9C+VTtzbKmm/+jMZfUwjNLoKSGOg1UeTbT+dYxdyTBF5
13kxFY+Z2WQPpH9Ge2YwaOgmZdl7jkLyIe/U+H0Akr9ubDc+9xCiNnyiapd1GT9C+vszAFspphVH
D2qdxXm8iRIxfpup+qj4DXSLXa2nm9YPcjQgQGk/dXFIJdbOtIwHctC2fWBgcfTn8DiSgXlM5jm7
EHiUjiXxslcFOFMAvh4vk2l8K4J6fkBVF8FFs0APQ4hi0TBFPuFzY3zOmz+awCr9+dqY6nlT4Lbf
S3soPlVLneTMvFe00kGutGZ8imzifRoqX+YwADPAa1rrjGNZzflzKWQt0V0Ih+I6rUyxrGDxNpza
EShkn2Zl+1RLtL3XcHh6B3mjx2GsRZduYuSkPQqD1usJeqIlMn83psocbyz8sAcvqZG3VIMxPcpK
N/p+Ho2M/dWQHHjlDRhtxhdbpXy0mYhQOz2eeSRdAEouRi6zdnqrxh75/0p36BNyuvTVHOt9ZPgt
SOhSf/6p/fObwc9bjj3MaIY/ONl9qjK6O28BCU2rR4JfrfEK3ZrYGCGcdMse+EYWU3CwieJnu3SW
JDeYXGJnEMcqEmsb+IiAFDOzGm/CYOzDOdsgLvwg5uSNwu7vz8Y8x0Jdgxn/bWBEaQ1tZUb2eNU0
3ZXfUCtGh3T4aPL4pqm0PAALbwa5AbTe/bcPQGRSc+gdxqvUNpnIcwSG71P59d8Dqv9rSX7UkiSX
hS7if25Jnt/DGP7+T/7Vkwzd/yJtBqkDAfQuQE4Lq86/e5Lmq1cHcCuiPr7DZXD2764kvcF/6/QQ
/oX0uBZ1jQeag6bmP9HpuUiFfpnRhAyoaQxwfhEOgAPvTReyjWQAsEZ759JuAmsNQdQaN541TiNc
6t5oJDpm+vs0TIhiraOruposse6EiVliM0t6r3cFhGyjPPW9x+9/azDKcrF9RgqRrnLA9a/8tpgB
8SW0W/0dAYelO15Jc8Frczb2Ycq4vUGFtJM9jpuLAdfGSx6Pt9JN/WhtwSRew+H3AdJR0O76Nt40
hLrdGcHMlGDGlNcseXWViV2Y7tK8t62OHLFKW4VYZ73Z0bvoQLAeijZQ7Q2dxPyuI7TkS1/MDkfN
vlUWQ7Eha85QdJII3234ZJD7VHOJyZu3mhljum9IIEFuMVUkYdRpcJ23FdQvBgMsM/X4zCaf3cyC
4G+gZ+znbIqSwbzNOb52EtTnsjaafT6XxTHjtPvs9aJ9snvHrldWnYYvdRi8FHrh4gPbpptUTkf+
EV0OynOuU5Gah5BRzVZmi3cfvwN/xgnbW5VVCaOHaTI3cowHRoENOyzeBiLFCzfyptVoieHAbL5E
v6564L4l0INuGvczuL7bsLcnoNRZyxwnhQdMZpyRHhi4pd95H8RtltMJ3A61bVxz4An2WngMOGtt
XYwkTt8ns08OVaCY2s+uvx7Yu+u1SzbMJTJJ+9FAkuSuvNZ2rms3VpuwKVCD+r5/HFJrRtYhpmGT
KlTolo1ukZEo9Sud3p0zoqsCOIF4lCnh/GxMZQOirjD2bNrz0WXk9GKWtn9MOEncAb6IrpTR1he1
Eaty784GjV01e4PFwWNwJZMgYEt//7/MbXdILg2x1CVo5Euosqt2CN2qOwGNj8fqVGKwL+oNQPU2
C3d2Z3xi06ca4UzDDHLeMpG1zJfXZeL/VtSPVtRFZ/WnFfXya1r9+GXI8/d/8a8F1WM9RAHpooIW
HlbGhWHzbyE0458AdSIEHZQUv0x5/P9ykYUgEYFuEzhoLP57fXUdDJPL+uyb6OAZD/n/ZH19s+e7
SE9YXvl7GPIgCHrLtpkYkMNeMOZDHW2JphfTJafqn57Gb2qe95dgF0DkAuGZjyzeBsOhdShQL2Ij
Iu5plc8B+DyaXh6P9L93sf/BVZZP8ZOipotCrYlFZqxdPffGc61/SLH+311i2al+uoSf1m5VD1yC
qa5v3iKUbOcPNH1vNjsXWNFrURS6uF0D239zCU9Duhzg+hxGN6CeN+iUp019W5btniFc+c8Kvn9d
bZHtI6ln/Mib+csNMV+C8up3h6mOBexL/pGW5NoWcVN8oNB89xIsZx17cfgKBE/vgtzMHl+prS1u
LAnie53ROI2JLrk05ZB/IOt4M7Z8vSumjLZD+bIAoN48Q86x5kSJ3R2qrlIXOW5dzsP4yiM9QyaM
dbmvOfn/03eD+7Mt1HTEOgo8Cm8uKtKIMqBmD59yniKnO05UoDtW2Lr+Bar/j+IxCrCfC6LX+8P+
wC+XjDqPkuTXby13SBBuGqM7lBPChVVBgPHBaIPsmNumXhVF1940k6XpRs3JpSLm5oPnu7wVP4lm
/r6+g6qDwfSyNL15a3A7NYmZx/0BcqXeeiTBsoGOD3/+rb3RJ75exEGeHSxaOdP37V9vUlu1nCQi
q4OUrbX3x4TTeuw70VVh46mdJ4JgBxWSnQIuavfnS//u/XFAfdiLknixp/x66VC42optpztkmIC3
jSNkTIYQpHQfP0a7cuKECIiELJM/X5Zx4fKS/PpkadG53KzNpoA87c2T7QujyeIBapEwqu6l9j1z
ROyIMNYfWXVElBefKKzwTQJHOTlQEXa6d/gKMm3tAQWPexCg3Wc7mR0CmWfwoZ30b21Bs3qTDJoe
dUfcQx1hcHOkHnYWGtC71LQRyixOwHtgoRoXpZ+de2/wyeVonsuggY4Y9NuitoaDygieCGnqQQK3
vE1u+MklE84JrIqqgcN0pIB1KjsmZuGfzWD2vhilX1mrREwJzmHDO2Ppntb4OXtygAR5JnGpeFG1
LDYz4h0gGOX8gECq2CD9oZXkty8e0pVTlJb0rox22PT+TPlk9xcwQOWDriac4RTy5FP7BKUwpT+6
pZmD9bHcHWMczga6sS4Dk+Qq+tgaxYIePjk+rEc3D+SFP6P7rufARrBPwsRlFFHW1QBu1nGtktso
G8aXUJbTLXBw+ptepHkNsL7ujXT+MVZe9JQ0qssIRivmB2/kCLMZZ+tH12mjYFTiyr+Mlsiitc4K
+ZlxOnNT7Un3FpINf9HygIVLe3ASUGVLibfWm4S3KZtIXhRehJUwXTrnkaj8Zs3ng1VMAQ8zJDOu
stj9IXvDpZ8q1fds1g/ubP8Iq1AALBfMXZSRPknox0dzankkXcIPiXj6HzM033CVjO18yFpWjKxo
+BJENMvPyuTvKzWfI9N+fipD0X9Ol1efbp5/LgOVXDblGJG011l7eMDJ7VjQFY4rZ9iAnOnoPAcm
xgObRCQ2nHgd0kDdBpqYQKwQmEYFnsHDjNAKWvaMRbLN5J5o+fyQiWy4Q8yr7mQT8YdpBfJiBKkA
zzvhgi4iMAysvSsXZvN2wFB1HYQ8TqbkVoRHu7E3NmXTlRyZ+h4z2yuRSC7AHN2mVrRWXWR9Ai8S
305xat5llcr1ig6guEYgm+2TODb3lttF3yKfCHfeEiO6sseQYL4c0YFauTB5mDJH7jVCS0hBUAfW
jMiJ2Wm69qI10KhZQJqOXth4NxGJJfu+SZwb3yrji9EV9BxbVNaI9EYixAbzoJLWs49thzNJKV3o
NWfN6JuEKrEKm5F8dYeEo309JcFfbpYHfxlxJNe90Y/njiSNbwkYjm2sWhe3FH26rdET3B5xQuN5
RGbubaxZfy/anifZDxrMRdyYB6u3JszJoX1BtrV7bxIOuY0mUANcTFj7AMb/XjD7eArsaHiusEDc
mmVrHobUhkbmKk2rk7Gisyox47xYORkwLaOMKwwd49cOicdlpeLwGoGhc1+EEsFATy9yq1tLnEc7
nm6cgXyJuOmCG7LNq68Tjc3bbkIzr7NEXmlmvBeW9qfLvg3FOW+QjFstSWTNJL27BgoQYZ3TfGgh
lGO8NnG3rFrIfij+7EjedrMJqmI2o5zwG88Tm5QQm90QjWBlUgL/VgnkqTswZdl3MXv9wRpYhBBS
9HteDbEBHSZ2zUQilqzHuNz0DXRpCkp3q0y3BaPtzYsJuU3uZ7vEg8zMjr9TRAmI7pAmgO1X84lP
G9/baP9OUz61Z5HZ07og8Kldg+iifyvKLDzi42UemGXexndjvCron3bS0zVwi9jYg1ZDOFp59M/X
AUaNHQcEfPNT1x2Nziy4jTaYdhGa1K0fqagjZqcI1wNCRxQ4zJwQKhPBWVEEfBtbKVnGhvy2QATB
IAzpkGQVeKY7OzOu8/0DuWNkg5iQSuw4EGdM+dV+rFMk1wFg6699XlvfpF8hYC3CNPoLUjD63l6P
16Fl5qfXP25XnrgrE5cxlo6xmMzCH69H8o2u+wCcOcAU1PO8w9AwJklcgxUzZHq9ZMpcitKhxzyt
JptMEqeQ5rc8l/0jKrF+M4iEP+p2+ANfdf0VLsi13SMkdisdfcmI5vs8gK3cv7oXhJgjIL6WyV4N
VW9sTYwTWuUnr1ZfsZvKY+B7+BZjxSgITIe5bO8w/qduuAqlyeN7Fal3WDAvvVwPl5bBAGE1WbU+
1KDVbYQclnPsbGdg+hEM5Yk5BiJVxpZSbdwF34BRhA9sarS1jJq8O4vUhSfZDzNQBRpHK7jyyDOb
APXsuKji50Zx2TQHaqFRjK+sTgFyWfTkTeqNI5RgvvrAoYdULwJtVTjJ9xCv9SkvMu+uRIJwjqw6
hEbBxAUoF/NnRHPBnoNod3QaI/88hmkIJrD17hZV8FYsbpJAymofI6lb46ghoiqEW/AaGjl6NOkd
C91pHfYQayJP3zjd5H61iBbbEig1wxTEGzTzRq9905VbIOnVj4w9/Gj3JkkYuUf8ZRzEN15igHLM
VHhXZSUOIbcPmR4TxAILxXuSnEUl8aA2gryxohTvmYXubViZN4hvEVcb5vBjwDD/UPpNtJ4l0SCb
hezx9/eUSx39NZl8WO064850G+tK0Hm5j6OcRYZ53Ak1Ds0aodMvleqD27Ae9M4wlXh01OQ+wsFx
HzPRTFfsVN4uaRNjMzGz3xiNmxz8KKovgfd1n2oaSlu7o59m5I6+en3qUuAbqfsguIZetjOrinQH
QO1npAnWqoXGBgRjRhjEi7jTomac1CbVtgqRGJSTdLZNWzLd70yXH7EPp0vZU3EdBVZ8JF6DLILX
d5lEzfkWNB7hH7QaznOQ6iu/r6JtWfjkYbpyaFc4F/JryAjlkVAY7ykEsriXaJrFKkjZDM3Z5euf
2/mS8Of50mrBtsRj6DBqnfKEJdCyPoES+9blMDhZFKYjVMzq2u/mmTmaUOjV+mb6bMJWF2gzyPOa
1dTvQJ+GFyQpZSuV+9m1Q37PTjk26RCK5PdsxMxg+aOxjbpGX7d+z9btJ5Xc+3DfwQ3NJcxTup8k
EQbE82zZm4YjDNF5BP7YN5ejZPa7xsZQ36taVzvFgkMNVPn92XJted3GUF06BUYjTor5chqt5gQj
fdw5NnYhIKyVcf+3YRKFBhWz66AyHFg2zHjxQzASghrUp3AIg4Hxatss/g6rKj6bitepJCL25ISp
9c2MXWxIJXAedxwR7ocBZhud4kUzXKgxSc8PM8VajuBtnG/hUJMFOLrTNpBTh5qLyTF92KEhUST0
Br2SQ81KV/XOfGt6mt+84RB0uI74l3sXLQ75HFEyXChJ6G7EH72B1kT8Wz230aG3Mnefgm7DmR4h
q2Pqs9zRtZ9ofOAhPkX8KpgmVFre2TrvtnWQVdu5SYw9Z3uEr46Y7OepmgKkNFV75wzLBC5PjXMc
DTeqmXwQ7CgLxsz4EbR0hy23esK4Bo8+m6ILbgPkv1mzcoq473Y4HMctZCZ7T5bmsKqoS86MDzu1
LlrT31IhJqdmRnIkSQO2G0IVUEaUL35lvPSzuNY0lHe2HsulbmuPQeKTDjCn92OdzOsuMGLyP1p0
MNhWiBuDjBxxvAvz4MmonA5ft0PsJ+69aEMiVLzKnU5uzEASNSMaF1pMw/1WjXCpqmwEA0FTXeqG
0VmVxDjRyLjxQNHhQ3UGRXc5IzNVDQICgFWQg6sYKSMOq+8a3MT4EWKz7VelnZyTzGtuKtJsnow4
h9ZlT+UXBg/qpRl87863OldvigDgohqmGblPmGOwSNTBSBipg2pq3Rs36OYb+K7dXcN8fjuUykfV
qTuALDOxIdpHMRx1qHwKRnu7oc3pxplFeooza8I8ILEDdnN5ZuLpHEATirDbjDWKP3rOSuf5ua++
Ud4TVcRx/NIKlTTXnY08cmgzpgt2rcabaJ7qo5yScJ8ZJLLKQPFTLBH8rXKStWKgJXyLGx2Jby5x
J+N6IPnv2rVkdlvBpdnBYey+eB311UpbiX01BaH8Qmqzf2LKXD1Gk29GRGcp57O57JCeVTYIgIPk
oKtKnZM0cEH09/KxkthjtWzHUyHi4YzeKH+RboYrMCGDm7mAjG4Gvym/l71vrtGXul9R29Y2P5HG
P1n0xi86yQncMzhgr6aBBJZ12tOgnwzpPjiVT757REgp0Q1DclUb04988IMnu/arLTKcYB3HkKrQ
Y2frbChJwBWkVa077IBqpQzNaGnqWMmyIjtk0J5XDdAVvl522xN80HJTJ87MyCIA2k3KSJ+W91Bz
njRcZGRQGZNwZmMM5icOxVbz2DmZA/YWzNbKhF6oNoLKeE+WZ3lfg+a9kHNhH7suopTCTTRFMeiD
vAkUqoQeetWB45Jn/Jgkg3csIESbKS/4LA1URpw7gz2nmBGQQho9FI4hL9gUixtKxeyrJoX1IWvz
9qlRDUTdxhCEuaRRm+b7oRbM+3MAZxymZHULJGOs1j0alee88xhGq27MToOtfsA4HQkpCawLoFzV
2aGyfaka02Pk4fcbz8iv5noo0HI4RrGXOYHaI1/VBX7EERZy28grGoHxVUYxBOOuyHqkx6K97GIA
aX2X2Z/4/X+XFeBkxZ4WrhjSI0GIJMKwulc3OazBjRsXyWfdkb1sToyXrKqMbhHH1d9ogz27WT8+
u5O+mxV2pJ3vIVQ1qtHaZy0UK9kYDtFMqrhj4DnKdZK03SdBShlhSV6PyFuZu3kYEJTxxh+MoHb3
CWO8Czv3kNkg1mB6U4acTTM7/gYtFKQtK+FKOEa8C2Lt33PUYT+Jw/J50ZRsmjh8JCR3PJsNig/+
FiDJupV3bup+94ugux5oan2L5wgZdz4GpMqBHb8Mw3ncI63midVBsG/jDMWREfJQnMh/BOPm3qcD
wu5MpfxguxDObkVNNSUesGVD7KWT2DecQT4v4cbXupm9U9vCW5Oj9LZNUUVf65Bg9KIbA9qETkbG
KmTolUAHvLIRkxxIQ2qJRR2rTxCTYypcg35zKYmNm8rbKDW8Gx91x8bLPPsKJbDzlxUjLKyzsdl2
KkX2gaj1uhI6uShEju8DtBM64GmOyLXJ0AFHSd7vS5bbLRRAxLBSm7dRpLxDMTLfqmVe76fBKe4k
Ky74N6wK4JrNfVeo+1iRJ6190zs5cT3t5dg9wzfwDxmCyPVIIXhiITUOKFuGC0o5/zRiNASN3ObU
v0D9lISnT2JN881pM1gKAf4KjgCE632D3pyZ6PFVdCZHPtvQLSFNHQLavbINPa2RZojwCmgDkiYy
TpFXOR1S311b0UZeB0kXXlVTV9xXJQktpZjCfZL2DH5pYd17dv9DawwfJhM+HKFOR4Ta+OILTg0C
2inSbcEhqR3AqyB3AYYYWluOEwfDtrMTv3+BLdL7XMbUxm5UxweqwmJDu+Olx6y+qZkm4vVgf53G
8aC099XnCKKz+UJ05i01FFlkxHGtDRVYL25YjGd34Zp5Ld4xMyefNY6swxAa0V+J54gbJuX2ba/D
v1rtGp+JuukfMM52yUb0NaaLsNPRpgepuTLQT+/NUKutnWJTYSBOak5FB+DPjdD3XVDs6C7+pmU4
ZYPH+bX/6vRAOmHqdge/xVWJe+bBw7J2iD1Ot6FPI//Pl/vdZMJh2AJCYZE1vKVnxV1rWozRuVwv
xX1rt3tOAHrbkkX7wbjFWjrHv/Z3ubMQ4hBlOBOXd8Csef5XU9ub1fjSvzbpp0h915ImvQFI7ZK+
krn3gtn8mkTLiRKDxP+gew+oDoWP60BCfTc98B0JSsvsDo4fu7eCBPvLJqZP+s8fKl/h0sM2GXy+
zbtxsXwqt2QG8zoOGbJFBx5OGlErqMU/X+p34wjXDDgIQYdhxLh8vz9N5XK9pJUVI5MlXGEbe6yf
wXo8/++u8Wa6kwoG9PxayY205eWMV8ANyr89lP9xqvPbl4P3Dx4Dr6KAlfvrfYRhFkDHkN2hYQO7
jJVpn2y0LOt5GNOnxGDU0laDeR139FobJzaPQeR8NNp5/9PD8AdvN+D3Fy5orF8/gysa5Rg1eIvY
IqVI1tJbAI7tRWFk7REfXbX5p8+V60ECQ2wmbMt/+9trqa2CqXHaQ1mhy3O96dZPLP+D9eT9D9xh
hi4sQX/HdoJXEthPL0gYE4vb5UV7SCVsqL7B5UH+GHJwGpp/vp3fXImbQNznepZwoJf9+vjQ4afz
NAX1gaUNLqrRn53Jv2+67POfr/Obr8nyXYR6fFesXK/GzZ/uCDNI7oSdXx/m1Nx2xVcjILk7r0Bi
fxRpbL8fNmJN/+lSb4aNHFS9qPS4lBpCundAs1bl6Eu50uGAkWKo5odJMJgWNEG7TevS4jPRLn0h
kcrYwkaV24wR0N7uOUuXqIJJ6nDn/CSCrDlJR2MrHZP5MiooBnEsOSsV0zKmuJLbwpaZPPkD5v+x
VrSxJgVfnLM2mFYvnT/Ibn6LAmDgyCiT5j7mWhza4u3Uryhmg2hjxTPtE/kYAjomVSD4hAw1/VrO
yj+pAn1sV0DW0Hm880n5Y3CFOZTMjlQwnrHaJl/b6qHEybOWHtasusRYHwAT4nRZ1nkLAm2k6ZA6
/opcEMdeXOPDqhtAuxuZodaaSJYDA65xI2UAUVjn2YZzvH+Ru2gZMpwsa816Tab6uCapQW9cdp+Q
p2UbFI9zb37zIyg8f37X3k9DwS0u+hXGvWhN3i5LBdp0It2b6jA385FMeFjIpvsoGnF2hP0o02n8
YOt4/3JzQYYWrzwvwSj01x9Rg8+WtMiwPKQt+bMD4zVovAVUGicm5hdtOu2af3yLtgNYDDA54yln
cVT/vIOE3hSU0naKQw7aYJt0k4dPCyrPlNX9Y9ZZ84Hq/Nufr/laxfxaC7hUpJi7ibZivXgra4yN
CYdRUJQHr5zDNZJ+785NoDhXziTOSV0UnwlcCcj/5CDz2r175U2VCtqKpMLeG+NII+mDD4VS9E2B
AtRlCYsTixwJS9+vTyLWYoZKPpeHfo445Tl4ajirOTtybHpsNh7AFg+yViGKbRh3CS69Pqcp6Vof
7AvO+5XUXdRSFCkWShhC3n79ICYFg1fKtETNkzlq9dryS51ivqXtUIkzX5d/lBkHdaYPGFAKFhvL
KFldkDUONyNWyN00ReZT4tIwBNhhPtV5D6Bq5JVimJDvqHexkarkB7o9XFvmsHW9LNlyjHY3nVHJ
Q+K1BN8myt8E8dmuc+cOp7u+rgpSB1ZQzubHJFDhqTD9L+biGPvzN/G7+w9YkrB8LvvW2/qJYz9G
Pelw/0Wu7xJUK7AWdfqYWkay++eXoifBDryAiODX/fqoyXtq2zLh9xYiA900bbAMukDMncAnx49/
vtbr9/b2rQ8tsiWJQjRtVE6/XqwyvEKNZVodmkFAcZUso8xBZozUuJWGTUWuxdmqzehGanTotm3E
t7Y0gFE5RbNvCCU9/vkDvV9sHD6FhT6NipxTzbL6/bSTRuXQIjKZWPUzo78YWAmP7Gn6EOPIwMcd
OeMHX+xyg78+AH5V8AgBBiLqC9/qWtoasAcuR7z1gXSPtJQBhMWdvMC5JvdRgHs1obt876ZhfP7z
rb5/pRxEO5jnIRb776VlXTwNRqI80n2hBD8N3mg9t4y07oXlZT/+fKnf3CQaFmot2jn8761CiNEv
R+pJAVEdQI6TocqckmEXROqs6o6sGbBRejQEaH9t5hJ/vvhv7pNTI6uY+apff7t/YCdUdNaq6tBj
UN23I7gXTaQ9oMLug+Xy/ZXcpQSzfPSTfvjOy0Gbq49B3hQHSPqP0wR30QYvR43gOB9swu9fUw5T
yEGRfSIyM99uFs3iZo4HVSCdUONm9ugtO9n1OAoPWKn3/Z8+QNd0uDEb6AeD8nebQFo0lVuQLYRy
yDkYzVTVjEkZW/WFk38UjPq7O2PvpSzHDMMl3yz0LfKXxFMld2a494ljPJJF/D3Tzn08eh+csH5T
yZjUJMLj1qhoxZtLlU6SYrdEa+I0xdahHRzWoOn8YpjxgQ0nOrEfnbV/f8WQgzbLOD+6N6udgdQ9
qJcrttZwInjsaz1Z987iOsfMBHZT2Rf//KujrbD4JUIOBm8PIKKnqyIjPz8YSp0wdx6ISr5OPfOD
yyxbwq+LGOmuYN9chyKBh/lmyxgCU6cpf/VhMGwDhkDlHhvNFvznm3m/inAVy+QoFWA5eQf8JjFJ
V1lm5YfOoWlHM2tdZIRTVd5t1ko0A0AJnan+YJVczDLv741il7xRjLPv6jJy2GSIui8/hAIC11iE
dBqrJoeYGSJEeA0a6KeF6WbUbg4dbMaVXfWmv5e6jY8Fo/LdyKFvnkT7iax3Ih6bhqPPcujBqCnO
KP+8h5AIvwMQKvHBp//tF0Oaxv+n7jyW80bSNX0vs0cHvImYOYsfv6cTjUiRGwRFkfBAwmfi6ucB
SzVHInnErt7NpjqqJRYIk5mfe5+XL84gbHr7Ypi6SBav+mJPAb7aZAqMpiYp5f75xXy07zmLKGc5
yb13CXVpNxwjGK3sq94rwDyMez03bnyv/ywn++hVwD9jZtx1XSp0/PkvhzPcNwsfCxw2TSksZnWi
5CBdXX4S/3y0AxFmMm2Nuogk583HPGe6KeNBy5mP6lCoehxT0oEp1nXF9zGz/3mNgIoYQ/AcGYRA
SKl+vym/T92RmbKcylj0Y3l2bepelm109+d39NHiIcJyQSYzpktE//tlZAfVZ65ZPEXq+FjSG3QR
I+cHgWW9bWPHf5oKkYEJcrtPjqqP9rxX1RfzwR+UdKgO64llj/k+js2LvtIe5wxaYXYrsvmahfjJ
1T764CnqgHC2qZu9m4UuuEfPxdR+L2JoEiXg+MvJzLT1nx+m8dE3wkOEc2mDpmZC6/enGQymHBy6
Cnu88vRbaE31VkNPsYogIRa0H73pa2b4dTjU/XjRqCo/dwrP2iU+Y6uzEjBj4wzWUwNJgkyWkZNh
yD6r3RkfPnmAZMvKtLCpffPKW0T6zlSWnDbSphPSN49GvyAGLL87pJ5/N0hqr55I6NNUYPjyaQSC
F9QPCUMrsyv6o5igb1AjD0AYaIhlE+7jzw/yg+do6CS7BDI4cb3LtAvQMRm433o/VfMPMRv9VhfM
i0Z4NtXq8c/X+uBxGK9j1M4yj/8ulzUNBTXZ7wntI+OHTjl1XTr6I5TEau8FVbZBEdF/EmF8sOgM
g6akztV0bvLNZzK2hZItCOY9uIFvSRproclgEq2adl5Zpmq+Nu3UrBk4Gff//F4Ng2F16u0EiG93
Sht9XNr6Xb2nEnUO+R7ycVtc6p0br5I8vlU+Zo9/vuJHb5KQjSKnaVDbe5vIsVamvrPhSWp63ITK
GBm8qKz+cmrIJEtsMj+53gdnDjdIDGVxsBEsvnm0ZdTaSQpRaC9HsMGF3U5ruLzNGi9J7z+5FFRQ
y3cJhN8lxMKz076sSNEMfMG+OEWDKN/r3ZN0MIxPtq+PvlEyYT5Pm23lncphZOqvglFGrlION0NS
PzsOsnPYlas0bi6xkOv/cXLEBoakzHSg3xEhvjl9DEk70exmqnkLgFX3pqsW6omgyvnJhT7YmFFO
6A7GGoQhQPh/3zHFPDHkFpECggm7g1+98+fm5s+f4Cun900Y+ts13nwTixt2ZgM+26NZMPCySOGd
OZ1zZQ64YEDSh/oW6xADplasOzeLv9ZT6zEPRTt68EEZTYvBcFulNLPxyNho+CdvJl8V+9Tq2yNI
+eTSDGIZVgpGbiRw3yo7yklktypk0jc6JA5VwlmXYI6NlnHkjAmFK0qXzJNVRpdv67JrgdQh5SWB
kvFFBkVpy3wtQOQ8bS8S6SU7pMAKkjBTqKOVlGcjoJ29nwc3KQWrkCecb0sq4TD7mYXcM3+JdHaa
xSYaEod56Hw6BewCjziFu/Pnx/vRt2kbnmfwnVh0Yd+kS9CnMWdz+TaZhH5sZP8IJOrCtrStVdab
aHFZ/vP1PlrhxNwEezQn0f28uZ6T4MBnwdva4z+yVNTPJzM/TH31SfD6vqFhU1GjAEWnhkpn8OYy
tswTROBBtWdO/lKAJGYs0n9q8q/02c+YuQkHx3yI2+qTlMn6+LrU8niiJNdvA7JAlE0pJoeaSK3m
b4lEqu23tnaJlkcvNowFkeM0OHNvenjE66JiDlIbKjbyBqySg5DBySbtYOmgvI3ersKI2Vc+OLFD
1kaTPsi+O8ZIoo4pV5h7c7wGmeJSe/HmdWxE12Zud6E/O80q7zM7X/WziDcZv8+6L8QzshbjS4Yn
+07IqdmiV+X/L2cnxBki23iaZ942lvPZq/jojbvo7ym7U2awFtLAr/F9qndOWeVjtdf7R4UycgUg
eZcb/fjJl/XRXvTLdd4GRqMY4fcGePr4TqGHFfWGsMRX5s+f70cHomvhT+WYTBNASPj9ZvQGt4TG
bqs9LXXIv3DFScbv6jyhmtqpTyS1H16MeiU5C6yFd2Gv27IZVTjAMWLolmSi8260xZYhV8bF+/ST
x/fRRgBrlgrGIkh+F/wWSlluxqDYvs3aS7Pz3BCI2F1dtM99ijQ1cT95ksZH34VHlkQCi1IUX6Pf
H+XciYLnS5yWySJByGYaR38Gk2jSaVzXlpbsbdH0oRSBdZXqEVTBGN1GXKfVmR/7+RbgpPoKsJoV
1UWxPX/yPD789dgQKSNRv31ntzbJqNPypWA+NeLZCuLbxByvC4tRmT9/UR9eh4I8Wh60ue+Cgw6k
TSIYOdyTiQqqOf1jpbRpXQ/tJwfpR2ErxSm0ufryD+/NOrSmAJEK46X7HllM0jHFO1WXbe0cwcFe
wM64wS7yk0LFRx/wL5d8G7Bms10whqiXe23CTXOonwO7YH7fPbb1Z8AZ66Pvl4yUEQDCR3LhN3kR
UCEbZpNXss2Y6qFPxMuUBm44FuDSKN/GoSawIi3ZkTdps8gpNGMZPm2ZawzG7g7GQ3IXNX63H0xE
GQj3kFIlfXsdz5CLfRpCITgGfyu9yb/1HXbNlVt1zIRpnVzP+VLarM0XfQII6tX4TAr9IQMBhuJa
bHpCvtQfp1WprHQzlMq8FsyVc9ibzl9f0z/CN5ylTy3085f+fy8/9lQL1aZx0r/iWf77325qhk/L
P/6V3XN9/lg+d2//0m//2e6/Xv8YR4z1Y//4279sXn2jLofnVl09d8zw/02IWf7mv/uHP53nPsE3
mCR5fBH/DyWwXOHnTy638H/+19ljq4rH6sevBIefP/ST4OA5ULqBp1AMJOAifOZr/pvgEPyL9cnc
EcXrpRLGGv5JxLECLK/ZLqlMLIfbrwQHy/sXq40AhHKE7S3GVv+E4PB2KQVLEWkRSZOycJC+rflV
OqrcMskBH8QG3hHRaFendDzU19KQ6CRi5zMMwrL9/hp2c0EPH28K6Pzm72suPSVRSJqu2kvJgaBD
Yg5dd/oMRvU2XuIqTOUuIn6H6ty7MYCeWvbYODC2FRi03WTK5jKv2xEJoi02ujYVK6MjCbSbTLvq
ILR+/eUb+PLX7fzq0OJgLv72NknkTaRImJPzjt8GisOgfKjHXr+vC7eQW6i087bwEvSQtBJPpZm0
R8mobodLhFcaKxFZEXA2kbKXdPQhrmtGkoD1RT6CxgkEEMa86BL8ecq3UFr5u0hAShjLhTaPKylQ
CCIn7CDzMHerXoi98ysr8/P1jCZhn0CrCSMPYCs1ruYbkkK1i8YSEZmIDUVO0NDFXVGSwES4kcYN
M3nivJ0oy6J3RlZlIRgHdC0e/RJjQ4a9R/WSdNzRWBXjbTFgattlr0a56JaR5wBammqzOk0inQJR
qsS9Eev84CTT4LRrFkdb142ugtEr+/XYCb0+8KiqEhMF0FBhRFZt7QCgc5u6t7hRo1G5UTWupJ6s
kwuH8WwSl4AhM6QkDNl7aXtZFyNgwXGZ1M56z191LpNBsyVTQvVyWuPR0B7zwWwuu7LHj2Tw5M4F
Anx4tWA2rH68zfRyvG2y2b3m7ZgbJmLMDTTcIhxc2TypGrOq2GPGIp0q9RUFf30/6FDr0QFV+t5d
NPbe1CIB6qvg1MUaa4+LtXqZEMl81Vt+ROltd+cypX0aydjGsaQ3boZiZkikx7FY1nVwWpbMkqzB
FdnZyi4Z4V+5kBFhMRRi04moCCGfm5u6MfMr4SaMvBsx07pm3T7ZeMfiu8iAIGbfZOd7TaIJrOyh
eZIdy9nXemyC06E41D4vV3liWsshK5J1Z0G62OhwzA8CZRqxPYhaz8anWjOi/CpmhG/r+klzjp8Y
TnNBPD5DCsaqF7Ud2aWus2kY9UMqm/GWguB8FjQj/yms4HaipEtvSO44mDRxHuXLYtca5+LVo94O
uBfXXnzig6TEpj3nUxyTanw28lTt4DXZF7HNm4gYHlvZlVBrkOu4haA457nmsXj0CnyAJQPYGYxv
La3QV0TRlatHzRPtmfmsmhL11WRkYFehQVqja823Wl71P/TMNW5Sm6HtZBF0GBrPFkAvss5hedTL
J1oAiXxWLXc/I3aAWj/zJmyXQXLb4PtvaeDe4yQcHTENu5+0DmB02pYXsf+iD4E+rlKtdGETRqUJ
xcl5QHEMEIvJ9dvY5NtEd5GnOxNp1Nq2sRCIvPG5tz1xjoUPH6XEw0YmvChUlT1eSLa4EKVlXwT9
5FwM4HVvqrQT94Pjwhvtbb5WD40sYO76AX6xOskQZV9LX/kCdaaPbLOa6sfYRwYYphYGK0Eb5OvX
m/MTFkFXd9qVVKLqcbLG3406RncnCFSvFIhcHNUZngqNHtNtWWRl6E56uu9rE5s/Gcl0h1QSd8LC
1XlNZT5ghZNAywRZHZwiG/YYHjet5rx3UXead5QnjNy9H+tq6p/SdrDvU2QZebwfrbmyGbOctWrD
oN00nIF3jJzjFFuDfYUwE4meLdVXA2VwWLtDAlTfkYwNNjO2RlST9FVP2apa1fCvt+NQnQ91gHsS
X9jR1vIvvd5pl7VeXGnOcG6XotwiIHEu55Zsy/Gkdd468XXkROclQgdo8yyi2JyTQ2nmXztK+5uh
oAI/2Op76pdAncfhR56YkBer+EkNdgIsk4ppZQziFAzxtCmcUYakED02gF2zidMOUHETbZk2NpDs
5sHaUC1wBM/BShRh17k9oxvUAjGqEE+Ao5v5Ry0XzTotGtCeAhT1gc40U8qatENEFc6qTHOy9rIo
XmIxg3Qly/YgK9gqhPd1pSov3ZilFpxkSPjPKGJNyFZYsOg+jZMUOO1mgBx9mCk8haYx6gcdZwTM
x1EXit7yNxD2zVBYGG2M1cI50BlUNLVSPwE/HuyH2Li2yggveNvrTo0qsIqNybN/6sQ0uaHDAB6T
izPvkBGrftyj5/O2rjE9VEBETocOZi/OBQMznIFBHSEAYuZE4PJV1OHpNA272Ik58zjA/S1ysnGV
QJvbZJXbXNHAMNC15d2WuYZEUqaGSxr48sF3RgY8rVyeVHLRFxR5fo9UofZCV7oK28ExnUJ6Pv4a
Ryf6r6NtESFaVEvxrdjagwPpm0zc1NeKTQRFdC7MbiVYV2d20YmTaYb3Xpu6eaCr2K0xPmBVdZsY
k/pVRUqyUr3hHIXbyq/zZGVhuwiYKdPup2JtjVp9NFp3fhTYEJCPlvONAJuNJrcLsAR0gkM5ROoL
BrLzeoyG5piXApcks0Dy4ebjqpjifNPZFmT9jiJMHS19ubhFDqkLf9toI1VISCKrCUzqGgO+7Jvn
xmhldTVt7UghzQpGbduAMmBQtrws8HzEPESfDmlqSWvFbNE61uLgFtSGsStSvniQwcnBH2W0gNPt
s5rcGGr7pF2VoJPPjWZWR5wY0bnZTgDsoHHb8tmOm3PkB95pIJl7x/NvauEoM1lBGzvJz/D8Mg74
5yH3ShO3PSnmyLofMk/h4eeAyV6ZQOhOEhXnfpjhCPUskBMVa5vOPRTlTB9xKcCrT5Rau8Ox3rmH
F52mpEppdmr3cfdUWpmrnxmdPVKjNiojdu4RBOmgo3J4y3pd0afVZJVvvcQZv9eZUYd9MS1xgWgu
0d0Ua4b1MRxBpI8hhFzmdpEnZh6fX5kcmJ9vT4Omq20mbEmtV1Pt4N5R+VEXZkifL5SJm8ecVOK7
KXwNOzKh8uXdYJ20hEhZZnEO0XmEWdJVp4EZOWzOov/hp9EkqCYyLLjV844Dh+lf9UKC6FNh16Ir
QV2ONZATJnj4dkbr2FmcJ5O0DJtEOBczGvQrrRaC200tGPh5mqMzpFYalgR5CWh3Kb5LQLBik9CO
RPnL6cxYdHP8K/hqUtO4QTHa/RBQfPy16YCLXxnlMjcrF98ewlD3WmLV0aG/bRrU7SNujRlWJQdK
W9Vpgfx7b+vdtC5raIJ9m8WLV6KJ4DZxOg73oKyxsQcCfpuaVoxLMpFG5bjiPJ5ff4ug+WZpC9sg
applU55L9dIDEFqlgUd4EjSN8YVtsPphCZd5Py1GH9URJh7dmI1oVbb8OovwfLe41d6C+efdGY3m
V6FetmoXl6460QFhbpJhnNbxIgqrCbbumcQqw04t4S/qoXuvlwVMAm6BEVZGE0qpXhAapDs5R/Wm
ytJgZaQTWAvlRFCOa2EV0LOgVX6SRBjvkwhEDf4ykQNiYilr/17KcgaNYSOFOEWivAuVl4ps05RA
QmsFP1ngmroOEst7GU017iGWxFvNMB8Zjr8DjGBRBueY0pwpXg/MDJ6NrWnfj3iynaWzlZ/oemk9
mEyhSCQ8ohpPEBD7h8g18rVup/hYSx4kPtbZPg4g3ehGgmJPlsQJiysxB/e8xVtIndBZm9Ztw2RZ
vbxZE3LQ1Ri37rXmeOqlxKEcolll4xNgdXzbIMmIN6a6OAwDH06CLx0JjE9nxI5z/hKcTV59Cwxk
MfkmRpLV3FxWTJTxLtE4rm3gKN+CksFdW08Ze8aIcANOHgArzb/TbGg4+w1SPYAW4208a+C2EVUV
D6015O6xL2ZvPG2iKeYhpSmuyLLrceaNcxx/BmFFBeJZKxvQi0NV0jp7zQ1V5m0dQcvpGgudtocv
eHzIOUrWEcaIOZj3FoqQjsrNDaOUUZSRjr1vnlB77ZBuWng02ROxVKsn2YIFT7jjGH4/RuYOkSCM
tXTnSdgjGrYpIWmMjpqMALDz7e5OR/cdIvB1ws7R8HIuA8E0EYpjVIS2+K6yId+2aZ/uhpFTTc+n
eQ+LiUAuwTH3tk+LB68lbp+lIe79qbBSDBTAMr8+u2DRkR7neZlydhLtClGtdTBYsJe5Naa7iEmT
KvSdvjj0jl8/SqXVj7YyOJPNwjRXleR9Wr3ffiED8E9Vg+E887mIoIuqu6tKYkiJlPigy75+6JeY
ukqCIkzKfpxCey7kuEJ6NWwN3IIOYDCIFvGSXHFmeZel1Q63ugGR3KzM+hFnjnSH8EmdCIOsZQ3r
nJXX4yVwZ2Yk8k1TiPPeS9HBRrasH/uoYuTf74lII9tGzVg7M2uk0weAYtLgDzGubZ4AwfNUSkyU
AMN0K0xV5j0V/ubYiIZqiEmpbyWDZetKSmg6jsIJuyjN5htDWv6pMZHeQmoKTmNDtMdUeRiZAKnd
UQ1Vu0rHa6n2q/GWIi1p1aTSnb9k3tRQxXmZk5d7KekJ5dL5xWeVzpvUn8V97pZfRumJ7/3Qk+bo
TnxhVDYsgSmhds7ge1hpS8Cy/NbSDige+LS227CmInmqrAmvmGWpSjJZDpJ8wtcDPzKnkfDe2jJD
S001cTOMKRnpkjSkUidxSqTdXOpVy5upM46A1z0QR54KRGBsqpOcfneyBBvk0xb6YApa3F3hqZM5
xjVXjlQ1Xj9DMI1s4HEF+km+2vHGZJpWp5rL10y7svh80AAVoQvCYwXPpDhA7Uih4XKQFVRgT4fI
pXW0pGVajGd4z8AYhGSbBf9aQMEaUW1zQSKOqcFL68/qbGa5VaFUMYfAtLDT/JiqgS5kftUImrMr
Ao9gYV05zNh48kszgPcALMIrjnHVPEiQTis6CibJ88wSpN1D6SNysViIc90JxaBhHZPxCUIRMqZN
BawrBAUJ/yuHX8RBo+Na61LuRVVAJQZ6SvNttmwKFE4/NU+wKiHr6736WsEdWEVmWxy0JalFScS2
RiYVHV8zZJSk+srvYGmF1ZzyXypNkuxmZouzDC7/mjd74ILOZE7NrKoT+6Dp2rOuz0uY4uF0GRYl
h1TT0fr969PE6mQrbFLyqjaiK90oqlNRm7gsYwl+6vcd5HyD2gWuHNQyGCyqTieGXS9Gmwg3jPWe
zV0zux9oheoHvCPxd9ab4HTy2GfrKeERJk7TPulA3NBU54OBTqkkhXYJi/qMNb18z027bMOMVHcn
RVdQCQpSj1gjb/lxPObUSUqj7yZZqo1Tky2nAIHxg+HzSdjz0P0Ymqh+TIwovvAGQbreLt8P5AhQ
ENR/CpfbiZaqw2tY4QdUpkBt5FflNJK92xyTLo3qm9ezwegpvQ1+nFx4bPnk+xSvRs2xL7xYczgq
psA/bQKecKNy82Zq8V8JoPuHbk0EYpOGhImbGTfCBQ6TDrzIgMLcQRV6dQrkrzp1cBw6lMs7SIiX
7jvGMcS2nWuCoslgN7Pj8VZNhCcCj4RTvS7MG62s2GzZx76BBhL3DPdGR/JGN3wtxYw9xSIfvs4x
hoW9ziSFjI7dRISElzm2SJIvpJZwZXuCzJKFjajfovqEf3WFiehYPxSmRmFwolZnpREhWk/AYkHd
XJsU9XAnWj6e121WejwNMnZ10gK0viObUmLx3F3iuE6S/beW/NKSLH8VHtGSNk+kimM38jB1trdk
ZB3lgcWp5Y6C2NriW9P06EriavZgFrJMD5XtNMdJFBRvlq2SUXJz0+JTh+sx+IbCXax1cDfYWE3A
+ZCQqrImW6qCjIuqM4ZKmYFuvOHZqyK56/nVV1WTs3DTxTkc/rb4DquHkKPpZlDkFYssFWlyAWHt
YRwdntqMNdXB9BOWypjzDPpCJwrFwO0bUUlmrwapwImAagiIWwYnPZ8gghmrqSGcqOvICgOFye04
8MKVz2RvblLKfP3X14WpyowjRjOG9snBDetKcKgcqrmXX8ACqi1+JOmunmoWdGo3x9hz2GRQs8QX
jHvT/Jkd7KOFOxMJT56C0Jm/DPZcu5ukI3F4LdB5HegKEINX0xIFKNkQCkOMH3YkcNzxdPCKDGG/
b9/PbZxATKACjo+w2AyOx8XyevCPfdR/NoHx1pzitdOIyACZCBJIwNBLq+GXgduhxogZH/V+b6cU
h0NU6s6F5/bmJu6hjimbrS0JCL77WJdfvBjtCv5tAGkIDnAHJXeprObYWaM6qSbRfBsG276AHii/
siXM2z/H1u8EdEtbdJHrMzjFiOs74i69vtwbNavbayl2UmNXuddKkIvpRpZcaAOJCdUKAlFjJCkC
KkdoRSnjmBPzPGaC0urry/7zL/XaS/y9N2IxXGLTJKdhbr9rzMfgJcwgjbt9WVoNH1pgLeyEoTnF
lWTctXgSr8ne541CdbVYW1JkywRvF5NpMjnGZq/wLmmOqG7ZDSKn/iHSwrv03RgoRg+wM9IwcV41
vfPpiOv7TMUA/728fY8hu3dD3a0Z5HUca/0+1szmGNGPXSr3RI9N1rQQBJdOhNX465E98aFTnCLV
hEfreuidn72Xf9Sq/DeakP9eN/P/q1YlQLJfPrgPWpVd9/iUDN1z33e/9ytff/Jv4nzwL4SsLnpW
h2qXof9KnLf+5QBkYCTWp62Ggwefwd8WHuZrVxIEAWz5hb9MrvrT0gNjYdNaJk34MlxOQxqgfzds
f7bS6PX+j6SD93MNi2KKEWWD+ITfzvx9lwksBTlIaGKPXcJLQsq5A70TrVKfWb1fns7PK//WxHvT
wvO5F5MpXwaiaXi9G2ErKvTqS9q0900Ic6CuHkRVy9UUJcMn444f3RPXYPSagVhAIsuf/7Jzxr0W
za3IBcSOfAijQb/oRjzc3Ga+/ce3xOqEqsEkGbf1djZmRCAZ1O0s9niuveRF/oIbxkvG//4nl3F8
hrN44+/eEfJ1ZPCOFGw4U7AJfJqLHVFNmMv0P3h0fKtIQZHQ0UJ/O9kbCx3jzYQ7GmG9nUodMyZm
VMlFquyTm3Lffw6+S/+AAS3cZKC9/P6SvLGkhxZMYp9MU05fTl2pWN4CDrwV4+iv//wE3w/VMMdo
oVtBa8np9NbnSDOcmrVZiz2lRop8hDT7zG8iPLzSR92nWpVCNl3hkvjPR3y58CsL5VVX/nZ5uW1N
VYbq5Z5zpb4eoA/hEAgLFISH9cn6ejsJwPoCY8NQ2FLa0lnVvz/QecgGhYJVIDcDWl7SJ91kph5d
//lJfrC2frvKcnL9sraWCYtRo6m31wIJo7aVt2OJB0rV/meP7pf7ebMzTXmZ1DTE+UCKQa1dmT3O
Nbno58vrPeyF6MWBbcTshotV+9s57Hig42kT/O975pJhcXX1qpeMIk2W/a1JQVpRN6T5QWV267R0
SJEIfyKucvT3zxXFjO/zcXqBjfZ5WS6/PNc6Kh2/rEWJFtvEO1QftXylBGHubJdqE9D5XxtBa2yh
MTt7vZX1GueygLDero6MZjAyjle6hO4NVaWlF/j0Wsn2ssg6LEYg28HLXxTUnkM8G+OZ8PA4bMXc
uSszIIapBX9FJVG5oeJl0qEHC+jJprxUbWDiFm/WByfKooexJFafSunsIwwpV7UCFTtlLKnckwDG
OzXQYyeoIzJpSLP6HuHbkBfVBkRAdQ1R0z6C/ZuemoiDxuhdfnfYhJcqs+uTye/GLEw8PCY3yi70
7xk8U+Q8/D4asvHHMuKm87EXWyyrxQW9xHrdoyRneMyKIiw6B1wQqaT3wc6FeLptdBpyWUNRX2uF
FpY6dzeX7J0lPK6Q+QiTGQ72tyROQVHCnwN1Ko0tI2l1H46MYR/tkowKuUh9Yug902UlsaEflFro
FUyTYgDunMjYyB5ivy5u3YniatNZ4r5xS/Mu4t7FypsoE4rSHmZ+pxG74sQTQR9almK7ka5NaQdX
ueK2mwA+k3+Wl5qW9g8RjwbQZSMu3CF70Q3e6QDw7Q5k8Yvspui6d+f6MC27c9J19YkqljZHS+bF
5xsEBc7CqSuvYOrYBw6VPmQ6Jd2NcWGtiESwcYfIWx3TGPTQysZS+Dy2RHCRuXH14mImcG4A3d+5
Q8FAsqlNNAxeV17RgViH6e2fJi6PLE95CEy+w4e3ExWWjYhv/Bn+IdYQaf4QQGNdlQ1OirDLM6YM
4K7OoHhbt9ilNCrFmUGJNVjj7j5+SyKhBRt6pp0PqSVP55VL8ewUD4/5zod0dkODqXwxvaQ+co+K
oTU2b2aWmr2dGcFtzeK+wdWe7wfomgNBkgmdHM1UMsLKlNTXW0SLzGWbvII+krkDVF5ghQhCVEMR
5Aa3XdOy7Gx91sLR5pSdwcyS+IsFSAgaL7lFPRePSBWq7DFgfHAbVKwjWDyMFaXBWOy6MZKkkMH4
bW7nfAe8qUdeoLVmus2E5cybmfmhZtV28TSsXJkb3xGrdj/MmbVla/Qe18XkdF9Hrxf3cWY7J54q
2MapCePcTufiyDxcSh9ySrXQyHkTThLnD01sVkcZAVOlfWaGeZu9kIsHp5HhWkd+EWML4lutNdWR
midMUJwDm6ZPHRcLeZQ3NFicvnCmqCP7pBGY9kTX2diCI02ETJ4rETj7KncpLbuJO5/axvBNdGrc
oTuA4RsMfAjz5Few/tKXjkmoVaOBO+2MYgdJ+LkfWm+ddPK6akwmHMbvQ6LSY1m5VEwj4Z5wGnuX
ycCipN8tMaUsxrOxb4NNnLPOEYxFK1N4+Z2PmfcJsLttOVOqimcp+rCc8i6HnYv/mdUXfNTsivJL
UjDXUg1ZcGER19IpZNXnQ0GFYRQRLRMcJuaW3a2c+nFnLEe/sLlvs8we007zL3zUYo+FhFNtjb3B
YOhEYc2OrKMc+KLgHUUPQ8D0hl6oej0iV9k43cwyKv0mQGE5QJLT2gKrUwywwwRbi0vDxQzU1otH
x2GjbFv2D4jc3uWMeTPMx1atI6+hLuxYg38JcLilEI6ZCmY1fIZD0Da7Qi+HdaYyNjFzqNfuxKVb
atT7FIYikwbG9JSgBxBVUYE9xR14BGCwadPiwhLAYpPJ8nkJpbjomiW0r836pDAEHxNFmCFdlYaN
SIGnk0YBZTWXmuPrrsuc3H2f+8azPrFbjcs34uizcZ5HfXqeOTLejoqBegjTWbPSsPjEBcPZdpRT
QxCZZuhYMztiX8twnN36KxNNwcXsRdVa6l4bcuBOyMbx/qU41LYIsN3qZhRxFPpuVR2jeSgvu4G9
R4vZPaaARZ+PJc88qIetlaGdiKsxPbciU/8eGEN/QtWRkLgeLvy8w5bb1cddljBBXAaxdta36YWV
WuM3Lcu6CyWT/izK5jtQzhMTNEzC+Qo+hT0bzn4O0pnOSlNeYOsTfSnyew//1zU94Jc6XtB5ffqV
9XzbjjrGyyAFMHQom7DXLRQ5ijEMjsV4x+b+XXPqYWV6HHoLy+igpUlxC5S3OrYVO45e+sxM6YZY
BJ/UH//aZKGzQ1jiHWxJ/3BRdPE44dyuQrB6ctgzimy3O/o+K5OuxLTquyCraPsUbGYZeWbDJ5IF
ZciAYH6opkYP4C57i8QJa561GpsZoz9hpSW92KbXmRCZmoWFb+LAjov81FjlsfZ6XdBqYWLCKrph
PRiMQhdUhCXy3hM1mbKcOXyKlv2v9KboqqGxgwIwz8Bc2+lYJscpCyxQ25gzjP6RyZ66WkXuYHlW
SDoAP2iFqbL30qkswdwA48Jn4TDrY6Sxd5C0c5h3VEG7FC0dndq7ZF9X/kKnwTKh779UrgchObMB
ktPUizMYTElrUxEZjJHGs9E9+LmOv3oti+spsyQjjYZLzZX4nnkL4anxWBVZvk6F/t32h73IMmYY
lEVjw4HoY7qsLzaO8dJxMu3MsCqNeTivhAppm2rHOjWtVZ3RsB4Kv9+bDfp02USPeeLkmAOZOTYQ
NFbxDjC+wUaS5wNnNG2yGKufyjYHLQwKaz5nucZPceExdJIbnUY3RgZEt5p2SCV+oFsvLtnfbJft
246JTkjYcDaeQIg6a8EN73Oag7QtlTPu/hzjvwc+LQExBmEO+iiQD2+zQAEJB6esId8nZWkfh7Er
X2oLFu5q6qdOx9baJrQqioLHlmRGfz66RBYG/uoXwiCsYm7vkYOrOvomNSplkupgZc08aqEG58SG
yX1atVlLK6MLNv3Y0Cjpqa/hBM8atPCIqTe2V0bXcBHtR8uFGrUK+McOW0XvkmE9tttISXR9aZo9
vO6BVYV9VDjNOQ6+f34W7yFJy+wz/sB64FDehMLye2DezRjLDJ1e7ClYs/ea03gGuVD3EIwRM+Ei
k54rVDBMIM7EWHmA7RKbn3PSWyXDQkbwWd78TkDx1yz2AgJcLFjfTph7MeYteCQW+7Y0bged1kLO
+TJ56WNVDFeR4sj/8xN4l6jzMaCf5koGuQlwqjcPwB6dMqbDsB8bAtIKnxMOa0KTqkrqE83+v+yd
x3LcSJe2b2Xi30MBk3CLfwOgPIu2RFHaINiUCCDhvbn6ecA206J6pPn23QtFh8QiqrKAzHPe8xp8
zH9+vR8VR+sFbXO1nUMp/oN+umgo9oSV4jThEC/jsWOWQdIWA+FX3FgdlpibtOVes0xnvH07gkcS
HqxdrI/aFvql4pPNZT5j2D/sJvJRfnFH/NBn4xqLcAXCK08I6/JuPZBhjha6kGTv0m/vTCUqT5UY
f/UM/oBYcBWACryTMHxEpfiuH+yTfgitokz2lqBytfDEwPjE6vwaaBhD95T0g5ms92smscPTz78A
fUUK/o6b08MTF7ziP4x/fnTOnLVUDE02ouxqxyhklAxHSglD90veU5e25WjON65iuo+FmB9TUsNf
lcocN908kHTVlUWcrJsdgbZ11jsG84qKWk6kzZ7iF1IClLGvdaiF3UEJEcX/Dv79i1f/Slqj2Q6y
jZ9Ia8oCUdrzd0j176/5A6nGDOLDW0w0PjIASOx3fylrOAJQ3bDzGNb6bAJQ/A9S7X7ApZN/IgTR
NBmycCf/iVSLD+zOGBIguMGQC+XIf4JU43T//X2pmhaH0ap+NjAhAi15BxlWS5nC+J6ZjlaVq/mZ
kkNTHWMoHGZtpfPexhiQmJI0YijoJUZ1Rs2g+Bmqq69tSJaEx5GqM+dV43qCXVzncJtb23pZmLds
GBqvgWZ5NV+VddpknxK8AK7KdlG/SiOa4Kj1uBt7Kg5kK3GenOMdbuzlR7vrbP3Q1u4wHCcjacZz
U1nFBtOiicJMz4gemC14moCuvtaHnWfOyhUmhVUCAONAVpXFogf13HwZep0EKT1mLj5MxEPNKP6+
YVzdk3C4mj+6ThjD3h8LM/aFFSdnVHsjQUS9vVcwDjgMZS4rr0mK6W6olZ0uez0odRfy2oT7iUJE
lp9HBLl487zIT5PZVr7R4wHfz9NV7GoJmOiiNZoWoFQJu6AvMzkxmDMakyCFYuWPITNt/YVEbIxH
+eZZZXXptdtET8wjZX97C1VZWqeRocYLKwLNhfI0bC4YmiyHrhEE5J3sJprSDUaeHrsmFMpd41Qx
TOdJH8/Mi+HJZvgszpqmFltrITmGYlDEcWfsMSsh8wsOeEpXbp8W3Okbd/G1FiOOaQMftZcxlULU
wPYnwCfV3IGoMMw4LAxyNTyt0kPkKLZdMd41oe4xpLhvWxLPMqjV01e3sCv56kqtfcWsUh+Na71A
E609UIpoW6tL7BLqsh3aTxUcWQHXBp97KMSEWhV9xUI1aYgJZ0bkYiLcwsALOL3TtLLZqAmtMsb7
402LDZi3li3cllNaBnOVonikgzs6Mi3hPavLFuJpukvR5WhJNd13Vi8gximZHiRuExcku3TR0XE6
mxx0g9X2daJo9mqhDrj0GrN5QDvZbBccaJ9LvcpedCI7DVJbYJB4Tb3EXueETuZFUGsMvLJcjRlx
N3rCiLKjzBOp7UXRf4mlGDp/KYV5u9qZmMTSVBFKfKGeACfyLRCgshsMQmFsLnfOcEzcaYs23RUI
HHD2TAkuFlpogwA54B2EoaYnXYtqCli9HQIntYrDABnrOqEB1D1owuLKcuRyLMJF9bCBmoO0j595
j3LrwBfY9ll0bcUtuEQvrCvVttuneErDL3ETu1g7UB1W0hCblNShY6/Z1UfZLtfQ98279c6+CbVW
DWzVAOmrtfMCP9pjdNqR6kaKgENGE9lmRqW+lhjV3JRmGj1FVbKcmlrg6TBQi7SZBXUjsaKdlEO6
CxMA1LBeARxgiB0MdfchEgpqU2q2K4bhj4uu3hSGrH1bCa2rdBnMqyqpFfIr2vGTWcP18SSBIVdT
Yuif0ZhgOt/PSxnhcqYa9xY0yY1WtMarAiBKgA+rsU0XgquAlV4QZLt+k4TgCUo/166XDpZ4qIyR
cEvdHsoX4czRxZSCDAcABfO3LqeyLty25XdUyiFzMh0QsqK46qH5jKpVHlPgXnwZpUQfJIlULyJn
T3w7DDDIrI6HaEtuOzMin8zuu+SkuXF/gfuT+hnrc2lRBHJbl/eOPqNOArg109DdKzAk6PBgmByd
RoH9xyTb+UouTnzrZk7ClKksvtqJ6pJqhA6PRhSMfjOXAua/qsGelfdd3jiHmW4ySLm7HzQo2bmn
jbNO/WWE/tgtHx2VSLJ5MiPbs+0abCIb2Nl71fhCNhIgZNwrwTRqQoI8WOZnykY3MECU7suJ4DVh
N+OnNEYkbBqyPOtZha/iYE8vsNqHzaAb3WsER99P0ckRthS3u0noxpNeLPnNoiXuzQDd9nYmjmGr
ZVF3qzdNdQK8UR9sDSTQB1lM621ZttGGCAf12cFEORB4R98zdABqnsfY8GPZKx75PtErQZbqvhgK
+7OBVa4SYHAPGsmW48cUWJYH1WoMipKd3xlJE7KdwTrr9RIRZakYWxFp+seodityNMz4WJIDeltr
BLF0tTqwsm48fyM7qHvAMqWWVJMhijUSmmsCf9Yklqm2PA2SxmEhC7L3hV5/Q6NobLSpdD38HMsz
vlXShzHZXC1FOd5lRHXhuOue6wF7Jc+eic6EDKWk51jV6kDTa/klawfYYujmz3blzA/qqBEnqiC4
uxeIGvaD002HcgoTgQZDrFlHiXrTDFX6KWc28QkuYnNbIBaC4hUmp34i/SMeneUjUU/zBvcvuSM2
cCY9k9QfFbU31Hw+belDZlO7Q5EtA7xDu/8o0BPPZLi2RaAkZuFjQwuzT43V27q14XfbTlgeC0Ie
wBbTcSYxcs5TmlkYVQ6+LqxjNz6JyTY9c4gtMn7zIfZlHS5HLdGsFxooVfHLsEhuoy4efUuq7qd5
Mdu9KhYOegdx8EqMbZOthU/oFfTz6oJODTmHYjaodaLQSQRZWtNVXxMx01Ywpf8tjr+9qdd/VRzT
qFEt/u/F8XVJTtV/Bc9p2X1fIf/+wj8qZNf6YOJERo3HAIwqeDVJ+UN7/lY8U/1i57Q6G7zJ0v/k
crxVyAzuBRJmZHP23ypk8wPTb8w7edlqeU/J+4678TMuh7C/12njXYUL6MquWH3AoAsY72amEKOr
FsRQv1rw442WHSE4cxdSBcJknNsz0kZ3U+U2MX6DY4LaMhBcPiskyiJYS7R9O1TKVUh1v5lrJd9i
/V6Si7y05zIq9jGM/yMduR0IxGWnsi+Uh7qgiCyLSDl1qJSp6HLrYXCq6SMiya7w+lIqO62q0dS1
nIQW1RYRnSAUel0nhecOoUE4FE76vG8eajPak7x7toy8OTLxq6ArhnfjUt9MbRkg4Ucvmlfavm7p
iGE2p8zhrKMmwiDsUf/FUf21N7Ux6GXV+pgdIxczivkcNlG0GTs1mAb1JVashLa0JRQRN9PtrC7L
zixrdIaE6DFoKj5BR5SbtkrRQGWk2E3NTZPOYsOkqHsmEcRAdp47fmVWhLbkFtfPORJZKRF0hePC
BOmTezuKyyDXUCVVMNCYzM7rMVoNgNzyppld1a9b8n6ZJ2pejys94wE8NWOVwOoooYgY1yDuocza
Y5rY51hzgVyM/N5Feb3BUXbn5oCWgsFNmOmU83BQqAUjNdBDlSxsqfn4Nz2aHcLHgcJqw4nWBR2n
ZQAAF/mNqVibzOl/y1vOwWnKjxWM8VPVJLNvUEmXi71V8B3emgvBQqg8FA8HKBtDJGvvhu6xm0vV
d1K98hJipR4xyyg9rJBMjjcOe6Ofpi20XNdDQEeQZRnLiy2p/1uEHIFt42jUTpq51VtlDtpJFeSz
mXgyOmDmPTGBNY3FxmWqWk2VOKE2OsxFmCOoMOqgb5uRYNpoFxu9vWaa4c2UKZtU1peytR6dabmS
+miTB2yJrVKQx6GpS7yzq/x5MeUXyJRiJ1FLkq84rgF0UjmCp3wTywrwDq4ZcE/g+DZ51sgt4TTR
nVtKJohROvv6qtlNI0bDjrb4RMiqKCbNQ61L7cvM4IDZG4JUJf1tmcWEV71TbWQi571ZMGNasKr1
qOFdPylkHdhRJfbxQonH5HRilsTfpVrzRHJ0vo7Sw4BjDMFKOdfMqPgGS8MVW0sSvxga8mOjW9GZ
oLZ8azi/rQOfI57atW9WlnLB/j8nf9KKRWBnSXKfDwj/CqYhVJurhJwm4qKuA3qMoNL7BceboG2X
c9s12ZYeZNxQEVhItPs8MHUyJIuJAWenK+ptYjXLRsVDZaO1aD3hdOoBbZn0SltaB00nNDGJHHSp
eoS+ZdBPLSGvgaLH1Ud0oKwiETmofyTa0Yg5kznmHNcm+S+tKdWPQPNI3BQkPzlDinUKb/tuT59J
CVU8pIox34ZVrx61rh1Nz2Vej88azj8bq3KQ3ne5RRB7kW4MqFhb3mp/ZUOA5QeVK1C0bFem1rUi
0t+SgTAQWTjZYaiZIvTOoAQ2QuMzZAg4D3EmQQ7U1ymMcYdBjHishkX3pNU9qE5yIN3Iwv6IgYpo
zHsrlPVmVA246e5Ue8u4JnOLqfP02n2hTr9PaC5Drb/F0qHzVJloqPCVb9gPz1vEfaems6+SkZ+H
2bkbLQTZcOQKgH8FXVLTVkh3hxbKgIHqXyTPNcNIL3KWh7bUp709gANmqa14o9N3Pk4PM0lgpY6W
hx5ZjazmPOv2ts/1ZxedFaoWuebvteZDqBPAmdsMF1GukzwkKWjrb0ObjaR/zuG1SRzKTs1oSmkU
063M9GFDwEqLGDetmMTlzj426JIy/YtltVcyEvLQmtOjM7YU4HTb4PyGdejRwVwIj/uUhSiKqsr+
ZkH1Ih076fwxyi661p9s0TXXlaMfk7IhwLssszNBHB7RArdZzKQwNGLHR734CllXpQEWjEmXvtxh
NEhTbM7o90hYu1oTp3ZiahxKeLqOjJFYa8RfXPIpLhCl9yWSmNNi4cqHtK/edk42BJPDFYtludSD
SG5JS76SGofQpIRE3SOh9lMtyrZNb5qempsPFXSkwIL7fZrr9kBOGTRzRqL00b3uZTHHS5zX1mcC
Ip7GsO/39mx/hfsF5Z7IxG2vdyPKu0nZogAyfTsfGB1kw60aobCqoTDyxsdzRUa835lAVHl4X8ql
3IxWsmUegtGRhSpCi5VPvUtqbg1cYdC0shf2PYLipWGvSZrNHIYWEXRTcowhMeCdxC43OogV+gbR
OU0fmNVimNvIHgl+ZQ5Iyk2l7SJbfhqHxDwsinOZu/bUpnXjVUr0aijEfGZFFm4VGyW0qCxta5a2
s9FErh6dapVrEjhKw16G2wa2W4DIdjGK3zKrLbqPeHeGzLBAXWo8/qZRSURFWV475fjYwUmx1/rZ
amWGvCAbc+eG7FoogZ4d6+n6kJUSXaKxr/UyAQayK0sPPxr9WBhUy/PcMPtj+l6ye+PWR4uUpF6B
APgeUwvbaj6TM10sDFuNobWZrOEUQuleyCxRYlQOVbM0zfmtZvwXe/5leQ2F+Kfl9bfxv/bPedXi
2fHtOwR6DVXhL57b7v//P8VWPzBtRNcJqVmHIfdHbW3rH0yIgEh3Mbx7V1ubH0hgwPQWkFn7g0L9
J/qsf7BWEiszJGJbcBr7j4ydfpj6oMAwEBKsNuEMpt47hQvFmqLaQaSTrvCrsQCMcAo//m1R/i8U
6fUixAHC4eNz/mCHCUFGqVwXJWOf6jVRm+0SxPZg+xWZU5ufX+r7TgGuN5cSLItt4jNDYfmuUyhh
09UyInJ+GhJCvbMEfE43qDNXeCWLkm5PYKCCRNsUKP3m8heX/2E5V3uutV/RVt9izXw33tKzBYmm
pdd7BDYXPbc/OUkb/PwT/jC3XC9hMstwmVpA+33Hh20aZe7VUKv39ASXyTQewToxBccmHdS65i79
q1v8h2+OrIXvhxNwNxGLov4XlvjdJpB//xuBEzqFsNC2tnsxoruJ0lyjM3KV/JiaYX7MBvFRvHEt
8HPo4F0Y7G00Ii58jPyNm9GW5LDbeqS5zNSBqvvRhscxlINb+7gmwO9o37geeq3B+yAjCAaEi2+G
zI3fdMlmP7TdayEc+HdNp+qPc+tWvjK7FHIpldB1XPdU+3FqBAyNp8cZXP4KOHOMMMO2yRcVeEVf
LJOUIYS3Jd4CjXEXRjgwmB3SP8tk1DIIjsw+6qLrHgMTL8pdWktoIqhXzXo79MtySJ3o3Etl2Bp5
/irs7L5MxAsw/l3XlDlAvkOzoU5fIo4nLiEt9PT8TjwmliCtlnqX1it7r9ACs5XjN7Dd+mCjIMIT
WeH4B0sXOiL8sRyt62kyUt9VrPCoR8ajjbvSUcbUFoA5dCbD8A0UyoU42CbBrEl5vbh1dOk4R/2e
1lF1hyiwIfR4+B0NZPdl4UaqU3wG8/f7GHYhXmHjyYxUK90AtHUzZhJz5BLEK/tpm5S2e6ltiOqx
Y9I8O4l9Vb2F2BaVxrigmJrG+igKW/kUp0Nzg1iU3+NMk34hB4C5RJP0e9VAhJswKM2pGM34FOZ1
cy4xM0GkjbNSTqnFlKGWt3WJLpCWRdsMc69vhyRTH0WJHQWEnslX4kTvP/eJWmsRuczalUIe3SWJ
gSuLBOJJaOUiiDlnU29MNJdTvgmvkM03d9UCtEaleRW6s/GZsJfuInoDz3ol1s7aZFhEQXIvYAiU
bPuumHZFbnyOAZQZaiV9tJW2MTEkTtw7FX7NDpp0c14ipbxdCXd628/naCqr2ndxaNmSY11/Li2T
qPjEqmD7TGaya1zRn7DqoJVdYus2sdttGCJ888IOF2lXi74gyI8PvOzTNEQwcsMa08bxDhcQTP5b
oLMBiEHk+C10LVVBElMxD3003ikhydO6keAPqUJemHMSnsyqrU90r7BAsfspb/KZc4M7mtGmRwKz
emeE9fzcKvS3GQ/N1RBJkI3I0mGluJR/mQIjVmKTu03D2g5qteZqUWoQle4qxFtTl4fbsIrn46Q4
4Wcn7bAGdqA6R2E4nibAdeCUHmjQVWIIo2S052lOIrxQI0+E/eTj4AHMSkL5cdHjNejbcLbhSk/F
bF2CSqIst+z42QiNT662zIzWO/UeD391rw8GzgThFemT0UNaqsLTbFbaIJuxE2VP2Z02CKmVLghR
8Qa1o62SQnlW2rq6A8TMgqJevtLAtY4Xq+nsOWE0HEIlYgyhqHfT3G+7ifBjohHp+Nxq3C1w7Xxc
QuuPjabYOdvTqAQVNFqq3dJ4bgdUsGVcWZt22sINNi6mWbl+oaVNcSjsob3tlcp4Zt92Dkk+0nFo
ceZPAyPOOO75hkyMQq/DLO0oc0NM30o64Ss2pOWgTe7oMcP73JTYiuMauPZAYelnVaiDZsdXQMa7
mAPAywfGYl60CtmzXCuu29w5ZIP+kWJe9fRQK/zIaY4QQMHZmWsGYao45yhM8WB24TXX7cbudfHc
q1hDYGIx3FSizV0YwTx7bAnWTTLL6cq1UN1D+gYRcogFxxJ8fCqn0WDE1HBlcIZ59jOLB4jU5mmd
MSrZJw1yHvDvIu6MRVqBkdFyaFkuW48gJGNn01NsrIL7S5us6Wuez8pNSvwKy1wANdjy0YTzuZ/d
pMz8mnhuXxPYWEnB7pE5dbbrF1tc4U8x1p5RLcNN3jrKnlgXy69r+4XkiggQECZrUIemPDjSsVfk
Q9sVZpJvGh3PK3uYkz1W1au9oBuTVFZCbSJ6Y292pnljJeSZxEoUYRK1geo077I5ZvmHePqosXPR
6rvOlkXKLgYGSFBHtSrzlC7VH0RtbSy4a5+wVRRfJjryawsfp09tYQSQv8fEk1XTXPda1W3TnK6t
wzBoL1JotZnFTcbh+Vrg6cMArsEBJQrbA+fjeBikwZ7xO02x+520qK8Exrej/t8i/5dF/hue/FdV
9IMg8poi//xtSl7K7yv8t5f9xTExoIsITFhR51lrnf9XlY/48AOFKDR26jbiK9ea8A8EHY9WqCeg
5A7VGWklK+ntjyrf0D4Q6IX4GMdym8gysi/+AwTdfFeXYtrK5U2qOLzvKcPFu6IRs4RsGaNCXjU6
yXzPZMByRBfC7sRGjV2lYHceOchmUgnKNlcOJfCW2azczGJfjglx4Uo7f22MqM99Ra1wU5TzsJwm
KKvfeErtICELvFnqfcGxwkweL8pxFg8K7p9Oj99mr+vMlDMcKziiZhwGzU26LDJ2b9RE6ey7oewH
zdjABMMI6wGrSWRX1jh06ucMq5KECHuh6CiA4lIt8mPiKKMPoZYjZmDEjGInwo1yiq+soagr5yHG
orQcpa86BItttFx0lKOyqPL20iIz0zaOFEamfkpqu0MQX1SDo0OwVcnjPcGAS/vNotZg6m2ztetq
vsUXqLD9ZR4lLyW2ZkHiqdrJv132/22IZfPA/K0t+eEBvI/Lr9/+69D+YKD8+wv/bLK1DxqOeoyw
LPJuf59U/dloax/g/q1p49gNcG/99QAKHWaYxsOFyP/P5vzPNptfJ9i8oYvx3P4nDx+mkz/0UDT4
KIR5D7wvw37XlNZN1De565Jjg7MmeQpx+eCmepdsImRXm0Q3n8Z8GM6ZAnlK9tUTcSbKQR3ta73s
s9TPl3j1dBD5nTvkBair+oijGCzcKqvlthTEFi8oaQ6NhohEzIq9lTP0UAxirqsMdQdeO7dyGptn
18jP1pidDWXchR3ecF1juj50a9PLhh7/ziZ57dU+uQZF5Ty1K0ZdBTI6VXEWbzL10UvU5VS66q2l
tYDQzfhMPTB5ZgpGJ8gmaTrUMisFPSdkY3Uiv6aS3o0JhpAVIiw3Lc6jNtyHExYqIum3Qk/PsENu
hZxPYIYVRoiKN8XJMxLBMijr5cXsUppM7QWK/lM9t9syY1yBFbWBWzouoI1jeaMK3bpsw8UjePFa
64yndMiebSQdhBWM92qTntcV6HIkcxy2r7IqFPzgOrk1VrGLgeCGWhnAchiHS2SM904xWT6dd3Ro
MvdlDFM0fbEgawziFzXgYSGe11fGloVRVV+YyVGPe92f0ulixfP9WImn2EiP0ZQ9N7WEsGte27HR
WB4iiI3gA62iorKbb0XGdzUb3RZiA1ITkZIHAw156mIgXB1eul6yUNgMw8kx4Z2S9kpqSYrSrleG
8tShddm82dGIOH/uNVKy1XUz7BjM+eu1KpRVG6VebmG333b6uOvj5fQmDlIG9VTZJaKwNH412GA3
ppacUwwxdb6cvVMyvJPYkQKDzo9LiF4p66yMVtVQgrTlQkPiyCCGvn7VmPJI2shjI9CuxeZ0yVUz
mAgqJQSjoSwvYXAPSH4yfXpxyuU06FHiy7hJrtPafsJW6jenNm5cWjh2fEaXerdfzL7Z19NwWWpz
T+IOU77G2Efgqp6iEkOfdlS/fb+csNmNN+PI98k42ji6NnfCtBAcX+u54VWt+lhE2otrjJ2XT03h
dZDBNHu41E1/EVP2mqty9mEJwQrMp4sRajENIAotdIeQUywl9jUtSfy3ddcK69p1xVNZF3ILPfS6
MoW97dbX8TlJMwbgHw3rKbGbeW9N3I6KNl1XulJ9kaHi+vT7Mx5JyC+MVYiRTUiCGK+a/uzielqv
6o26NIdDm1vOYRoU6uJ4zjYAwPlNQUDqVo2z4ZjHdevrSma8dOhB5qGxrjQnRV7kTWXCsLZBrSAD
N8eaFteu8Tm0S/qFqGIWvpOEQD2mRfiYT4rVB4toXVRSeoKFcHgtivRLY2BjlE4ZYz5r9hdM4Kpu
bja1mGItaJChM0SaGmh6ZYftgF1fZ0p8W5TQTWCXPJYKfXrLYGEz9ObzVMzNS1HoPU/lmnltMZW3
Z+lVi2tt8wTllz6X4S2zRhoZEhjB2vWXEpgO+zzSsuNBxYtV17aGjciGdxF6/cJtCMGaiTfmKDfg
f/1uwjXSm1P7yVas616vx0M4NK/K2Jxg2v9CzPwj8LaCbg6afoLHzB+o64m0RC/HtNyjFE+ZB5MO
EjrTdWLWZ9LfLO9vR9w/IG8cSt+T1QnLdjnQ8PaidHPew3yuGPvCwioOqxT0GbSXRz0zYnh4bOg/
v9IPlPwVSgYx5WJY0UOR5p38DeEbbUyNJcnYe0zEnt0Vs1i3YwkXzTdary0P/J+6/fk1f4Bp12s6
yMExgaH6fS8Lj4zCjZ02pNHrzJhhx3ApJx5sfLv346p3Wz9vljFKbNkAf35pA7r3+5U1kDpAWAE/
R26yrsffPi/U1HGRs7PmoTVGIMvcuZ0xcVu3i5MsZYq75/QyttOwJb1wOMqh5bmF+Oo18fwSA5BH
xXIiKZlTF8GluwqnZQ/D2RlPo8X2jT1E5aeM9OpSngur2ebmcD/l0aNqxnlgTeK6d+Bvr07uO9Ms
kcVCMveFw/bw80/6D7cQfmgQdzDdUc0f0g30LMFJVRdQXPR2K0r1Fo36bb4gq/nFdf5pRWHlrKUV
zJofjAawwXMm/pF71c3EoUWuOmsJnUXGJowkUAatk6IuQhGfDfOt3an5HeNDKIpL9FoP7MtrqSJT
CggYzydsvUIM1vqL4lrXRjOQcMl2b1a4vEURBLV60qenyESylkc6DobJDHtObdr7Ip0ep1Ub3OuJ
OMLcyRk0duVJFMlrmEDGKFL0XM3klLtJka9huTw6Ub9dOhTG6Kj38Wzu47hI/Chf0NRW04kxdObr
/XJrz4i9dJ3fDSrzpTEhTtjaLyU4/7DDIEtZpwdk5MC3evckYjlW1kIxCM4bsUynnJjY2cxKtzxl
NPY//9LedYTg+q5hqpxTjAcxRXnv8dLoc2JngnQnMx3uwTqPefmrDfPtSfpOcMNHsTQIguufuAWt
7+FvTxpQbYptmkoL6Q7Vtk0m3Rfh8rLu9Mxr511HDkKqi72r6Ndj6MYbu8iOyhR+aqX8zaGZQ2lJ
5qOTSWM/SA7x2GV3qub8rGnRK+pSyI1hQvysYS3IRNGVErXQXmWJtYGt9dHBTsCzmKYexAwHKDOp
WxAGAaVDsdnqDaI6w631XY/s2lP15NUsuAXrJD0PU8p8I5rR7EoKVG2k+mXugTQs8Qe1uy8LPd7A
MftFYJH4hyeW7wKbGqaHKmM//fsFK/QKMHLOi72W0SgMcZ74SYcbAg63fOaYFUgot6A7Ode5aVV+
2DawyrX8ppPcy2FabBRI+9sxxImos7Qy6GP1aUSnHzgY1a906uuwt6GUhOZ17OoyMBt2ogqjucCW
8yPqgJelVb3ETh4mg+rQrfnADRkPeCA+zhRiJJDE1c7Ixh1Q6X1kWr0noe0wQWfjw9qS6YcCHxkz
aHenIyZ2K9S0P79x/+Eh4cxY/3sLmXwf5j5GNTy/kUA35PkBJc6EUpu3I9TeC6voF98IY7sfT4t1
xsq2htyCdKd3z2QtjNlYvX33jd4WIIZQ9pxQHkNOKlfj+wFoSL1lpkEadLYpKakAo+xspRSAfRla
XlkwsEpg/2xca8kZSbadV8zOb23KRGNwbjIXYlPsUu1PRWkERoU3uVywT55PqJA5jLnNIiN9Dse1
SsU1RC7que4B7KcSZ4Sk2wyYX287vtK39nIRkxEkJj/oNmg4lI5XVOOwrcK+87Kli5EiT7dvTVCI
TV0wdin04H68JB2NpJNiyrGgfIaQMl4aTPhwjIPfbgwXPdVuayU5GgbVmmb3QVKkM3wryFB4ohPv
sd6QVT9sNYHGeX2M2sm8Lu3xYkVrA2HiSeFY2AdkNdWSGsrzVIM32xU/3SjmUy1NHrEurK9cc3pB
EB2MPQsMseGcGJDNXPLgfZGJJxkP93jYWL5RmvsBPIhhyfHNAqWJeIC7LjvSFO+Icy0I5xy4MXk6
rLE7Z5r5JW6x9Uk18xo/ysDQm9lfG6Npacj/AeQ/OVT2WSeedGiDvziPrX94vKl1GN4i+eKOei85
hT4ka12YhK3Z8wtMuPtW5dwbaLNCJNnBWn+9tdpl52LY4lLpvT3zRdxt57EdCWTgZXVuBAxg5MaF
HOoMjWHjQUI8LjyDYkMy9rzPVtn1kKQQ0SKRbEDXo5daydxz1TDtWSLOxW7BTKNgL8fnEkGQwh4j
u/lxMCi31MaofEvFg2uKOrw2HSrriMaQ8zA24LXJiDLblv2lG9hB4Y7eN7BiYbVl56Hv74XZY12Z
WdMmwbAzqMfllMfjRYa5A3eUrAeznF+sdsHutOrubboD2LHW9cAhQpPZXwwL20eq+c7+83z9F+L+
BcQNhWS14fzfIe6Hsv9HmvgfL/wfmjgAlob+mNLhD0nk32nidEYGskjM6f4Ocgu44AIs26Hopjpc
0bc/ITb9AyZ2NFPWGmaJNP8/cvzTjXcwG2JNDe6miqhToyOntP/+9HRVuFlhWCsnJN/DHWA4xkjw
GQ95tmBgUPVtoC6Dfo/vJZr7UiwbAnrcA/ZjcRCl5XiZ8SA+GS1QsFZ3DnelOpikr8sC7x6NESfy
nk3aRfcRtaIAg8AzvAFwE8Xj2Ke3oy46GHaR4yurXF+z5MT5vO6d+TreEinD0Fpk+kNX4MpZVTqI
MtvatRiH9lIYLsbHwPHBjFnwV1XpvdkxPtKOvOJ1Unt22N/N7tzdS0bGu3o0ReEZss/vieHpj/CT
mf/aMecPaqcUAduS4KNVTFfzaNmHHA/qjZRLx0SQHJau7Q0fWd5iBRHLed1Yio5foZjDYJgmaDI4
ZNFpzmoxkzvcqBu1EiHM8Nq8Upv/Zu/MdttGljD8KkHuKXAVyYsZ4FjeEsd2xnYSJDcCY+mIlLiI
ixbq6edrknJEynYStIAIB4eYmwnlZrPYXdVV9ddfzmUY6ndzFbQJjFTaNeWIV1DsRlgjly4jDjyu
M580a5o6w/NCnUcDFgxdMmItO0mpNzohcTcgtZwN+FjR1aYw6bBhKfb7CMs5GMIXdrIw7fn5Wp+s
gdbBA04VbL6enM3CzT3dHtLTVel/dkvKgQhb9t/RhX75NdYSHcao1D1VSyMZ3syzUlfPwoQ8pTsQ
SX/1ahkPjc19nBlwT58Fq8RRHmfhWuNQlIQLZXO+AK6XiWhnvhmA3jWXhOOKtDgpqJa5S43YuXEn
rqoAO0yN9Ql0zykGRs+zS/T9+sKO4hhbo5n27TqKizsFH6egrE6J/IJubLDVEnoKrA/2LFNpV7IO
ZmfKbEMUAXR2FBLzNWc3Sklpr4ItXa+pcEhqHF/SwPpmNcqPgQTmb14jAOGcKQQeUGADYWsUOEE3
TwIBG8yKJJuu/hkWs+giThPHntwa9AVZrs5d+gpA22Vu5llx5+alXvY/wbiVq/fKsuyDPKQuks4N
4MIB6+vnKv7DOgghbKFtzfp6FcTlPD0H0BmTmQ1V7UtCicM/q3XK0aacQod0TsHFNBnMlMn6lC6T
FEEo8IS4Z0G5VD77M4tEsr6xo5LzabS+nkFe55zEbjqyNpN0Q8hXH97Foa9Qw2tbgFGnMziqhhY0
WTfKtNS1AYXM6u1mueovz4meroaDReoTIdIKyHXKqeZfJjHQ+QCzBtGdsyjvs6EPINpQsvWXWRC6
dA9K+8a31Df103ASTW7pvpbe9ukeBGXHHMPna/GKsuK5er1Rc5ECTtWzNdVWl0EZzz/28yz+DCqa
kml4UGj7apZUgMGHoWVglqa063b6w3fO3FY4QeWFTWqqWFunmqIVmxNVi20+OVhz4a0U5YlWwQLU
vLhbLO34Y+rMJxd2alK0trRu3ely8jAMMbvQYNOqM1Umm6+Vlv+/QfyZQQSD+Cqw80uZREE82U34
klYSf/OU8IVUAHihTe2+jskROZ2tLdQ0bhEp/GHwthVT9PgkHmMQQ7QpmgLl8sMWqj08Ghx/kZOk
lAq35jfyvR3nnj6dZK7IN0F2Y5q0cBIH0R3He7hYaYE1TFc3i2g0ycNTP/y+czx4JjopTOmOZ7/3
AOGk7TwgWxthNF/zAIdOET4g7IXr0S4kcGnbMXr9UZXT23oWPaFFEs4wTDLXVjc+WVIIH1rUf1zT
8q5UoQKIFM4G/RL8pg6u7hsNkybOo08TzEK9UOcU4MDHh7MfxO9VQ00n0SipNeBkYfo43hdUTqkX
BAAXY+iAaR7wYVGX8KuinD+sS/sdSrWvIDJMhg9lWpxPBRVAXkxJpBHVC1B1wzSGo0zQBziGYBLQ
l31SQierpeEWp1YYpf7sPnXpTpmRiomXNtRLiRPhwPdLndT7Qn+fwVX2Cb6fxVU4FL0rNlBhrc7h
ZgyN6MrG8Jxa6/7mxtFm1uob2C2S6sokolFXoWcDiGZM49ZUbAjkpoXrK/crFRg6LfFowueiPovZ
tFgPwdtkQX7xv6U1GvUn8shn3R7AT3WH4u5HunUXD/RiKoKi3GkU/Es/2m7P5wf6tb7BpIWJN7TO
5dWcqrm8NkToMeXFiM7CtABGZ9h93QAsXl1v34SUJja3FfoKm30UjqHBrS0udAEP3JHRS1J4/QX3
Wyrvj/PaG9TQgHejv97iD5MekBOC3QN23Yc2HMIWcSHVXSFomgsCH955HKFaCscmBA3UGEpWSgoC
zYBdET0BaikQp9+Vgit42SEaoKa3vo/W/iNL4ZEi2kJ05Z4ESbxrY7FWvyaDzgit7WCRMxP1ws/L
gO0CkRoep1kvhPqBR7QdOALw3aQWgqH3BDQGjGmzHToLwen3oFIT/cL1Wgj1/jsmIRAC70Ysflcz
miqAIBMQjwX8TVwMuLsdHBeEj0PFO6096usPbQdvxFkTqjfIOh+L3e3A9BzOlXJrgT4N6DyqRZqX
5Fu3pNDv6YQ4aFsldAPX8W0IV+RJ5IRg9nTXIAKKmq0uVO2uEAj799gwtHiBBUFctVU+og1BjKzW
1nUHjKdDx++cFBxcDLjMVOp5ti/ZEoJq9YCsCOV4bBuBYL4u/fouiFr6zlCBV78+O6v1+mIN0EdB
1/t/yi6+rAjg0pBVBLrTowmAoD/tagARhgV8DFNHLZjj+/zAdKVVgIXNw9xxGK5VQNca9HukZHTK
3GoN0BjhI1IBIFRF9lFOEdo9S4e3ECm0V79jYQZgxaWdVC2eozMDaO++rJ9AjyFeX7Qdaz5yRwe4
bo9mQTbLhHJYcR2dswRaWXRMk1oEptlzbEh2BBFqde2vBVvUL5Nhr+8fnT6kHkLk/eWkIDY8fabI
StXfuuMzumYPaJqB4q2fdESaABYk6dc3HEhMwWsBLqxfv7sVsAqUpIjj8ZEuAvoeCUSR3CIwe7iC
YPxxleqroxbdHtoSs0lZT3UdnW2Eu7svG0MicEB9vm4Kj3D7lrtHI2JIBLkBLWyPz8enEKAmlLWN
+IvUSFkohedDBw5eNTF7SmcbtXh0XrNO7ZLsWjBwAihisy0sQHV1XCUbr5lwvAPau14rR7gWWKiy
esFgR1AVJIqJntMLYKXh7qCRXBO/PSbjYBELln19lYIpwqmNZdyLp9p2jwaBoDvZENXFCQI9fERS
YJuKlgZyxsFGIWiCMJ6jkLg6W6FeBOJU3tjQ+oHHJAXOSbJq0WArqIRLOXk+axwcsVZMlb1wrKdF
A/Mue1CgVJczF8CnfrMWOmdm24GVh4Ug6hmq6+g8BwMwl7QTrZFMMiAL2q4FVvzuQQH/yeAQgV5o
Asu/oRd+Yds85eUGfhCOqrRdMM6fS9y99INtTmv/fpOrEgkpkYVo/VCgCepn11kr8f9/t4I1lerb
ublVhdVzmj9vXnD/0a1nbd9q+4+XwTjzskdfNH8jS9lM88aLyP39J/S+e5HXChlX2YMfM/nrbWue
OxrxJwPns864omZcetws2CTtXg30B2BVyg888+Lcy7cjic9I6S7LU3bkgRdSjJnFQUscdc5Seuwk
TDJv1OIVqAO98iPH8fixCKBj3IpAiIRKD3ak7OCn49BbeW3CszqTLT1ykwR5k/z3DRiNRfS9LXYg
/wdYhedIPRi1vif6TARYZedPH/Bs0p6yqKrD+MiOfInEg2A7TrW8jQplKzvwu5HntxYgIEWN86P0
uBRBw0Da3pF1Vk966HhEzXD7+9WZMumRk1Vn2CorLzvs1b5uoiBKkxfyFTNbPM7K7UjVuqjDxLJz
/pAsgnxPzBRxHWBtXHtBPG7NGWT4ATb2tZeVeyQRtJnn3C4rjmsvz71Hf5GPi6K1pgGam4cQSfDo
BxOvjYaoY73SUw+wBXmXAL6OoMqPnecB/83nLd1EgFI9gDq9ZuhkkXWHFrFP6Ym/3DXqZeL9J2/y
tbPTzfh75nVOT03uQnbSN+Ol17ZbRL0EuFN+4J/wmErLZPXm/TjLxy1NRehS1GgcYvIv8zMdYOZf
k2y2nabQsE3IVXreVW+GgZclWMqW2WnieId5wMvNHyRFc+sHrYODXsdgZWd9Ows5kbS9GoZ2D6Bk
b7PxpAs4q2KFsnP+OI5j0ePK67gJeh2Lkx3+ZwRIkh/yvqr+em4hivqvA9jl+gH7C3FbXiY5/wek
P87zcetIYdSYAVnRP4zXba+yCaPIjvup8PxdndIgXGSH/TzOIixba2RM8QEM5ucAz6azvJvAmuyk
v3i5T7EFHTTb864iuNKDj/PizbOTJ6V1AGf4S5A/0tkzaM+9Tk1Kz/3lKpRXt8xzkaan6Px+/GkL
5X7uz9rBNfGLx3DsZX//CwAA//8=</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plotArea>
      <cx:plotAreaRegion>
        <cx:series layoutId="regionMap" uniqueId="{0CCBFB9D-F557-4AB7-8D54-E39D97AA7F49}">
          <cx:dataId val="0"/>
          <cx:layoutPr>
            <cx:geography cultureLanguage="en-US" cultureRegion="ID" attribution="Powered by Bing">
              <cx:geoCache provider="{E9337A44-BEBE-4D9F-B70C-5C5E7DAFC167}">
                <cx:binary>7Hxpb906su1fCfL5yYcU50afBpqS9uAxduZ8ERzb0TyRmqhff2vHduLsOEO/znuAgWscIMfW5uaw
WMVVq4r659X8j6vy5tI8m6uytv+4mv9+nvZ9+4+//rJX6U11aQ+q7Mo0tvnUH1w11V/Np0/Z1c1f
1+ZyyurkLx9h+tdVemn6m/n5v/4J35bcNMfN1WWfNfX5cGPcxY0dyt7+5Nmjj55dXldZHWa2N9lV
j/9+vi3LrG4y+/zZTd1nvXvl2pu/n3/zqefP/tr/ru/6fVbC0PrhGtpSdIB9iiljSH3+kc+flU2d
3D32pDrAVHLCJLt9ru77Pr2soP3vjOjzeC6vr82NtTClz/8+bPnN+OHB8fNnV81Q97t1S2AJ/37+
us76m+tnL/vL/gYmn9kmuP1A0Owm8frl51n/9e3K/+ufe3+Addj7ywNw9hftV4++w+ZlM/Tps+DS
NIDR5f0q/fcIEXKgEFHUxxh9/iF7CKEDqSiSGONbhPh937cI/f64Hsdpv/0eWi+DJ4nWv022NH8U
JnrgK+L7EtNbGMS3MAE8B5xTpjjjn2HE38L0GwN6HJ8vDfeA+feHJwnMi5u6tq4cL+vsDxoRuDmp
OFfy1oQQgtV/6OaEOJBESiXEVzd462Jvjeh3R/U4RN+23sPpxb+fJE7/Li8/XlZ/ECLiHwgwEJ8j
9bif4weSIkJ85D96Ev3GgB5H50vDPWD+/TTPoeCyzD415o+aDxEHPqNgP/gOmz3zgaPngGPhC0zv
DqFvndvvjelxeB623UMoeJqmE96Ul9Olublfoz/AEdQBQlJwn3xlad+4N3ZAueSUYHlrO+y+71v3
9jsjehydry33sAmjJ+nWgqZszOV1c78+fwAbeaCUBH5N/Vu/tm87iB0wKiThQOwenjm/M5THQfna
cg+U4OxJgrICTLLrP3jW+PKAKcawTyCceWgo0j+gUhDqS/LlEHqIyW+M5HFIvjTcQ2T1NA+ZI1iU
4apw9zv2D5iJOGC+ID74qT1I2IEvgZdRym99F73v9NZ3/c5QHsfka8s9UI7eP0kz2dbX2eUfjWnU
AZz4Sqg7Uqz2rYUDNFgirtittexB8xsDehyZLw33gNmePk1gmukPOi/qHyBBOROUfvFRD32YIgc7
ODhGd8/3BIHtL0bzA0g+t9rH42kSsJPsKs2Sy/rekfz33ovSAymoUELe8d/vnZggCCxpZ0+7nz1M
fmdEj+PyteUeNifbJ2krJ1ld39im/5MGww8IVZiS+/Aff3vCKHqAFRz4oN7c74jbo+W3xvIjWL5M
Yx+Xp+nDTjJrm8Fk9yv039sMkQeECyYRvRM2YfW/8WPAxYQAWszugpbvbObXI/oROPct97F5mvz4
9OajubTFnzQZvGNjmAhxK1aifWzUgcRIgBJzp6jtBZS/M6LHsfnacg+b06cZUJ7eTM/eN6b4c3YD
578iyqc7Kezzz15CQLADDk8Yv1ei9+zmd0b0I2zu57KPzdMkzKeN+X+TsoGInigiGBz5n3/2cgEC
kmqSEcn5nXXtI/Tb4/oBTnvt99F6mimbszT7g7IMZAQoZgyIgXjUikAJgFwAnD3+HWOD2OehEvCr
0TyOzG2rPTzONk+SqZ2Zm6T5kxwaEp1gE5Bsvgv0YcUf8gHsowPGIM9JgL99A8UvB/IDMO7a7cNx
8STheAWJM0iw39zcL84fYGgMUi5wxoMmc+vH9qOaHbHeSTb0zo/tKZi/NaTHsXnQdA+eV0+TP7+6
mS/tH4QGg6JPJAVzuHVf+zGNOiBAECCheZctA+ge2swvh/MjWD7PYh+Sd0/SYl73l+n9qvwBY4EV
93eE2b8Tw/Yo8+cCACF93+d7x/2vxvE4FLet9pB4/epJIvEmM0n2pzOWIO9LBRHmo65LyINdNQAl
94LNXgDzOyN6HJevLfewefPvJ4nN20ubQpVb/0ePegHkCxMm5B06ewT59qjn9Is2sHfi/96YHsfn
Yds9hN4+UYQye9XUNvuTXIwecKIUI1CNcfvzLReDskDI1UAKTT2eJ3v7O0P6AT5fm+7Ds32SBrQ2
l/X1s1cgaZa/Om3+YHni1U8rKG+pwO2h980n/8PyUaIg1wB2TMnjUZSCwgS8S22ru6q4vQzRXmHn
j4f1+F7Za/7NTP4/VY3+GLIvZbfhZX8Zfa7XfVBU+vOnn6cLVcR7Te8o3KNk5Xbtttd/PycM7ZTs
L3XAuy/5hvy9uTFVU/f3u/FBm5tL2//93BPALgUhihOEfcju7SKu6eb2ETmghAokOMUcYcahp3qn
N0AtMQOwGZRA7uqAJGwJOFNBM/78CKJpH3IfEgqNQTiEeocvhdIvmtJBHPllPe5+f1YP1Ysmq3sL
X/z8WXv7qd1Q2c7v7NKSMELoBLJgu+dXlxdwSsGH8f+ReByWrJFsI6XtdZWmUudJR/SDNXmkF2DI
D3uBqmdMYI4UUgMKwUrsnj/oJR7GzidNEm+GvK6xHpGSWs5x86Hux/lFxQXZlktXmLBZ+hYEsi94
PNL3Dq/vOodCUYkULBuQyr0pprwsZ1JItUmoaoqVMHYKxxlDvwwVFzn2m8tEVa3Sts5IaBeX3cxe
X9cRN5yEpcGLdkOerftRlgHpvO5wKJr0zMq89oK8jFnQO9NGNkmWk8GK+KLi5RT+X0xCQACJmULA
xnaZ/YcriAxtSdUvatMtsx/NtFlWlVfRbSYm97ojaAxiXAgSeZUbA4zm9v2kBhmyJnEwvkzNL3jt
zy8aK6VG45KtlUqX1SiLcjursVjJccKvqmzoV65e+lx7VZ2tfz4H2LLf4QCFVQpLKSlwe/TtFCwl
w+DEpDYZaafQoKXU82jcWjT5p5/3BEHA9z1JcKZU7ort5d5isRHbqsXQ00gStHF9B+Bx2R2annTn
iCUVqHo/22J7RvR5eyskIMCHLb4rXf52Zj62dV15JfSXZOYcPIrVy5AoqFf5WS+PrB+F6xE7qkek
T+je+ikD7qKcPLkx/pStJaxaS1S2Kax89fOO/EfMlfkQDAswPPK9U8gT7KsJ9uDGX3C5XYT1o1TB
nnEOgHMVMaXGKbe6afriwo1MHrclL0Ka4/giHerlqGKsOzeOe5nmI7O6xRka9YjJsknKNj5sytqt
M9ibr8dE1C4gC6KeTvJpMZom0MncUj/C0s821uf27cSXbPPzSRK5W68Hro9KyLd8Zs6+kCCTMSDO
D00q9uNySBczb6acYF0lzbQVSWy3XmeKVVNYX3PSfJpL44WsKI2GzZtvyiofViNu+1XRGnPaFtmU
6b4mYcdr9Bb7RXbKlKMfxFRVb1nHI4Mn/yVWVVdqM5U4MDwuX/moUKt0gQsr/ZjOr9Ok9kO4SOLW
RbLC+Zh8AHdWbHjP2Fky+GwzZk1zBKdLuqna2I9IwrONVysXNCyrohRupawtaeQrE7N8m3t5Fda4
S3vdJfFVCgdPUNki2dJ2Gc/aEk+dHhdBjyvZlesx5ixqR58GnLZDwAfelEGPk2ZTmKZ409s6KLu6
1HXlvDOmWnftnLNalmkfJUVP1iymudU5T/1gKVoeemKh5ywl6FU72OqtSNLiU4vTZtYFUs4FyqR1
rKcGEd3U6fxOyLoIReWbDRRkltvc5fPx0il+xstChr3MaqVJlU1nQ193H+u8ZJeos5E3qzxI4+LG
Kzx54tWlF9IkSyJPmMOq4jBqjruo8NV2Hr36tInbWPtzPfU6McbTnqjXqM2Pd+sZNmXeBpDy9rRt
JqtxRd6zlE+azinaJkVVHdO4da+9suh9eIqWUzx4candmPoRgvMlyKuJrP1Gye2wUHJpYm5f5LBO
9bZHgwo6Ycmrgq7qtIUdMZaFHjpCLpvONKsi9b2QtLOsdOPX5nXt7BA0xTwBNHOu7dwkm8kNqzQl
535cDRH4tnHbl43Tzpt7qU3qXxMDmBuO23NnypMsZmngTWMRjkk5hENcGJ1W/RAYhA5bP080SijV
uZqTl3WenMQJ/5DODm3gKhe6iPHiotzwt64vLv2qrsPJ2Dzwcq7e9CyWK2IMPhbzMB3WrFC6GZc5
qBBJ9JB3nu5HFGuhvBRc1DAFuKrzgObNfOTJRK0LO9eB82T83mtTB4OZ41XqFzRIC9I02qBuhM01
TiKEY6hYZYnkdZhPWRYOCffXxlrviC1Nc9x7DQrMzNxlPll0PmRWSF07SEJo5Oft2dIgQAhb3B05
h+k2redyg0mGNqIBc+Gea1ChVecvxRD5k5/qVKSdXvo0DmaU11dmpMm7PMbDNRfWvSOjmQ4rKcdt
Mapej0lLjw3y2nXXF3HAYjRuBwz25bmi1UPpXEI0yoXF2zpTYulC3PEqqlBS6dlb5td0RPWKID/d
oiJpI1o2NMjdEGtFhmyNeVcfZ3NjdY2qXrMGfs3roWjDjM/doWpREfJmcGuPS6s7i4pVnI/u09ib
qTlFLinDuAVSsIwOadP4Rdj6lQyzBE4OvMRS+2hoIzROfgQzNoeC9340GVeEforc0dIj+3ZREz3z
wVBPXYa6ISzinqcatc14g3MzhapEy8blublKxZyseJOJN2nW18c1E/iVh4BflE2bnhXFBOxkBMrX
NBPSPFE5jK6cu04PGAGZQby4KBPavctzUoQFWqYw84AXeqx167LAZDvRrli1iRreNL0tt13G7PXi
pWhT5hR8j4FJdi3QL1428eGiKIzLkfaUpEt8KKyBk2siAgdQH1GEeVO3kTIjzLzI0jOFqilkA/Gj
rl/8iDKanC2ija0u6AJtfFXatwnnLBgMgZEUg0LrcexhSh7Hie6JWJKgL3IWEZWyMwyOIVhAYli3
vb9sUM7LQIkhPgSuwoI25koDjzSHI4f9iknqPgEHHt9kowG/3vjdYQ43ekoN3MZfY1R167j22FFv
Gu/CQQdp6JVw8i6x6GDYLmUfppiZRMc87S+QaOH/imS4MMjvQiNS/A5JdmQLnK/F2DVrm/vLpIEv
kiM2o3XfgVPAZiCnI+noqk27eVsVPg/GMk9XDYnTqKmHVzj2/GDq+0yzYmKRyNALE9dq1EWajGvT
ji5dw/KL4spQ2aXHxlbdCLuZ9bqf68HpvjIoNMQ38bGKK9aCZ3U20bX0aXo6T/5cLSBYAFm6CxFf
PAx0rprWmSxJ7y6Ffvn1X6+aCv773ObrH3d3Sr/+BiVft5dRf/qp9U2zq2Ky+x/ajebLd329ErkL
Er8MdS/svL2++oOY9KcPfy9gFZDye0CEvotXv9azfw1yb9vcxatgcQc7LfezYoUJFKV+iVcxAgmC
QYaKQUyqfOChX+NVDPHq7soEx1AdhkC4/xKvEg5F+0AYJRQoMbAypP6jeHWPtcHVDPlZ6QT5H2xA
0T1uj6q0RbG3eEeyj7tcrSC6lW54Z0ZFa3OYo0pknS4gJkhhy9ueZ+yYqLKaoqRSlImdL3W0TQ6p
imVBTmrPJ4g77fVpgvIWeI3J7Hoo8n6O14XMWJYds2QauxQofZHHwybuFujrNWLj1C2JToZqmNNj
PFbMLYWepPB0Kr0p8EYu6+oQom4yBAWZyszpLo5H9B5O+bgPGt6b1r3MuwVIaiRpMolzmc5Dqs6y
rI+mXlE4wCrpe1XAhprUuhzM4jktnBcXQQJngmxv4/T/tZpfyTwQjcJG+hKNfWc2b0GxefY1HfHV
dshty3uxR4A2A6UoimBQb0BSgS+9E3ugCIKD3CLpAwu5F3sQKMQIasBgY0MikguIH+/EHrgtBkoP
pIQhboZbL4r/R8bD5XcxJCRxMChHQmAoaSJ4Fzk/EGISR6cSGF+6tZUYjhpZM6Jrv7VHxFU0LGkP
jKMYCL6w2NOuSkqNsjkLS4SnTZEaL4/ieBAr0yvzUkn4jCKlepPJvlynyks0yQbVHDUz61YDr/oi
mIuUbW28CLMa8iFeAubRiWu45VMyTQvGw1EB62BtNW+6mB7WshhGbVxidFLJ5DWurYr1yEwcKJ6/
U9P0Btsy5prG1r1e+nEJYEpulY0eCnuaD+fJ1OBDSMFkqZ5rO0V97JVAhLy4u2Cuy46hCW5BfhDj
um288yxucxumcz5tDOmak2VytZ4tQW8XY8ajnCD3Csg/WTlj0xe+srzTatnNvKwLG/kVz8IM5+UK
3N9Y63Ry1cskZWzlk7kNcguPBerwkcLZ66ZomE5kP55I6kByKfvA61ATJmMzJtpmtH9ZtLl4ETeY
nMeUoFk33FC8atwAMy6lt4RqiJWWYqSR345Yc9eVIYy5CIntaUAbVWnfE0LHM3k7FEW7wVl6LKgD
NjGkZ4lcxj70HaJlKCB6CSibqK7LZKHAqM0YgwjGey350uu46jdqqvvX1ALL02224MgbfQNs3pFK
G1szwIMNx4v0N32O3me5z8IB5hIBVXwT1w4dqsm8doWjgXKo/mCm3B3itBW6cjKFqNpFCe5ZWOZJ
cmEp+LhwFE15IvOqOy3rtIKlLqtU6LZqOETClr8oiBeHXirG97GJ/XPXNXnEEj4fu6W96X2SOAgC
Fh7FXZa8WKbcHs4KIu+ckwDyl/Mx6BSxLjGPw6H24nNM+neJbeqA9aLYptzEydHUo3I8n1XSdJcm
SewHNHXDpywf8TmvWna000dfFpzmocfq4ZhZ2/GgHytYsqmtzMngow/TTIdTr/U9CC3QDa0rEASm
xgYVq7vtmNNBlxlBZ64U2IaVcfK9TNLh1eINTZCPcRnxDtSJYKmGodogOrB8FfOmLoOynqYPaQLR
TYjdkIHs6HUWQuvcYL0AyhEccVWU1XZE52OzlEGBUnTcdkqQYMYuPh9b/8XE8PvFqvfIDBBxERUZ
gap2o3jWqoBCGGTWo4UdgxKfv4WI71UStzfIH2Knc1G2EbA8tGHlOMqztKStrpXMgjzl/iYBn3MB
35BoQWx6arvsCLSXaTvjugK9iNN0DobETv6JVXZJ1jKeTQLMun1fZV4LvLV3AoZkV7k3xC/GoYaQ
sCvaEzeSMbQjn1cDUmtHSbotimXszv3Fl9VmiHGlAjm4/KggKC+izLagWcyoYSeWkTgSpEm3aRXj
qGv7SXPheSFuuXxLTeWY7pejGglvk/Q2hVO/3PFp31ux2I1aITetappnOpnL4t3MiAurvJuOZCZW
tO4r3cYOD1paWujC5Ow8baoiankxaj6lVSBHCG/zrgJqX5AlbIahXY/UZsGIq+RkGtkEK5Avy6uu
RGzLemlOZtR7b6YkTIfyaID4MKxK25Y6SxoZzR6pVnl7xN38zo9nHjbG+tt5iZeIwaeOSoaaE1yS
Dtg69Waju6bzEYQ4QM62BR8leCrTnRNlyCuQT9OA81aGKcPpFLh2cevYixsRqLIo3i+5GoCri+mI
UQyisBk/gCiT63Qc0lkzoczKh+JZPS/jabkk7hMIaiM8FWKVsoSWWmTtsJ5je0Vj3oVcpKrQKa9x
2EAAuo0rVwZNE5vjrBw+wMHCV1Nfjpt66Saw0rjxFt230wT6VZX1V34Np00Ed0fsMa1itRoT/DIR
IFMSr0JHGUQ/gallvi6FV2lQ9ja2lUjDhWsZ1aJxAa69ceObGm2Rg8guVkW65ROdIwjF0BHvITiF
E1uubIv840FgdTTXIotmv7yI+eICYROxnlplpY5N9mnI3NBoB7KwrlrwvRMeyxDE4W7bKVwtkEcp
uhDN5IXBTeA1s+8CBiZ6krZJdpqhWQZF2XoBsEYVMj/DhyBUx6tp6I7mquoitMz2mjVmDpKqnaK8
LNvjnoDKsgw03ZpFfZSqr7YJM9edSoZoKKaPVUWHCGGHo2GA4wabdCuNTTbDVJKwiuXpCAotSHrk
lFR+reUwsvOJZtXKePY0cfnFgKx3PqX5ixnW9TCemQ/WWJ4molpWMy8UHI1ZwiCIHy1fscWakBYq
qTUbhz4wENW9poVzehpgXS+6IUv44ZL3bjhxFiVN5MPJabSfzaTVPSIuSTWdGociXssFRWms2uVl
lSHlvZusP7swE0IuIYT7foDGohaLngtcljQSPcZu0+HkZVE0Ig+XcQEqY4uSno4FNrCtGCbaz/O8
0Qib6sY1eGYaDUt35je+l4Ztbpa3pB3mt1WD5kPR5/ho6Gq77pw39cFYiZkH2BXjIegTE7j+soY1
GNN+40ABjHAFHlMWHr90ucxD4HP5IeS1BqLhNkB1IZchO6xQZUNCIGIWalo5XybXnT94a9tP7IV1
sltNssOgp/V5rasa3GvREVigwhXzKkVJ8oa6uA1FDhKQaQsLpKMidJOZhY4hWtgAMuqAJxBfCUT1
DaSIjkw7VGnU+6bFVvtuANUFTi60YhbONi1dKvPAiiHTS1Gmh87iOgkXacdhi1I3HJVp4YEA3nEg
fjEaCo2g6vcMM49DwNIvXbYqWKeiRqrFhCkZeFgkHXpvWZ7icM5RDiGM6S5yBaKcVtxlQYMVW9ss
nlcGbj9uFpzOo+6KeUQaOSOsFsb1b0uonAhjq/BxlcuK6RLAf7eQjK64ZWvSx0Ons6UHKUHWE4H2
WRzYhoybJAOdU3uZTSIye9UpdRzkTWBAXRlU3JdbmlH0No7TPEggcEyDZCAStCRH6xG2S4+CzPT9
O3DeS0RgkY4ahT9SURRg2AxVGhCNO10WyM1amSKFuGzInTYD84O+50sbUJ5WZ3VnJehLRTpEPUtP
Wja1KzVV/fE0CLblqWxdUBPJzm1phiKyrC7XtOYmUgDaoRxsN4ZlTd31HMv0gwLO/dp3XBzFNK15
kLlRHFsE1CyME5yokwoxEvhOvOsrYt86kHxAVmN0VXqgRfkzQ1vju8UENs/5e9LScQqsbA1k3gT4
gdJXJyWo0ze+F4N01WX4EvxpdphNHo5cR/m7cSysCwpTiXjldVkKOjxafJ2AjgP5wZ5cDLghEeNT
rRsniqigmVqrGcRpNo/j0SLG6RQEnunCCpCe83qag5wVvm6KNr103TR32m8ausJZ03Pd4tZEnT/2
QdXMmSZx30UeT/nKH5G49iFvedzabDmV3dK+bCcsWAD+PP/U9Ni+UjUq3yUYlQnIYbk6bFwSH2ai
RIeojbuVgP16hLqEn5Oln4IJ5MutvyDoYGGexoK2kasFBu6PeMRYDNK76NMCXHNVrybesnVeevV2
RsDFW1VOrxpTkpWHTNS3XX6WJSbVeV6NpzmUjx6BkxhDMEAwFjH6QFjA85HCZEHqdW1UVDmPHMVV
ExSj63RTWbB1Q/OjNgOOUlaoAwLVl1dpwdmyEWU6RVk3cFB1m+maV3Mqg7ZU88no+zNZTYY2q/9V
zR683e3qYSHPw5INn0JK98fR/15tzNfo/3O7u9ifg84F6VK4TAxFOp9FsPvYH97mcgA5e4WghpLB
u192+ei70B+qQ0DFElDVA0LbA9EMw5suiL8rzcBQAaLgdTD/iWhGoHj8Qapz1yOUAYI2R3zQESB5
vCealaDX13gq2I3EcT8oCB1p65UBasdsecPY0BaX1DPMrurOWUfDHnwIMHWvidHHpDYUCh0afy7E
ISjcDjIByqu7zaSAlZ6UrGpBlIKEFWs/sqLP5yb0OC9zEiRCUHwjZoheL8p0FuWllKyNr0hFOn4K
OcyuJbrCmYWh0JaZ6izFqJ/qMCmZgSxKMzFIvWHhOhhyUlXYHfkVqfNPnh0baPMA0jvB+GElzC7d
+zUdDG9EgPoQqkDe3L3cCpZrl+R/II0IDNUPKXjqm3hq6rzb9BUt6aakozVis9ikz6ZgyVp4Y1CJ
4syPb03v9j16j3SPvy1Tgf6hCGf30gYCNTJw4VztFREsOZGWI55d57ggRRb0DWEk1Ur5XpevzDwl
pg9N2ic01R71lrZ+MVHigBlhuvCJHEJ2prYFJFk6YvCpYrKDZz9fo5089GCNBLwzikC1A5QCg3q0
25bfrtGcZp6fGuJdcwgFkB+C5p+IblVK2hMgz6bn/EPBUNzfqvk/XJw9bHb9gtQrfKgHBwmN7Pfb
Dq4RjUfkdeJgz3E9ora071Ia+3WipzwbsrM6huRlr9O0gapx/fNpq++mLeB2AJU+KMRQdS72VTM2
Zh6aU3LtiVJ0JGAT4uwSDMnrt80Ch81p5uEGg6vv3PCysAgtqYZS4BIW5T8dCejfOwUeqpkgMN+v
AYEUZQwnNzLXlE9gciuH+YKLFTPTYGmUyZjyD2aAJei05VAL9aFBbjQqggIC1E6/QOVbMREK1xjU
u0DWSsJ7+ACa/bIX0NZR7oo6vorVUjOzbrq2il3kxZVVbu2kmWGL/Hz+eM+TQZ+gg4KVgKFCjuK2
qOOBlSZqyaEIofc+ppkRlbeZQbcHg6jmJoU3XQ5TThcaZBWoF62elQ/RmGYZSoeXVctz4GAeNvVL
VaWVqcMOoiv/ohpBLfn482Hu/OlDOwHFHl6ygigDLoLBWvZ8yTDFEjLZy/xxNj0wCwg7CgT4oHki
wDpmQ0bvZesD2Qej6adm90/WJsMv8PlusTDm8HYLYC4gOxMKru1bc5Wdb3tnefOxLpm3K1YD7wWB
AuSEe8eOSMzA79tkMMVllbMaPKoB/QpDLaCXe2OhuxS87c7zuxRa1dlSjkd0LtrmV/VTeN/AIAYH
YdqHONsHhPl+ddtMprpV9UI+2tjnXhXlPcgdw4tu6bO2DqbOdTA4T1QjPPsfyr60N24d2/YXEZBE
Tfwqqao8x7Fjd5IvRIbTokQNpMRJ+vV3Kc59r+MGzsFtoE8hdrkkUuTm3mvYNW96nLemlPtGnr1S
/HplCxDEetx3UNej0JPhgKSiHCSLzSIyPOUja/exRgujgJCYkH6Lp5toZwM+FZWEBxP9988/Bkn2
xwJIcrQHyxlUnTTL0R/pXcTAypy0m5z6WmRz1oP3jcoMSxHgOWNLHe8FQWjn21v0HGyK39lf4UTF
vMSvgjc0B4bu6T/vofR9FE+QbUBFyGIwdsfefbcsZJDryMWsvqoFu0if6CrL9D6JBd1u6Wo3TAfj
bthfR4hCgMdZsXgtagR8nz+1eufkahnTfn9diF3zh7LLjwQhpG4cIPCw2fF45pVCVgiFDFDxJ7X0
cn/dgb16VJTDcBxaHWb/YMEmJvBDCoZ3fy3HEPDsaNZveFn3qDVlo7KVrsCs7PHsZGihimj0r8uz
siWbr8oZ4D3OPSQPuPOOTEduYFQ2ym9hzSeNSswtsXtOKdSld8si+VINw7gkY01aDt6hTXG4fpnK
iaevLnIxFllRtsgznJ5mpCh/vzbeR03MPiS/YGEg/c0hB363NCjfpjZmavi6x8j/2yokAK5WVPL9
PFxTqz0Cxd9f8X00Sg5hbxLj3I6RZvzXFVfgqcKP1H+hO4DkrPY2PcJfguIMh3fudJZ/5T3dsQh9
Ys3a3hcILFinf38bRzr7x6agaEqZFDgrMjSeTJEl/xmOduqsJiwfX0cA4oZWZrYZ+WvWQiMaCblO
8Wnhxdw9urVsEXGUgHz1BL4kcTMoj8IPrjJJq28HXubPATLEcqtWH+fuyZQk6mqd7WG+xSKKUJRF
Ke8gNOB5fGx2Ab72aXYC2cU176U5dr5LM/oBJrNCbRWqNBrcPyhe38e1kuKAOkxqUBgixQcx/ueI
Zc7F5PVavADJhg7slC2oy28TBxoX6jIkWemViFENa8BajOKlNb8yW5KrY0lT2/uEPwPkPZZ0ort9
RA2vEuCdJ/DGaxSf9eBQG1/2bJPYddyPR04db+WI3VnEGtvoHx7iu8gG7rAE8w5UF+JasJzvpdya
TuM+91PyUhpBsbeMao8bMITaY+v+2sdoqbDh3rgIxxZHrDxCyqKgq/xGBHC7W0Bxx49mLdGKY2B9
AVDL/1IE6c3P+QPX4CpuO0GPIW7tmK9nCWEfPatycXStN5wXGO4/DO1dlomhMcjUkxhbBbJ65Ht/
Pi0DaLEY7Ly90NYdkcosGktrHyCQ/2GiUgIx3cys99ciAZIsq5HMMR5IQNXfbqd9zGPTnhkl1r8g
S10wHb6AtHS6oW5HNJk6wrDEQFeqI7pZhM2rLlEAOmuDjAQX7AyP8C/UWDFmZ2xTTIUxhSCmzgZQ
BL4SLOnxr7f5OULh0cnk/xW2j285yn9WQe/2KOhpWF2RaWclys7ov1Ld2O9pvuWafAL+OSM6vKW3
iSiDk2DQEkhV/yksvDuOjktC1BwlMAbg//9lQYj6GVmrCsWn1cZYIWYzBgsKZz/mJ+1VOmcn7oGf
r1U+gKZergbHJ6QsCHqYJb+EwTwW+VpycGQmLREMsCHd0wJDPE6AkWDjQ4WEg+r3Y2u1nzCVYSgn
7BXsouNxtBBcYupJ38V4YUCS3FM0jzPuJJMSZ5PMzVGn/v1sg3L/MyZi8MchgCABPh5Z0PvKBung
StoobJ+E2PKBV8ZKqmruI94/5MmeLttJiyVXZcWShPWiWhbd6ZtosBRwtkK2Q26XdiTpPQdRSmvt
59D+iLohuvLcpsBni2kefqb9sC9PYFFHNOKHqNt/SB1cAnsDEwPLVK2RP6727H1WuodFCx7mKgd8
Hd/RaIlZM00Li+s+GAsUeQ5A4kACTQ6If90GCbgQiuLFb6DcSNan/ZklsU2f88FsaVtHIbbeXhTz
IubI33hrro0okJnVxT74fUdZi6WoroPcuIWaUfX52bGipU02krB/8vmcdK82HVre0NQkcQ1FJ4MA
NgdhxxrWJf4QxAztVZFQ0+g58vstBzIYXWIfi+TckrUU0UnJeUxftsy1krwwoP7hUzCBmnuymok8
4cQo7M9syfPlBRBmC/JRzXMs1o8s7IO88A7oxnmf03KcKyZnmoi6WPZVl99jwNbTT5FAHBkaLJVN
/8Ws8T4CkOjXuL8yfNJZ2aAOyIb8wkci8we4VYiUF5erZB3EX6KcqMEsh5iWS3q/09lhSYMwWZX4
CHehyaPTNKVKFdeW8U4MEFoGqdsTBOPGuzuf8bbrzjwdvc2e+JRQfZ33qWih2A0op2Sl3B7hWB/W
svOsakmaa9MIvuz9du3blYju4rsRp00tof1EgHWqs9nnmdg8W6+xODzhtadIW+IHq5B1scpstAz5
hyEpQJd8MG8/JF034HfoCZLicvu8pvr7bjVL3E2fL6pNruJAIFKoN6DCtriEqY/HAXSlO87FKCMd
htPSDIfKt8A3GCsBHwuWtR82r7wqHntOej8A3KUkUdfSbqx0H/KeZh2rNGMHJlEsAOLlKxT9UIvd
pumwYqYI9ALxeI+orUV2SyhfiuEu7oCAD4997/uSn3yPQNCe5i4GQwrFaHLc0ubIAKVq1IqtA6en
QLeXzWQiCAA+J20y4XpjDw7jxbal1tD4FwVmNilthxOkjnNxfAju/3BOaM2OnD4VUFWgMBDxRPNz
L/wxY3QwEi/zKgx5nsbiCPmpM20JPtabGQtgn5BvXCC/GfE+9TZUYbId06cBQWNODVs5rjaIGEXm
FHfH44lVKpLsX/EQjnmeUtYDSyKWLHgUZJKlSP/SGgWNPi9dh0yr9mW8FbruSpFZgieYWm1fwVLZ
bsJ8EbHPFwGlexyg1SiOW+7wpMHd5VhZuALFr/R3TsKxwPKFHE8+2wh+NrDxmBrnYrwVR2ypPe7B
QS+LMf4ezwKhrf4OwE3gZ1lQc/4ss5QzCqkPAwBUKQhbMRe/Vw+HlAEfWfTkGBw326/JsFg1S/07
x2XZnh3/omsm72nULeT591STt7f/7yS/vQ9IQSLvi0SNuAGwxsJ9l12uuuXSTXTDoKEax/efVC30
Jl30jAK8nRk40F8PaobCBksNlbdd2uspZhvPqlgKt+Uf2GhnzJJLxgFvSRQwtqUGzAF1NNwR25H0
tiNUZNijRRvp7+xtBmeFHYS49jYmkXSo0Wo1T7mPrzZbHtV59PZo35ZHzuWA+cnTDn8BRchwDD7k
m8A6bePluIxIRY4fbrOOCvGyky615gYjpcf0vi2k3W4Wd4lBHp8Sd8uKv4M7iWJ1rUYct/42oWT3
O/4xD3ROixOJskn21zv0o0Fd2gNEik6+szP2NOvbA/lYPZ5v54pEf4/zdsLyWTNkrBg8FEhYriuw
7OMDE3e8pK4t8TJM0bEdxj077n+yeSv8ix3aoe3OU1vicwXI05bCEAV239zSt7XS9SszxeX3lLPe
Lbid0FGJD8EJMOPiveokznkX6z2PXpC59aVrlIYHsKujteW4OPhN9IlvDMxL5noAYADIBo9J2Oti
bo/tbHG+4mcSQq2+PEski2G7oWwdwnxl0jkax3pg6TC6iq8tYEPIaC3eL4yG1KxC0pgND6O2+O82
euB2WeTBulYaWP4ARttwgAJ+6XH1WLSze80nDrrzxLf9WPsefWcAEgeqE0SYchGDLcEn4YgdoReZ
OFuvM4ajKnyJ8tAj3rTDPEt59RtO7s0glv5sxYB698eWrmiYdqV6gem40F97Rs/lgAlbuZd8f6Wi
nL150dQLn1+Zt6FDMLViiuBk2SVGJFu/Zqd8j2JEOQOqCr+LgzpWDfCqY4m/4aflKj1mILbJMV7T
dQleFixwvF93QB9J1Q07cGV8rYuEFQiQxZaP91TFC96Rb3A96rPL7Ip19Qay7HE2LPxsJw2F2HUL
vS4+Y3+D3jjKcqCGOoNsAUqXWKL0HUfUTlNtBgAT2e0o82M/mdR3AOFbWRqESprzDWfeuiHS9GfU
esfk2Y4eUEFiSwksvh8mWC1vl23AKL94pGec3Hi+Lkv3wGh/gJSQCCD8FJLT3HxMAWNt/BR4TzZx
zr2CeKcBdAEXbVUABMq/pi2NUZLjMGR4+DtJd4wqhw8LEzpm/FhuS7JAz928zWRvZiDRcLh01N34
PRt58VHu1pPnBck0UIVdwVb1FfEW64t4tWMGejgOj2WkJoLgj/LyQKmGDvkqMms2zl59zdkmNDjx
MOTDQ55rtfFzmsyrIf/2ED4GfsKJRqHmXAfg36Quh7hYXoFIemk+Ra2Gtq/m2UZFePIFchv9k7kO
fuAvKy8BTVwWCD4h3iLJvsrXPbVJOsMXkqPgqKDxmJFTFkXGbGyxyseeJZBNzRspXFV4MFOh+T2S
t2epVQ+AuM4g0jqG9SvcDIM74h/b2iOaIPs/Nm+3ws82nqZf6D3vk+NnWRwRvGNrt+ONnAKdGE+o
3A9uoxu4wlZukS3yh91ssTrB81Ucu5KNx29+L1nklIhEMBsev3qD4I9wSlp4lbaFFlWcLFH5aEUB
nWrlowmAfbrtnCXXXk/HLm/JfsCBK3givKRIy8y13qHLeU4j8A8PwC2PO5cdmMavvy+ULQxHmsZS
Ic9vFdvU9fBjgHpXNv0o3wKWfAMaNVzlWA1k0AcIuS5QmKbN2I565pXQuSXPtssUxmw8WDx30yUw
Ti+1SAOuUbjhuC37a8ORWeIcqXhmj02ukoNmbED2H2uy4DvMkFUm1mmERbEfsBvPbxMCHPgIehLt
y/C5KaTG/a1I6FCU/wB8vSvogeUgPmAFJwhuefxfsLIw4BCAVyfPYp5z3HXRtgG7wc8Is5qkxw4a
HIAXUblOH/f+D9Xdn7XdcXl8C0ueRYfJHtd/h7MuNszErwWgqrfQ2AMDxl2gDsBO+vtLvQPQsZsi
dI3AtQBZ4b/5Udb/By3iS6lLjlTyf9dIJMM811rxNP2AVsvH6ma5OB6q7Xo84TmF7CCrfwfHv7+X
PyGEDN+eAVQoPnoygg7HOk/+vBfuaAL4tm+fGVi1/GuXxUc+vq74soDTPiN1/qd5/u8LojEXgAO0
VksALh4Nof9z8NClRzHEE/xJhwkHRStx4l8Xm0SY+72z/36A8XsPSnRgtxFcbOjPgNbg74HMANdZ
O5khf/odMbzYD9B+y+kG4XdI19JBocn35aP1dOub0U5HPKcLQgNZ9xTn0T/c0Z8rHXOOUqqEs54W
LEsB0b0DGjcWEV9sVD8Nb5vKI6/DHg9WQnd57krX4RGI1G7YmYzicEBqQcRxI72i2u6106jsz9lI
Z6j7AkLLViPUa7wd+4PHD91GUU/W/o3PUm9h9u8H8f4x4sGlEYVyCYrROEangHePMRfaJIG4B7HK
IzLtvxIhBa2U/QjHqE3/b356ECD4DrEID/L439E/9M/rFQHZSFJG9uH3sRdaofsqmhFZoTpe0fX8
/zY+QP5ofYDxoT82GjW/DwfUcyDRrusf3o4lJMnH0yjkgH0xrfo4MP7+gkd8+f8sJPBZBvrp6PsM
PUoKRPMdnum3PUAqmMmrYiKLzOpiHAv6NYeK7R+34H9fCo+uBIOHHggoMt+PbeTJuMGg2169pSIu
AzqCdZToES9/P6rfUoz/GBiwQlyKQSATwT1Vos/ln08uisDLFJ1YL8ueRAImDKjOMJUWDho7/3vd
J3Do9byikcDKqpHvqBYrk7UmHm9xWkOq2cJgrYD83CUpsIfoceRZC8c7lGnghB946GQctponoJy+
rBrS7fa09Ek66dM42D0xdTRH+To25ZIBarujAXK4/JG98XkyRzFCP/BpjHW4l61wDJIZ6/IuBibS
Q6qBJh550Y3NQHqFR/E7QSkI/kxU8i2tQIZe4rDIf4Wxt1JD+gihG5LyBKEbpeGRBngHfxi5mpMS
dcKUWLwBKVZuiwe6DkcyR95yGwVyFLs9UmW8d5VczYi2JtO6sKlrclUMva3+F/LQODbh831LZH5l
UGDWPOZ31+VxiBcaZtFr1BYyT04KJm/yPEpUFRDKgq3o2noI44p6Cnj+0A8vFGkvow/5BkObuu7z
iBxgwOqgWq+3tzqM+W2luhHSjoBdgcAUYBmqXphy5jUsEa2HElPjS+ey5JFppgq4+TQ2t/6Ubczt
8yfwDQejhRwwSvIHeIRBInzqFNDmtoEICXKCs1h0HPf1GCPp/PeG0nMtb7Ic3tOvcRY2Uz4ANuPq
48RYL5NTP60kQiWMwBEgbDYCXPppmjc828aHZF+2KiJAJlyN1CzOynqDUtffSbaada9AR/sO1TQr
F/CinYjWSxoNxn/Po1FuouFoJzBB8VtM4/J5AvJCYB94o9x+xyINPrzN78oRcbtH24AhTyyy6F95
FoDvI0+EDvM4dN6WxvArG5yKQaJkWxgUMapyS5SPMSJZOxe4jURCgOklcewTgvhcPquJkeE8dlmb
VaJt/XO2dVnfbJ3nly519KqL6H49LsFdAcmYn4olT+rAMvFQdGaIgBm75RPHor5KYUZcK+w+8b1f
FOSYUTc3gcXwL5YDNRcUu4CUkim7LVX0dZbYjpNX+V3uO6ibUyHwdCOynPsipKd+7uyHvR9MdEJW
bk7lFtEBKzYffwhln5M4VbdLStrb0a3mlK2AoKF9aa/cbFkjmC8/FvAxg9dX3c9u1bwZILivoPed
mowzfVPuyXje+AQWeFIZPAqy3CZ4mqbi7PGR1yXqse9LmO0FugcObb0cLjLEA7oAsT47iz6an1UK
bL4aANGsFUFjoxcf9vIbhKIZSnk7fvLoXHKKEhPdpBETXTUTQu9SwHRwzq1oPdsX/CPAww56JUPZ
T/hAUtQzsYqfXNKLDvLkiZzidTRPq0sBOCAUNOsW7A1d4dGvstGXNS8YF+XnziVsu4YCwf5YE3Rg
Oc1WGZQ53Si2yqEp81+lyYqxIZygMQaDHKFJY9N/DI5K1EnjfJutJtY1dMfzt6hf1V0o0uh2zeNj
hfLs4FBb528C0tn7qJDuGug3uekkFUlTIvr9jL2HOXXfy1igbFbki1fa/6UJCTVcDfu3de3nBIoC
Bfngvq9YuWKAmQWKqcU2avcy3OS21WhKEavuYYsLBGKUVLXzdKCwzUeDulmChtVE2eQ2G8ZQAel9
zfz2I7KcP6Qxto9brWkALUaHTWd0BcTAUCinhZkelEiXL5sKyMngYTLtWsEXF6SsC1gZVEUsTb+B
mZ4rmgzTZQZQgO4Io/kIz5L8uAp0wailMe2LFpv+vAQ1JpUONqDh0qL6qsf9gXEtgblh4wUBP2Io
/SNLVjHU0+76b/2o9gokz/iK7yPWlYJt7yMDiXCtkqWE9ylCb4BuSr+tJWxsPfB+B9ohhWfYcJjw
LNGoSG17l5dk7mBdk+zbQpDUNCXys77K+lU/5j6XZwT6PK9ZtxdXJp7FI3Q60HZ4sbwkaHlwcTbE
l165/NtC+YtHnfyy63EvL1ql8HXpsf1rw4RchCmsPSEN3J7NwjJeLakGYytbU0XCueucSTS9QB4a
V22xshc2GfYdXkf6qV/4/N3BifGXxQI/rHzJfQphwSXCSdHooM0z8ktSZX5yd2RZ5dc9mqcLHWIO
ZRbg5AcBYyLOsoCIFPUd+rGYTOZX+EIrXqt16i8ys8sLtF0U9++Smzia6Bnmh/ULcDn9yCaxXMXb
wJ7Hcdlv27XXpwBn21EGj93DlEbmZrGpf5xWvnxa0KXqB5UOwSHRm4NzYMTmAab1IabG3oal8Ned
D3QGblNOF57DIIvyGApLwB7seidoZgBfwfIRDjTxUgI6+aL30nzCgd9eYbMV93CJGmiY8u48MJ7d
geGOaW1GNjTlvk1oDwIt2nlvyfwoAcE/tmFWuoYyJDovvtdflLEpjGjZvt8tLLW3ECpJoAPj/Kml
O2yeoh3DiRayvIrB+dVO7emH0rUUyPxCfhKeQIN2t2Xp3rF6GwNy3aawgLTLO5lRV5hThO9aGEw1
MMXvPFHtI1CW4YGk2/Q6mOUb/gamVNPFr+uIDKa3Rf+ApjuQX2bo53TDZpV8RRsc9HiBUD2CRa+w
L13inL6IZKCwfIq4uE354ahCk42J3YywQTTgcdO9cuC7G5hIxqLqd4NOEiPlaNJDwPffbkQXmOs8
8ma508yB6IkD2ihdT6keP9CQko/FxDpV52ER80kwtTz1befGEyjfTdyOnZy7hixTBhEi5zFB64t1
3Z+2clqsuBypR9QwHfD1hRKzNvtW3kjU5DANxQUylzobLXf3QEv6taY2bj/5Yod9bI6G/A5yPR43
PkaKeGtQiJvXrEP1tyCOLMpkR4OUdoKs6MqZvLjJkhBN/aedbjxx1RY07CQ3CYJddF2mYAQuetgm
GGncmtln+KdlDwVOO7ClWmDNGGRNUhaeOwrVTJWIdPg4bzHZLx6FZl9HhU6iO896dNRJFuD49/Bm
oncKBHJwGQLZuukT09X4slF5Y8gW1v7DsJGc7RTTP0VhbIDTjPJQaakkGz8Y2KdL08BAkw8JAPZ1
xn4oQW/WNt6S8ZTGdhB3UoCdhVkJMG+9m6AnNGfaQPwUtpdXU5dm86kFUXgvO8CkTR+6cEXbNC6b
vIxEAUgMTtVr2cLOVCmbFVuVeLDfaD9jHkjGQlGPPUdPlyKVFFAcMLvXWJHlp2NITeii4EqFYRAN
E1q4l21SI4UTZK7BzUOK5qtC5E8bSeG+qLUttw4+MBAbeMMcEZhqfiAI6TI/CTWoKmt1HBhcGUVc
iJNKwpxl9zHaNtgXkLkjv+p1mX5rnfu676J9aYX62jKV9RXKhPHZQ9tx4iVfLhEOjwhBIl9AfxX7
7bAlw8MCJ/zZiYXVSqtdVejBEalqHLPxeZmGvFkWNJ2wZZcivjoz/jAt38/wPoPGawO/B8NYRnUc
Vq+bHYdN+shWQZ8LCIiWpnPAerAeDsM99HD+Zzwr+VHBu1ae1qJo72Bonp+tXk17sqF1/BqocVtU
ZAzsepx73SSTHs5S8+x5klF8YkbMt5Jn5D6RIb1NFEjLuV1BXjOURU2ScHzHtC3sBb0HEzjDChzC
TcQc2nCpOJ8foB/05lotMG2y1Ueh1rJF06d8dapi8cihIYUg0l7DO9+G0waQ+3mHg/InB++tLz34
tWbBpvTVvkn0VLMJDv8ul0PT9cgvcAv8CadOd7bon1DbSYnXvmvjr0DewhmiHXaZIzaeC1X0j6SP
Fnj3cvE5msaXoYcSrEXhdi4S3n+ZfWLmKkOjqS804suNTSgP8HKGvqzhQE1vuEow6DYCwt0FV6PY
pR96lCU3zsfdDylo8VXCgfUZPYn8nQNz22RKz9cwMm6vAN/RZgkxLaiK9pG+zzmnyFsRHI9FmP5I
5VEMb9N4nNohWb/PriTdacg7EKEAk+f8esqmbq7RsCgYcE37DLCw8H1c0wFxpEI7vT67H9SafBdC
GFklA+6h6ocCxiCJz60Bf2FNiE1l12Nuk6JBNyuH1nUEx/fNqGbzL4WqTdRSURp9xcHrl4qR0rsr
YmTeGNWTq05nycuhGzjHu5O26jaiPmRZ6L9bVyocD6g8z7PlUEPNPKN3oO6WW7VBVFItLVKau7Ba
9V0mJnT1CpjRVZ0bwg9jNuwVbErUaVYBxfzpwFrBXt07d5p6R28AUreQTHVhRzIP2ehf+BYyx89j
IcxtuqF+qwjSEdMMXJPsRPQIzW+0u+wVLaGGL4VyoZYrXdGsAk0VHqwv4mewayWDKgg5XJUbL4aL
R1J1g+g3+VPQQvRI5RhST6g4yIx+UT4mteWHEg8mzwxOd+XgMIAiBYuoTsUo+lS6c+tyUCmjrHuJ
JG05HWUs+kGhu0SCnJpOfP88rXaScJrGHv5+t3KJkMbyGX7BJbbtgMZd6FI2pR9yS9GNS8a6o98G
yEbJVDtShp6fQZjJEN1LMeczq1FtBzjt7S5GtIcrcOBmWyPAX5VDZaHmTrdmchsf5e1W8oRG9WpR
gKnHwQEdomho0Vpmz4tVuvvctjKd28Zjq4BGgRuHTkvlgkZHmnOLXG26tsKS8d8rOgu47CSgfxqn
U6bBtT3zCN5KdM6AUMpMzbKlJOofe6sknkNKIJeyPZTM4AAcZO4Y/l8jYUWEeVz7aWuYEiH7nIFl
Es9vYC1RB+FgBnZAo0nMg7qFFfSg7qEXOHgQ7MO9+NmmPAr5BbrqHftNxyvrvljlBRFoIgWgi6Cy
5b3PcUQgHJtXKwAolHcGCWV4iHp4+NOj74DV8rKD3cLTwpHXz/13WtrJjU02GLtNt9RieHvVzVBZ
rDVEL3Tkz9RkqstPOYSqHb2JrNXbDB1SZ5DjoHZo9VkpeOITyPTmRkKFdJ9AzIXUXTFEzI11SKLK
9NKZYkQDTaCwDkhqV0NSZQefntoppN1wgs0dzTuAHUxzebcj9StPaFySc7BgDrZoW8WpZvA9bztN
L+D9xldV2uGFQF1jYKaE+axKLfbOCWqT8Wc0oXsZWJpILPI05ysTDRqMTUWo9kSDfNxzix5/UNnf
sK51jxnUsVfAgbs7dM2jNTqA2fs+3rbxdHSdvTYOPc+oIsMzWgb64lojhSsqOsFFix4rXk6XxURQ
MYZSwREKCbX8qfaIS4RWGEurHOeobQzdt6cVdt2ABIEMJ2SgqBB5r7LssuSpGRs+luE72XnYVBW3
XsdPpexk1nh8z+GPJQKBXa29Q2kw7cShGln6WKBRIQRSV1Zk0v1sSTgQF2TUyYRmlKI9w6flODmP
Ni4hzkk0m2oepfN8SrdovYrXufiCbmtpvNYFT9q5BqDYZahQi219GNGXxzZJlFnzGdIHyCaqRUFl
V0PToR0SpDiBrgjg1kOLynusUo08/D6AcAuVp7I4FTIfbgjai0DKbjOYK6CtUyOkG8lm1wa9dxgo
KTSeusC3gAeDJnqkotDWXWk16L62AMy+7xAsYG1w9tGSaMY4d3XOYxUe0fwjNEcTK3bqoa34i0C8
BPCwV+0dQRhev6K49OIjvOPLkXVRtFJFBpPfLGmRdd8RIul2oS7tn2ZP+T1kku3Pdokx86XfA+Rq
3AIZ2fcOttcu8i9lyOyjXwaBIcDGBna4GGdE02KEWUFm7CkGfFg0rEcX1RigRdd4aGP+5enR8SOT
a3qFFho95IlL9qx5O59NMkWf82WNK1ZAhyiWYYdCf923Cpaj7QGeyqRrErs6mLqGCQJ51jnmrtt8
gTptndAcoWq5D7hdNhzSCFTDtZqKLUFHCnyfGIzrMBaisw6FlRmZDwcKY1QBeSFtVzTzatFm855a
Ze/aJHZlg67AqjhDCKE++YDmAufNTBgl1ADF13QRZVuNSMA/aHJkvCu+TGaqkFNv6G8rOYMcRcIl
3eBA76G8AlzyuI9AAKo9V2j4KR0Edg2Nxu6064C/aTPI6SAbGVXjqPq3X8V0Svga0GMv274UiBbu
NphpUc2gXfm0ZouxuFyWaRQEHVCgMZnv6cCT21IMsoBMiG9oyBNzdkuISL5vQydvAlHrI7R6fQ0N
WPINrhg7gWco0DUW/RT6pS7Q+WFrrN/QvnVYSsNPVnTlgPi70P9h70y24za6rPtE8ELfTNFkzySZ
lChSEyxKlND3AQSAp68Nya5fcv1lr5p/A9sDmswGQMSNe8/Zpzznmr5YO2FL61mJ03a+0rkqDJoB
TbX4ZVtpr5mH4gH0hdZDV/UGNXIkCLRg9XRcDV2sWuAutTz9UFhzLwP2Tao66nOwAX3nbt+bfS8N
SRva0Jv46paV8dKhskj8aSxfjaFqXnoBEpREDXqPKCoRSiUTt3zZvyaKVBNqq1kJFCqPu37E3jPQ
d/lcJ6Ny7HMe6rDPCudejKI5CavD69E7xYW+gHNQYtV9pmOcOdwGif2l1Vcjmk11uE39oh8LIlV1
KDwuPJAF/CbSmZoWjzMM7mEw8OOHq6dQOFVQtfe1pU/lDbdsFvY0t8KeW90MOsMaI8oX7VwvTYo2
UGovaQywxYuF5rfDqGKdtIqocsv4O7JiNYQ7KT66lPt7zYy1Lw0K9BeVX7F8ZeaLQ/L/gufGvZsZ
8u/bSfDUueMbAmXx0I7qAtpBNKrGc7A+eIkCD6DXzGrPftDXHDMGI3QdxCn89kV2ev8pp9kRupBN
rh3geKgaqdY8K25pPuWpYVZwpPga27bWGIWhtCwM4+sy0v3vI7DHZtd/YYMqqilkBo6L6YUTbVO1
t94cGtO6F3nascqDGt+0SX2H/xmRwLxAdWLWwMCxuTdh4yI/gfy4iaeMRp0FINQxrfL1iJB7ER/j
bJbWV6s2m+KQN24lzCA2e1UooTtZpuxZvArULMy00Efk0LVsNUR4p62Uja4KeKIv7F6dj+My08X0
bX22dqZZS/ezXdeCRaVri3IuWcesVLVC6jx0CqGy2EmCoMVEY4UcmTIeVdWCF5qHBhm7aSEFTdvm
m9opizOEDDQR6kVDC4ArZWKZJQVqoTaJNxE592DHGCTJk1XtHifDFRxhMmO2+/65cWU85SGDWJdz
H5ahbM6vsEqGsQkHSbCbFqmtARbiywjmSFtgYydttgSyMSnJ/LVNWRkOMTbJHO6RsmyfxLQT1YPD
lsyT030alWTVLT+DcsjP0MI7NgheMXBgPufLEJc2mFsPkNjuX8ZzvxtEGP5hoAbLSI3JVBpU5N/G
uLXKmSOfW++rmuMi+XPqrduFxfipN6oEtad0p7oK1Mrsdcd3+hIjkl8yRxkCYdSz8zH/Mej65/f1
+3SZtwVn0cauSgIDw0NmRb/PDDNrwZqUZM570bSbt6n6KfyoCq/kRlQaxmX/Mqj8fSa/vaKtkS6+
qRwYzOMH/f0VaRq6QsUv8a36+YrTT1WNYdU9o/nBSc0REdykzsBV0yxnWPnzUvyH5vgvNEduPYPL
/9+2l/9Bc7x+m97emd7/AnL4+St/MVA18w/ANizQ6g/TnMo9/CfGUdtiC/7iNkJKVR0kLraO01dz
NvsXw+MtpMOw+JFFS0ulR6C721PwF/P1TxPOP4V0aPrvNhGLBPrtdsLhYQAH2Dx0v99LqeCxpx4w
7px4cJ4XaVrHBfVh71srm8cCKa+Dmd+cbEpTzW+0boIflQwRS0m5H/Whu0CoHvUXK12LK52KPj13
TIDMQG+7GWhfby7PVIPTiyiqPhTJsvopvbY58CZayn4rchHO8AWmPfWCdhuNoXmtp3i6X3svnlmB
ajlSLvYAmrq4l7usMpEdACVnvlFMo++0i9jbHm8RV18+49ZImg2gtxjzA3sB4K+U3Ts5eKa2juG2
8H7Jx3Kg0liK4r1zlA7UijVVvpTVfB/HDPc3uD2fvaKipn1CP9Y5NktvrjgmRoTHTAn4qTFYrX4a
3WR5QPHfLceEGR2CnGqZlZPLG2zoUK/gwpquqoxH3W2bR8/Mk9uaF9N9V2JChHiHwDYFRhnEQzPt
cwkPgiZ+3QU5MRzJgWbN/NC7Y1GHaMpm0cIB0D+KthXO2oYyVhvRHWLNysY9OonEcPYuCukEh0Km
rirUJEbXdJ1qd74azlrVWiDwGxzRxTUAmNqkS+0gZ2Wra7h2Lp7l+RPuaHMwbhCxCtZUzgO+a2Xx
NF+LbuJMgEoh67EHNElf7Vq3pXrloGrYSWApaR7fx9qi7CYok4MMmP4ZOl/myHkMxpAypSHtaZsh
nDpILT7riInjsDOHabtxnPWwzjlzTOWH57aobEyZJyFg2qlXbalyYdC7HoZJrpVfSB3vy0sSp7q+
vs7Z1ut+F7ITVQVIel3L+PHHU/yfBe9fFjyLZIR/Wu+CN6gk9Iuy39a8n7/1y5KnGVgg1Q3lsKWm
/LLkmX+YKhozqpkfyyE7/i8roIaYxkXPBIgEedP/WwFh3hj8QdB5LrI0xGn/pxWQ1/hVy7SJtfBl
Uvg4rNQINrbt/ReBo8AN1XbjOF/Bf4GzkBxJ/MbAexIUjpwebcVaTjlrZBGpaiFeRWNOHwtzADQ1
eHX36Zdv7/9jktR+39rphmxSNW9TOmFXdHV7e7e/vBuzXtrCS8fpqne1dk2KlUSL0WnorM6wmiC8
S3N8daaW/JO+ckUXoC6lJsep4pgcY5z63RNCvedvpHQYylL7iCLP1faLbcXfeDi1+Wcp8L8CVPS/
CbR+vGOshigkkQSr7t/Dd8yMHjFKbnHFCpYkoY2h7SNLhWvshLM0FkyIWcvB7dGMXB24bf5SqMa+
4kCk0ZtvxHs6D4MWAOm0QmaCDW2pKlURLfRWgUekydOHYmTER6dpCJlOe89D2p0xv1kzME7Fvsv6
dKr2/3wd/udloKhTHS6Ezb2Bb/X3ywAIm05SWw5XiA/ec5O4mg5TWOfWaOtxfpBz7z21sVa+/PPL
/l5KWirzILR8DsHx3Iv8a3tbv1x9pg6J2Q5JfQVaqF2x9oxXlFSYpeL0+Z9faStKfxG6/XglD2fs
JpTFHLqx2H99pRYi3Nox5LyimzHf8Hb25T4W7qL7gNQitcN1EgAodoHGGpas/u2m+bvOlU+JU9+C
SWTawKP+/vIoCzPqV0bnTldYMEJG660ot/eA32yI6MSAv1S59HtZdhJVRNE432jlYhUkAucy2zRj
A0PmjFlzpE4fGd/pRpi6kOdaZWpDVWH+G1hoIch+Mex1/JcCXPufFwoVKcsG+kc8zZTiv399qj1a
NUw35U4b4+oN0B9Vg6YUojZ9YwHDcJJpVnzBXYToZe1wYXC6ygL6Qc539u61CZY0cTgL59O3DO3+
+2S1qXP650uMOPfvF5mtl5toS+rGtWo5W+33y+1k926mYsQx7nITwbYHa49orv1mTPV2YhpJbWFu
/DjBqR3BG6UOE4R6P+h9u4e9CxKj7KpbC4Zr9p1SJp9kXjXHZeCE21pd+xHBghvGWAuCscmB2NK2
pkcV50N9la0y0NGi+ZEkmgfedUWzGOhTWh0YbJc3gmIeEoQKM+R5p7vC2/8g9EoxQnuiYtCyRWdt
MMd19VXp5pcytdxXqkzzlNqudlk5h3oA91LaCdzz2VFxe7pUcgHoqUlLCdd8/toOiEJGfA208Crh
7OKhG49gnfQPXQqwbB87igarMi3iLx5OZGZJdad8HisETS1zsCPGnfaodV75nk2tzXNvVMVTRknq
+BOH+FMf92Ow8D3QVtG9ewa3c0TzoNtp2qxNUYnGG+WExLUZTHpK4TQYPeMp7z6NUeyE+E/Ega1G
lwHuM5smi1O+zJWaUhZ57ZPFaGA/ermi42yo1jfXbvpoUOecZLXCTSiSZvWNGaf8jha1tQKUo+ro
14k+JbtZ5A0Ph5TRkkyju+ubOA1LYVSHmv8Vtb7ZN3zRSJn8HIyjQoNaclhurHn1TVHGgSGUuqJz
XkTJput+lIZmhtkArhUgodmJnSGkN+xnw5kv9s9qa/xZezEW3yqx9GddNkhl3rq4Xs9S3nzV/yzi
xp81nSgE4k6mBN26R8cqYgSBGZqwXC+bJ5DJBoFNBgEHI9cgZjKuenSyKZaxx8ZkkuCqKmQXAX5J
SOsphRbfpz+ry2JxZBouc+mJi/2zBpU/K9KRvXBn/yhUOaFsVStBB5SwmgG3Zlf/KG3pfmx17syY
OFBiD8aov8SYaVD9xljtUg8E006WTllFQ0xVsLPqpFoDd7VYMWvyhsagSnulRDe2JMMDYwlMKk2S
ud8VCuFMDdVGF6gg3dG9Wkgx4lNtOMKx8qCeh25dDoPK6oZqIEkdfEbDtHY7DyJ6tltKu1qonYeq
DSydTmzgzNZS7ntcxgoMe1P/pLTVqoXM5Yoq5B9VuWdOrSBLI3TwU15VXnU0ejiQUYGD5baOwkDl
xExDO6cyHZwalYOein3cT239xGZsnGgx6cVubHkHUSOguUeuNq90hnIS2+4qsK9xpPCo9EhktfHU
gykswyQ2kjF0kKS3fuYQEObXQOjWb3T7PJtBtmDID28h7Y6ampmQVplnBKhIOyPMmiwOV3KlaE/K
vvUwZMvcDAxcNCsd4Zx4DtKX4Hu2MVIuqM9OG2lQpJpjmmkyiQrPTLejFXM7zaOPzO2T4C6YZbYR
n+dM+dzTOF2w/vEc6VdtBT6VEQtlKsaHpZT6eLVbb2nCmgbjHeEYbEkJTSR+AUAu3xbueK1+ZSRd
p6cOx/C8G6S1ZmcAHeKDSV/qzZpjJlOuxs2LUxDBcTSQMcebR2KLMNuATBLQo4sy3OGvpZRUFnmS
T0/0z+SXtk8NRtQyiSMX3B1iGTfm71hlAx+g7iftigjAMB8HYWkfNMGo15c2CIJA4KqeI7yoeXbo
0VKgaXIYHt1niuM912q33Zx53g17pxzS4WFeTOEGaie5NqmseWMNx1rtzA7mPdPl5O6uWCX7kGTu
uTkKohL0hxzAbHHT3dozj7OZy/FOzGIrPtNlfrAAFs9RIyteumlWYN2zTqwkCj1n+/DbW5esT7wv
OvxX06r5FGOHldBPi6ZYA6+YeHTaMimyxxrzPOqVkaog4Wesqbqo0/tOMxeazkabqlxu8BzjXaWk
DHAydezQa2BkMqJlAoTMVedhCvhELCBMq7c6WdTVM/Nr74RlJSMklLke9wUyoDdZM4xlqJwvN0PM
6nBOKHPzc9NipHhy2S32Q61q185LuldwSMQ04E3L9FND7Nh4hnfF8ADgcIfKBKfMvtX5WjcN1fK1
KAvrYR4H5msduLyCuMEqGQ7oVqrv+Gu3NSTryjTkHOAaUYYseNi1MMU+KWpc7SrJER29Esvc0sv0
BtJ2OCMOyK3Q0nsd419pmWxHqe4993DVkqjUax4TEikM72jWNGu+VSzIy8nVuKUiJIfcI7nFpBvc
9DpFbDKyO5PSRC5T7JViYqc1wCc7fZd/7j303MpCmU7ulei1d/TFxPNVtKsm5Is6f2qutE2VKrFn
HFsuC9E0dM7hWJBidTcvDlPdaeh81xkOZkV3+bDKTW2OMGhY921ZNM1dbc/mRRFMTqO0q6vpnABi
SAPXGqr0A5XI8K5iJEBy7mTDlgo1bPRnObkdu8DSPZUorbIXrVkNd/JRRRbLx1YgauOPocSMUjAY
yUmJW/mFEB5lwvw+2MUxw97yOA9KvO57xExZlMHUZjivi9x4mItyta6V3W6KqXZS7TtTS5GCL1Q3
tL0QeOGNcOtsk3Y4FWvHMJSRNhtzH04lysj9CsOEt2rOiRMuMdPgIG7RJ31ihqV9yNOee42dznvm
Xq+Gh9qrwSyOeuth/622bMB5fE2W3lJIiSy18mYhqZKhxGRionktodB04KyRhiTc0RF8X64mB4dl
vmSGKJqL07ep8YA8sLSPwFY8Ptc8K8ld0SvEX1YDOgufamwUd2UZ8/57DNW7IXWLFP+Bqh7BNPPc
LzY+EhhXqXP3oyr9TyflXzoptHc38Ov/3jomCqxPfu+j/Pk7fzZSXPUPzJgatFJVByHFsOm/Gymu
9QfQCZPjHGq/LYeHH/3ZSNn61X+1jlWQwGAbMY3CYII3+n/pm4AF/f10wfiBcQx/jBayaW7Yrt9P
Fx7abzfGvX8w3ORVFsQ2MMdtIttRX/B8P2FJPIAm617cSntZ2OcQ2S07dD8nkjjcaFU6/WjIajkO
JfdoTeF+9EYcEf2iYt1QOnzzk4ehJp4IokgdN2zcQUWBULaf6Y+rN0VHsbkqYgwNSD9B626EGqWe
ozFxbvmUuQ9yzUJc9tW5lhB2OfCAD0EKFg2Krod0uvuTip+hm6p7sIEgj4QpkLzNx35w1kdriK2w
cSSYjkWOH/TMo7W8zDF1Bl0AU9Ee5WrAnxfJJ9vkMdKlLFERlemdUDONdB/ek6rW2YNmD31kYYJ/
cA0nQpDzPM4INA2q7aWzrUPlTG8NtYGPoIDwYrOdvxBMmpwLic7G8Fb62mVnIy6WiJ3MnpwIluFA
muUclYbxDjjI2OFtj8OM5BgfztCbPi2sxAIkjlewi2QsHzl1zn4VdRJxVX2ZOvWt6oadIN9obZT7
eMnLCD/AfGgNNAez02g3r9XLF8HB9JM15bvKk4+rJqobujCXUA2XgJfchWYfIOe4Y36QyEh3J7w7
dVe8jGuTPeLjMI8GJvMAGdhMUZZM/VNHys6TbmrWmTgHpD5KZfWEo9jdhcNQdu2bUr5gWR/e8Z14
z3NlFIgBm1GSSem4FwxvbJmyMI80KLDjSHTrTNCpQUqd7UUYbvvqZLlDWxs7+XNdYAyyytTbq3pJ
0VGvqsMugTobNVrbX5wO5TorqMaX5+mj5qcj+rxBb+tTP8Rx7q+NWp84x47IJV1YPJj1C0ll2dC5
UJEQIIkztJ2OYPezo0+KHc5xgp5Nz+LnH8cYZthgMqqsedKKRrsaNhBBU+beJZnn/DOEUdp4OJgy
5ETFqjHNV+ZIqEwuFsDA15Hiihl7Qo7IkDHvXSWIMs5emJ+sbFqYf6Mi7vAwPS/Zon7pR8LOFY5M
BBIMgm+1h7NEb4xsbmbuwYQ+ZCVzRtU+TI1Vn+aNhebooFhCFbnFg55wa1ok8RQHhOx8+A7t6c1B
85j5W47FrbDH5jw0lg2ubeE6tC7MV18Tc9pFZNvVlF7VEs6ial9Tnr99Bhjb8eeZsHB8j4j7kVuW
z61WY8Wh6//OwW/awyppvyHjmB9iADb3P95ZjnTL3U2jxp8vdd15TNZUQVrSEzdMcKT7iA/GvZiK
qL6T4USyFz7eD0NuooaFMEeowfbBOe8ut2W0xEdnrvgfSwzbR2tiEQldo1ki1Ru2iYuZQzrgTsst
wauticdICU26dUYk4JGd5zX3sqWZiiciH0lZ6cpnkwTrT7JWsiaC5O089uTRHJsinm/aLBv012g8
9GSEPAgVi1VvNOuTUq1cNT0mvKGkHfEOeg/biNrY97jzlnMXa/otVnP3Jjuslyl3ZOGvaFI/I3lB
EWVViIzgsvCHJpdXdBYOnmWSbkyGbtqvdt48dUmHXLkUXvTjalWyap6yZOFsMBRxLQKNlPmgyfnm
Fse0LhpSOwR0pC1PIcCbzGf8lgROSTDwyiDGz1ySoxjeBTo6DuIe1utQp9epWx5GZfgwdUnjT1bz
uaaUhqJI+LJ7p4vxXpXJQzqRf1uK9FDl/XdLemfPaEpURh7nY+c2D8bOmNI9ERfPST/YIcWLe7EB
HRF3ZEUFWSR6uzSBq6POEexjo6/j9NxrmWbfzDb/CPRMu9IowkCuuTScndbAXsEJPauWazZ7lDGk
psTNyaid+IFD0nyvzTrVFanguCBcO91DWcl91yPqjHZ7xQyx6w/TVLaBAHdAECrVbp0gKur0b109
NWf0me05X8chqvVKOwKx/Npr4lATu8E2uQE/R+NeZ2z4qiT6y6C4aFqayiestdoh1hB+tdRTpFQE
POUDwDef8h2hqG0jpmdaHExpvr5XkxXoa0rkzbodA8RMgvKIjNIp9kYuUix1Kxc4s7Xd3JHmm6MM
uRS29tFeqOgcrzsW81IdOboYB8kiHKouQbxzTSrZ5g0hRbXdKejTO/poaCsbHDyF6px6bvx9Dgkt
tKb4VdXQeiuko2HM+G4s7a2FnvUt053swDFE/ezYShNqRfFBaEP+tiyKAYBj4gSGJjZQx3oAQuSJ
LQLT3KLAV9YDYyoPSb4amm8x7IH4Fepe/NRVwztS1jhSa3e5znCA2wg4ZiaCWugqUWtrP0brpNeX
RrOvJWv+I7dVH8Fe1h7Qe5oRZ/W6CapRyQ8MK9vQHBRyVzS9/TZYehGtlX5cqgbUadu+jWWDTcyF
6Jdr04sarxM+a3Z7T+8sgo7Hr6qpvnYpfrKlw8GmbdhWhNcI+jnJITxS7nrT+ghfVw02PJKfZ3Xy
QgtkCGoEUAJqxUW6YxJRJLjvpgMXEimk9rFYuq2GcOCLDXAPTkjEJQMRPXaBG075x9xhDGsOJgGx
sZN/E31fnuCvOTTyhhjNnzLt2NPlrhj43aTicEt88tWJ8+aR9tUcghWgsoLw5Mu2d6/t1CJTU5fy
s+Tge7WhQwX07he/t7M1LHmKWMlFNjpBWiP4i4vK9XyoTcll4hyvnQY91mY/HVb7qnvduHOTrlJ5
JJJnYc/Kva1hKiwMfe64iERkx32iRFORjxfMIyZ3TB0nTLsZi/vmKtkG57G5Nhw9TybHfHLzkO3R
hY2fvS4TN1msWR7hAcIMKrxauYI4s45UCsVeU5suymY6kQx5GjNK+/l7Xen6PW5W8VH2mTzQLe8+
2R2ei5K1EMmblwbSQRGvmC1oLWc9FhVVWDVNykltWMAAMnQHXAVD0JKJFOQxrCF0pUihO4wii1l+
cYbS9Yc+lveFrah3xBD3O7hjOAv0dIL/ThY3NcPd3OQ7U1H2iZ7YQemur3nfN22Y11NJl6kDSqgV
mg9CAAM0tsAAJ5y5X5v1Drf2su/B7frE3W0tnWF6WDctdTER39fYRN4tsiufunyQB9colFdDeFcN
geo3uSXPdvjcd15rJ7sRYhDm4M1cQMcUicXKIw581Z9c9cYO2twjxx59ROJAjFVklkY772c5J+Fg
rE+wRJzrnOmaL1wizZaayHKZDUGp9VEzNck3hKR7Q7DlEeuMmBqqSzTj2T9lEzIqnGsxPKH4kiXd
zYwtCxyPmx+XFfFXnLupJ0JcN4UWERx1w89ZVNrZGRU7m6IcaZnW7qEQ5AnUScxCPMKDTOhCS0hs
2EUQlj0naAQg+HgqgQwISctlPs7Uv+vFolRh3JNUhRUtqLVDNOE6fpcRQkDps28jcCMyEyv6gINr
IeoG94np20bc6Ad2w09zZT4qeIt2OAbHgNa2fIqZxdA+XIkoy61mhwTcvMNL/dIREAXUyr5lXgPc
fhXilnq1Hpao4u47p7W+DGSPBLler18Ighd3snKUXaZN3/qEpERp6QRxTpMREsxqnoCAS1Y/2m6e
LPWLdOzullCqoMwdjRDi1GesyLHfVWP+JlHIMAvtTdJT4/hUKZmNQk9FxdENGDimDGF766ZslW3J
JMfM9mTDfCAugtC8wjyvBoV2Webvjk54Fa7G/mprRUAE/Ne01IcwFpl3ggZo1xEqfIp+Og3ii2pK
8e4UVn6RsgZ64SKqNsg3Ru7qPakTueRbJ2RVwmISxXEl5R0B8mouFxPe4SMNkfVTyXTgbkirrxxA
ExreegcnQIrVOi913IRZnX5FB8Ouj7vm3ZmYqvsyFoIOaTbtek1FeQtCLNJ1Y74xcl0DaqCbgSvp
3siRGwG3wrGtml4X4lPgScMI8mzDfj13rVFfyA9wQc0uorwv6o4Up42a84XoLLS8cZ7NOxpVbAWY
P+hxczRsqANKz3130TWmwZRY2i0DsPlJ9E77uhpV/WVNibXwp9gwFZZ8Z2skq7L+UFP0R5a2uue4
Ec1uYGGkIb4eM2z/PhaFjA0aHVSWjPJVE/Ti7c4Bj2rVKbJROKCNr/Pi9x1+gnu0pykH38wTH+CR
9LR8QUATVYAuln2QVMA5k/ikUBqh0e67YfqeDlV1cAxBi7eT7QH+3rdipn09LDFtQGO4FP1IaGTS
uzcQu9NDkor2ZuTeGjIqobrNTSzSCUmPfWxkYe65DB/S7CMHvzh0vLTZKXnlHkucXv3Pgel/uj7/
1vUBIqP/U9fnWL9nb/Xbr4pBejvb7/zV9TH/wPFOa4DOMpu6Q5flr9xn9w+ebfhUsLAA8sCn+u+m
j6n94UAmQ0PoWJqJgovO019NIIKkN5UEv+ah2bCIWv8/6AdN829KCRSoBg6XrQ9k6Lar/z0ACgVg
mq3g2I+xsc6h0ZXlm5XHVAJjppKUQmrn5k8ekO8Po0JaXIEr4mLTBb1b7Zi2KuSiIorVbHp3Rq26
x6NTf/ZIf2n8hMYk9zZ+sXBuYsGyvdafwRMaRzpS+j1lAHnCmFiMO4707hoUOai5aPCgIGe2++Rg
Qb8xI5ju1emtavqeygZsL7LY/hUS0wR8diJ4cV+o7fw2lIIpN3KSBaCCkdBNmb1tPG0IJ9kSV7vi
S6oURGQafZXg09V7cNM6o+diZtLgx6U33m3dIUY+VJdmaPW6a0bQNQBn94aXazRLwBV0zN/R1zMf
vaAwmtzIWBy8Agq+XbxRCkPSdmjb14ZMvOs4LCousJJxBNbXr2411a+myKwymBAdnjNZdI9Lmydv
OiI4ohj1xgfzybGZ8SAOTZXlw5XX1ZqbB8tYkA5JF9QF7kPpANDJiiu8yvnRLI0VKAjm7KE5EoQw
ItgrxmCqx963zU1HnzkPnBU9plRG9XUeSg0nUeU+oM9ujzHqzSeorQPj4WFg/r0Yh3htMWzWSlGf
LEELPF/W8ewygIuP66B1p2klChIvu+UlfmZ1zsVVK0xVPVLzZ6Nqxyf0/yT7jZrEZlZM2gvTwfhF
KO18bKXVAar2sBqsbP1QVG2/4SwQyDlekQVo46eyWNoO5UfVX2Tcd+fUdafvXk+4j58sQinCoTTT
+8ms8cXh2cqBCnr4brahxl1Jpi2mIXss3rofeyMiL2sP74SjnE7z/3NOVGoZyLjr2i1PM3moXbr3
h02DcEvbwvikJ1X26K0Wr4a6qH/SqFB2Y5eaZ00nK5P+UpMeFGMjhSwUjbqYugOq1+mWpFUZ2FU+
vyp10p9w9HjfZC/JNgfsk5hMqKWbRTQvvZuX2yuhiyJplJc8AQ6VwviAku7S/MQkvRZfzbYxPLJV
OAUl6lqFniW0oKu0+gPXseB4Q9y4M+fD3cDk9ORwFPUirZHdJY1rk4g1YhFCbtfmg2t06n2CV4a6
GoDVRWsS8475+MiwBlfGFbJNkxEwUvGUv8y1Bp8dj5IHjckvZgBoHF6nTOU/Ta0lQhCbNC25fRsa
ONUwxlV1rnEY0iFcKdBGtCNQxOPbIidjOaVWmh86aT9obl6EremgRzIYuiwm0is4ec4UDTN2njj2
Fl8rMSPDoDC9AQey3gRkQltPzA8pQpZME4EAisqpJ1OvJnnwlw2nsDe7HLRoM3B8LxYao/FURK4x
civyvNwwTdG9yugKfJxjaVQXexQYUhlDraUXmu06qk/mOtCSAyNq19ZV1zrlIMf+2cSX/agUrleE
5DFJJu7TCeS7fde0bb8nup46ci4ZgI3V8gj+Vj+OMCz9xrWSo7sM5aPsjf5WAqvC2pTT1DY8solb
LiRqJMA5Q+ZrXXrF0OKPFXYdVWSXKT+1MuMvGUq3H524i0DXvxISYoFxUU55rvtwaIDhuqSCG7Yi
g5n+z3OKPusISbYJNL6WneO5w32mmq/e2OLiXdFDNnJS7kDHxIdkW62XUf1Ua6L1ES5wkZf3fpjO
YuU7jIV6zpmgEYbsFeqOYJiPM5Ymv8ybZ9dZnGPltl85EpYgkvWbuvSkstIOBFx+b8s8fxBd/cJ5
YvaJMXFoZ+4qaEhTRhx8hWsOtQ8KH1UWE4QByJo+Qmz3AKy7CBabPO6ROSOt3dS+g7g+IEMYziKP
k92Gb9/r6M9DbVgKoKekRFHqFOmpTxwz4+O16+smQLzzZkkkLHW6zm10trnaFzXpdWBcY31TsTDv
QbIre2Rz3E1Ls16XPs4J22i0yXfxXzx2y+LdjBUGXphAsXoslFne217/7jSpeirACpyx7hEPOki3
ClqL6AKWWdp9vsvt98GhAgwtXFHgbCw9WsHIhsxVl2tJADfeII3kgCIZA8UyB47n2aPVw++hS5EG
/TThKe2LKuirsnqayjh+tPTYxLbbc0AiqI0acjp7sSrDQjfSt3KO39IB65DeOpJRoTefsx7Vt41g
4mmUpHAJwz4NTlVTaHPr5Ir6yUJ16SPyZvgNmRe5Ce9UL5yvcp6Gm4sVO1iZa+wMxtq7UTrld3uA
u7LKaBjX8SKFCWqrB6d1ZY1RLrnIHGR9uAtu9OfLsHPq4mw4DQl4sd4S+DqkX82y5NnyGrgpTjHe
uAnLK9EK8PStzXZV206U2RjjiJJ5cOiihELP+2O1GsZD6RpeqIwLeAGpfbYgc0cdw+GnyuN4aAlH
/4SMF3Ko1AuNOyMtaE8y6Q0006l3S6b31MmGvSc9Njv/F3tnshw3kqXrV7nWe6Rhcjiw6EXHTEoc
JJFMSRsYRUqYZ8f49PfzoLKLDGaRlr0us6pSKckMBBwO9+P/+QdsOwJc5cYZuC+ZzjzFFjlli3dm
5Fizbv7THX0Wk3r/WCQltYBqkwf1ouY1TciJ/745+j/5/Y/74mWZfPxX/lUl+1jVUutaLGFQqJGx
/KtMdvFTdTTlFLHLy96oltkQJu/D/KahHVDc/lUmm3/YsFMDwH8Ptw8Elf+oTD5tlSLYwS+Tfq6t
rSVPJWIpdYDbcZQ8gHGwRybURIc+cLubZ2PyN+xx3XF9RuqF4okNDBLkgKuB857W4ovVtTO8DuOA
E6x1QyQJL35v+lcFi3jxDgWWAT29FjFvDox5J8CVU5xwS3kWaRcMTniYrSq4Mr12uKAkxFVtMadr
OCzJe56jzinp9shghawvTE5IFlFnJ5zlKetEY8k2PCSsvRzsm0p9xOmNxkGFd5WA/j4GdwgNHHtn
9uiz8V4g0hKwH4PAfSNYPMUwuCN7B+f0Ok3aQ1BNdLfmoDV/lDia4gnVBXtE5MF+XNpkT1/DXh/b
LqiHi095RgpdbrTq1lJeSW3TgqhDobgMZ5VcukBImNRHZbyHrFicJVFHwo7qik82Bus/cU5c7uLM
be9kHV2Y/Uw5J3NgBVy5DovtZBc02T1/HadO/8nu+uLX4izV1QLL+dY2k3RVwnvbiSYuUV0XAJJV
OR7MCmylWRp77w8m1rLNPG6JQa/pvrADSktVl23t4zkP8+6eIGvjkHva96c1xkMzIzBduVMQeqis
7Oqh88nE9RYOBUG1xP0KdhjcyNZ32czt9luSGcFISRO3Ek6PnEds+L8FwhZz9zEu63QnjzDJeIRM
zCN8YmokpdeYSqrRFdrR9ufgCLmMZhc8pj55PND0NChT2DMADd4fpLkDY2LZpxGcLM59sU5KN78y
jxAPtpswXDTuM2sEyNdYUBYmLU5C2tHvCBW5GjWiqfs5nhJQ6glaV6yxpU6jTGRPDbtqMtXOP4JQ
E8FFj61GpmIgqrlN603k+IIzF92TlbWImCMlgxOXYX7RaKQLyrXxyYE2+NE8AmHdZGXYIA0m8FiS
hubKqDBU1+hZiMQDSSqImjMn2UczjfrHqPPUj+wIvS1HGM7QiBxD0BGX4z00ivOFNbaXZY4EgmDj
R7rBI5J290OoMb4si26DDqF2o/E/QyOBaMwmFOpjSaqFa67J76HTWqsP6RFEnDSe6Jl+ek/3JeSX
5XdHo46xxh8njUSGGpP0ACfFEab0NWIZaOySMmRAcObiWQqwOWmEk5pDXZBWtvxQGv/kyYofNYaH
VxQOtOM0TtoIZdDD8T9zVkm2PWCq0bfOJY0te0tyfHdpaMx1DLzxCyc5cFgLRHYGmi2BaOURrE2e
kFt1hHHLI6QbHuFdTmYa652PwO+iMeDsCAdDKgMano8wsX+EjPMn/Dg+gsnhEVjOnlDm6QlzXoyq
2fTz0KU3bpv6kcpXJA74w3gjZxVvA6uTOvYdkxNYwPg2r0RjeqtAoZXbj8Piya+T4ZJ/hBm4jSWS
P3bmJsmN2d91KZw+l6aoIgwjG5cIMZ3QSUl1MkSXXoNTHPnsbTleRwBtvrMCXehiqjNjoD9DDob4
ZtcY7WEYXYZGvIXnGNh3aT8aYtdgkiof5YSb0CpWsTLOOe5GffslK6B0ofAPuuybIersSzAUyb6F
f6IvJsVhMCm2ZTgbOn7ADufV2HvOuZgGDgWgjGgsqe2CvVAOdkl2yFlvmsQBTr5u4WfwCzbFElg3
NmTHdNU1+h/L0Au/zHM/Pnh2ibqnpFexcxH0n1XgC/GKvveMO3HuntUdNIpjQ10V/VKuiyakv407
FJ1V14WoKQdp7SDKVJsjkUDUAX3AzvSnFZapGCxwyPuOJV8Bi9MovywdGWZgqkaPy8UwFp8mx61/
ahjsI18EMkVG0gPGUUGxbAhzyeNtS/bfGazW4CoXiXefF3hqrBw8rpAFyOKTMWZa7kVQTLk2SOOJ
GQzIBZD5gCRMNV3nGYduvBVpqUe04utVRxlhrQjJ83re2/w/VeCTIPo9tJQ267OK55W6miqQ1MaX
daP+N34XgZYd/BFIG7UZsJrperrMeioC8XT5g9A+C2WdsBGqeXDZfvPjpPUHBvf8OkooDOItLYD+
XQMKfiSg1fkOCOsRfv0nNaCjy5N/VWf66yAYIv0RLi/3iUchP3+mxsEQYS4KnMR/xuZSp1BXltAx
N+NICjuebCq157uUyCG162Ynx3Skw/L/YQrzmmAsmnqNvasNbXqU4erMXllynsOXx89h3t22ZkH2
8Br2mLd4WDPgzQfjx0GpMmDx1mPthONdDx8cAVqN2xH0J2O8jVUPSRaH7og0XBc/KVyxwDWEv3e6
CLe21cRWiqNBPk6GH+7KARPfZD134ETG+tmDvH4ahv9X9sU1ph+q++//Okk+gJRI0ICWYfJfwRZ6
OjoVtsDQmxfxkwynIchX2AriQLOiEUZpFIAW6iBgKymLX43XJvONq33cyYlipeR+oA9G0+3bX+mo
XHz+wAI68xb9KjSrnoPM9OSBydSeioog3UcrN4nXqV1MOM4XVzOG9zEtTchnBWbxUPewrvRRqWNO
kSGqMWvCM3Ej1UGkshdGes5m3pnxdgkjNOgLHBuYJEotMRVh6xFmRppR1niXy5JZ/FrByUA0QKQd
toTvlO3uy0kIA17PwYATj7DQ+wc0Gp5PwjDO0EBkefnTHHEk+YIroFF9LvKwWq7fHr2X7FA4qrw0
wsWxQ0Bd52ymFYDPZvvMGhvQFA4ftUYNV806DzOXaCuTNxweeupejXDJtNu4J3I4gjVZHsNndlry
TN/+Ji9PRcdvAtfVMWG8ai3caYKA5UQz2qHUexw6v/UuRT2nYJEtcjPpnFOPLcL7p4MMOIAzg+DM
iYsDOTEv792wIgPDTek85H2juWjNjCpRQ7SLzs97++70JHw2SRlnFi400hwvbVANefJA7aTMszoR
9uNkRV3i/kQYJOP4LKwhxpxH0DEY4nz2ejKC377wq5lEwQjPlv/gQsGiq8WHzx6wg7kKdvBZ94DZ
S+8vK9wM4KaHtpEwum9f6uTkpx9hYHFw9j0Uoyze5smApmRlZuQRFI+g96KQB3R45W2OB21DAhhB
jFF9NQVLaBYfq6QtdTLdEGfLXdrJmiBWPAvCCYpEGhbBpzRFCO6u46G084/ZQK90PvSjS2714e0v
/erBCKJqIGtj9myZaIhPVg9QUN+ebLN8KGcFPxbf3SAj+BsNNrmXVeFVDrZ06J/fy1G2Xj8YItg9
zoqmZbu2dbpshYZlTnUrjB+o3SwbZQ1cpB4Mza+Js1lbDjyA/MBrksl7/NLxht40bYvocE0iqj3c
JMUyorIhl3dRPyJA/WDnlB6orChmt/OfSp1/Kx/nvTiZwHxBifKZ1yQgcs46fbYiGuu26NvqR+wn
sMxplM1que6wYGZSLTM8kGEfdCgoLknVTHibuhK3Jc4Y3jyzWAaZG80PTMAiBXI0GRm2P1dn8A0W
+tpfTwswsQisLsDPkfe1o0NBeDQxxBkzFXZex9MpWzjIalM61sATiYtQL9FGF8dc0EZL6H+Cn6ym
b8usSwi8PZeQsbDT1GGRN5dEh+TZbiN4v5sYp1EgEDctfnojLFY6Zirslmte/0B8LenWEKFN1DXf
0arToIRxiuXfV9zB6rTc9h7NgbtFOXK4GdrGGz53Kf+EYEW8TBmSOPYqnpkdwzbCRs5BaAwTBQ9F
bYXl8xkO6YNpikXhjKMYuQHdmNr8pmclIb+SEJFVQCcfplh9UqMs2MzmZtLZzx3JTcRNp1HApf8K
h3OI/a02RjTX3qWDVW7zrQHu1g5RQ5Nc5C70vT0dpan8EONc1Z/3eAozlyb8ixm6ZEiI2/aHTodQ
m7BP+IM8KZu3rfYBR2zYdWVN5N3vGxAQHbnVUmIAlW5MM9TxpsIsmX7dFOlF7Hf2IPIeD6Zsgv1L
ka47nZv612c0dWO0WychYQAhEXwLvPyceBGMQe8kxHkcpjpmcZydinuKnkbVzbKRkRM+XZn2MI4q
zs7LvO1JErZiMpCKrWNIqra5DnWGST3LhttjodfTpQoUu5aDZJhJk4ZeWnwulYD4t0sdYC5vhbez
zTs1kAHCrInsljbl2plMPhBPKSuUO+SDme+cG8jEZ5gyCJzrdTUNKdcXLIxW+MXPTY8xWWTv5+NZ
COKgUwSXUtduKfojfjZ7VIvcRApNjChRwj8h/FfYyfON4aezCmzbxQELpHcd6vnbOo3L3ziFNs5w
DiPa5VOqGWxcbfrU8fmbESnJ3oXjquIrzdw9/3DsU/1d3ABLN2/t4Qw9P8x+QzTYxiFREdQDhJKv
lxaJr+u2EEZwctlpD62vSe/yl3VA65uvlbqBHuNmKBjBfhp11PviSz3nckpA95CqifBk+PqenqK6
tB5uar/kfxvLz3mBJWajhJl3y0KV4Y4J7zmitUUvHlpZeJ82jg5Mj6Fy86Gt6eKNv6Kb0fOHqi1n
uJGQxhiFuJJ1Nx8GFIBpcaG9O/nApu0Q866hIPV6VjsJWv8NFh2LJQ6Tn8Nc36TmTRCTDzxsLExL
9MoU5/B56dwCmOBzXeOEQYfHNfFMpveNc6RZL9diniemv9+BWrvboAC2IJbymFHvCTHQAo85sjcQ
Tsk5SK4Ii05C3BTxLtKrFfR/8ut13B1+Pkln5smMgBE+ZLee8q4zRky3O7jTxAV0PJvG9ZNK3Jed
VXIzJTZ4UfUl4BjuYo2v27E+GFFCfvyWhZjlZqucKKVjGtV9FdBKpm7Hdje0PUjdoYNbQxTRtWKZ
9R6WURgk9bHYztwzlvHwOskSj6c4jj5mVdxb8lJN4KpMnoS4HmaiGuem3pHIreel2U8dcwhCEtbe
HyqYkvyssYe+ResqCFO9gyLKKG2KjOdRribTsPrmEis7myU3LZuep1SiwWcvqCA38FlBY+pVsGfw
mblmQrLqsDNVPfKbHGFgjK1UG+p1KTMHDXeqVFeEuKZFLE+1O9Ef/aBiDIQvB0aRdwH9aceEGpoW
JsUZT78hkNNHO+oe/JyWe/QBBkzPpV2LbCJQYciL7PVzTUdrg0lgzZvnu7neZJXqG6bj5IkEaqHE
uYD1YfZjw72a6IrWkCLmQqAdQLDKLflVW7UEltm6xCKKLZsfCr/hNPL7HMKqrweHVDanCvYZaG8T
bKM4hRVMW3lZiA/ARCfaNOFYhluXWJPmS9hM3HxSsfnPW7RCkm8s0xHF0K4i6p0XO+0XyumDn/R6
BH9P6yKBucgi4+JoZ6/xb9WFs1cZermH8s6mZRnMSmfryDZoRxq5xNjwfhpRwpvr+qGQ2EjGlqwv
7YRldwMZoVXGSi7W7H3H5ytvv5jFlN+8yKP3ynrI8M8Y+vrhdSg9yvOk+Q7s6i27f5dHj6dmDshl
5ApQCDOTuly9n02fs61iwq8GmBM8o3ey6V055za2WJBY1LfAtvr/TahPUVNOiMdzew4ROPz7oPqA
LFqz3YX2AioG4oafrKeyixG9Tr17HlkfpYBwbHyekucd8Ju/+pvgejT9Uuc4SJvAnjfi64keteBg
YD6xJOs4dIRx/RRlj0EkFmZ7s5bwabavE+1dw+2WO1Uyq1cvcu1z0ikwEMHVN1qmlTnI2tsE/5eQ
+1Q4OJT0sq4kApBOKHP/D6LuKz/rbaQKQkFN3noOouDosrW5mRQ51LH6higfetZniPUVGVNjhSMA
PPECDpK4HWdR1+6mDscWn+zKNCNqFHJIBNUYbXReGEJXda1J/h147751pkFvKwELCS934+vysWUD
53WIXU+vcIUwdYWZGHNohbsUs4EIKriDw6f/YYEQSkkq4mZg66HnkLLLqFJE9rKfpeQzd73AA3hZ
YbqiTw4ytRa+7ewOBT2pvikS76soO8LOaVobMgv2EawaQpD6RrBMiq6jsveR6Nf2Hi0nVfBoUrth
G4HcmrUs9eG+jfQYxhAJE96+wtySAOAtDsZ5dk5JVNLXZE0p+sLkRqlLkD/olKdWL4hFbrNHj/RA
KU3GOVAMEJbJeuckhn3im7bYWXDtXi6yWr4Mrmj4Gea+Ex9mphXcm1UnKrIR9x0R8qwomSsxpFvb
qRXwjUok1FZ7D5FL16tQdVhtkBu13o+RcNtq59mpLD9iFjWwLWKQp2upspa6ZIGSrsdIEWqurF+9
AQ8EiVBuaTko+yG4Ae2ScGJsA7MVDD9ruM6/q45wj9cVepf6vYO5VsU4ZpAQWNG8ABsoqGMOxCtj
XUduGlT7GbYY2F5vMLAsM6n+Bn0HIz47/DUSS2NgrN7XzkJFKsuYT6xoFhBMk1nlrF33DRguyTox
qQM+474Tiq857sUZLAT9GNkwLeuO41+vbvwmnLhjJy0tnhGe1hLP5DLKhjG+XrDhD4NvQ4a5SHbA
oTsqxjOUl95ws5C3yF1ZCwrEadu2/ZDEZ7VZ6qLCVHQqR9JiZn2Q972GyVKA11nTOhnNVqqNm9kV
hTOJfGyXQ1Vj73Iw66gb/OtFxXaVfPRCafJ95sXV74HjtCa3OkCZG27yztWvCMmHGvAq04ZfCAe8
eO9TK+donDS06TB5CPuEtmZjS5J3NoTr6t01HgZYb7Q+IfYjBXRqqkDMUnS9qTw9H8M8Tams0TNy
1A4XSCWzdirRv01VgoPxmGNG4G+smO+FN2osdWkIiB/pYt6p9bd9ej0yRffrJocMw0NtO8KZC8IY
nSH6jntzROtYWJIYWFoZzIV8nczUBAhDEOjywPPSDsqLYrSiQW2ivPNxRuEDiKja5CNRf8kaKmzB
tVA5cQtmPdAbTjvcptJNMCAF+RzJIGnvh5Yk8GLVZX2tWFyQLJP1NloKTWwobOZZYdr6EJjWghOb
SXQQD6RzA8pLDp48Z+IblvmDM9qcn6A/zNOwn2wcSO6H2JoYFPibuvLpInOg1ugqv+VukdBlFAa/
T8T+UgYUBlMUmZy+yqhx+FvEmQUHAoMktgdn6JvlGnMFRApOXMccR0iniTrj4Hu10994S+4gPzVG
i/Gnx6QP3djJ6SqsnZAULWjX8O9Rqwja4nATdmHEU1MFgC5Rf76B2UzSDoLeEjzparlj1PWKu1gN
Z96zRtbl2OnzA9PJw0WLD2rRd/GxNWuyd6ilwAF6iyKGqX+APII0ZM6gXD08vXrodnRplRtFQDLk
jOSlazYKRpWeGGQJ8jWx0zj6juB+N5ZXpjtNJQYa0aJP3ALpBQM5EvTDK063PqovPNq1FK8zOpd9
GJdT/8mb5EL+X0/Y38GnmY6nWy8N1404BBLCIHceZhh8TOCqlrUqbUpdidqlzSq+Hp9OjVOGNUp8
1qQDPjIXFPy9B6V6ZHXe4l6uT4FPB4scAi5fulomLejkLZvpVyl/4cTr4iLPROeQREd/PcZlySNN
rF5/daxq2Am3U9wjy9gaU+kSKF8DjvCLy8yMmm2cWJqV4jEauBFmXZIcg2O6hc5AjG7r3qkmfUKf
n1YOOFy60C2sTM/Kt7G1v8GMoOyQ06qtEmG4n+CB/qRdroN8/DGFSp8zh9jAI2xDwFiTB6uub7nf
dy55iqoBU+EqLuDmu5btUzi9hDtnYjV9U9G8F96ouzdPUyP3DY3svn13ry+luUo48uqGkWbyvLyU
HUf1MoBO/CDDSa9Plec6iFAnFmvWrrevdUQDn+PHFtCxtBxhSwyvXneliEXrcm3D/mNyip6DDE7p
NjNRKDfmNYSnb7EXLkSUZPd96QqoHz3u436+rpXNuRsUQnc2Ao68eu15Wpl/9z5Kgi10iSRFx54A
12Dkb29//VdDhawNOlBgQeCyoFfpnz8Doac2LFSE0fo9YXIT34MNSh8L2Vw5Qr19qVdzDmMNJBNQ
rAJwVf8U76aMSmx8Ler7IIYlPB/C2U/HO2uR+hXxwmh8d8qdtlDgOFnSszFNBTW1X9G52qbDWQP8
/r52Y71GYV8FitgnrOyfIzvQe1YYeJpY3c/8/WcOubW9YrUrxNnb9346zHRNhdC9DNqk+FGfzsix
VNMwBpHzHUyCo+Mcx6BUGCLo4/zbVzodZVs4JncLO56rAY6doOYZhaHvIPD+jrhXZheqzvUGlaSu
wyYf27pqfPuCL/UrNE1wXAV2pskr6PABH72cQSr1FxaTuf3eYoLADCLCUi9zLIqYgqBxbfIJrkUS
zXEADVXE7Ixvf4GjW/vzN5BSy7EDE2sW1IDc+unK4kZaFynL701szthH0Mtasi2oRxykZArpsmVo
Y10ae66r1+/foLghEJg528JDBxGfjU+DU0BCY4yA/mfe4spFeu/QcfRLtoQuG5/sDxTUi1ViZURq
b+Uo9GY5IFgfKrgMJi/+ymF1ohZRsgc8go6EeoPyDYhu61PM2+osobWM22KVGbq26qDRsFgYrS05
xWhLK54ZPApqG4ntIR8P873ma8kngL6jtGfVJDZYF01EAx4rPtvSxXKYkmkBatNBLwMei9IWZNIe
pkGDLGUGLPv28L+acBLPX9NDB4Xf6uup3XOyiA1zmb9VceNQs0Y1Iu1qEyxKVwC/Ieu3L6nX7xcP
nKWWpCl6NHivko5xMsdplM2K+LDxWxBBZ3W2fRJ42QWePXZmXJqdyTdYuSiKOERNVqiLQiMv9Ld5
+2uc3jk2gK7JyunB4+SdOzXuLb0GXxxbxd+yCvjzPClaVdza2UjQmt2py7cvdrqCQErFfxSkyMO5
GTPok0lOnkGEb07XfR8azPnuRCr1tEjTWldWb1/KPnml+XTMWZHMepLOm+OYJ9VBNKIuycvBvi07
ZWI+Anypol0EjMpJN8G3jneBhnfBHxLAhnk5CQcLkFSJ1l/VwLpAMBx5dP++JiqYOtRaXF2oJxEn
lFiyCDzEuNNqWGsyNAzgK6/iJRx8T8PEsLH47cGwHG7OIJ8Cj8MIwTbLyoCEnVOVBZOtOSNSJ5nz
HV4M6GreHoST8WYMAtYVk/eUDJTXHVOBXVhAUN902xep3pnDilYFnKux4uT89qW079Tz+ayfKYuX
B+ECF23W0ZP5PFY1mKrlhje+Wx2v1Qug02xodKnfs9SzBD313nNIOoxCOZUaJf39t3boNUJgjORW
fxWu1HgmZ8Galc7GrgxEwcBkwFg+dryqxKAmdZGN+5kME96dDJU0h0b0vhxLfjf+6BbpJpKRpzbv
zuKbCz8bqkI/8AU5jPhqHLvj8gmaGCwQULUxdFoL7UeLqoW4z4GFv9pAZNfA8u8WGm8kczel58G+
F4agHM5qtooRCOTtIfVfPj4pcRSWkMUhLAn2QmGeTOGGO4AFW4cPpOzJrymJs6RP0R49eJlfu2D8
MYF67hRgQJRgol+7YXko7Cy/G6IE4mjp9yVN08hBVD8j1vZi1dyGnF+763zqhngd+4N9SIL0U0Gr
7WGo3a5eea0Rz2t6Od7VIMLqQ2wm3QU7UkzyQhEjRDa61PlzoY88nIfkCOOYBc3S3YAaZncGTlwc
DnKoiWvc6a5ddqVs5+aGcyHndtioem629MTzO5wR3PM8t+kSpLUS+HplIy08ZeXfYU2gFyesDDea
pTFxMq1beWOzP9/XcWUJUt+8GAgj6ro9GYflzSid/i5xHMwKfNNwiUkAt/uGXXj3mBt1+8Vzu46y
KOwPKUKWHW2CuYacSnMZr4YgMVa9WwzneYmTz0gcMKaQafpn73v4/fphn23U2FY3CyloG8pPnQgI
fX9teuYnV2G4ZM+q+27Jxb2NUZqt48krPmQSO0HSr5IPb8+Il4s1E4K2MosZxvf09CkUTiZEBfwj
obCXjzyv6TqwQ1SzXl6plMdmerdvX+zlC/10MQlRTm/z1HCnFQkCVkq7NigfPVMWcIQm8wZup435
Y5FdDK7Tc/6LquITLUJ4k29f+9XMP94mXB1aNizip7SJXnRBBUu+eMQYhIOrk9cZ8n3Hgvj29oWO
n/Svbfh4l65tQzzQ7thOcHqInEgotokNix+tseKdcWy2i1XFgSeB5J7Lz1j9hJ+TLjTqlZmLoN44
Q53k+yER+HxhOIyiNFHeVeu1wXlJsvQt+y3aPHBFdVcUFC+Ylhb1ylaW+8kc0vJX0Tv+xxJ49tNg
z/afQco5FS8xy6zXURZdOYX2mTJk4YHeZPTirDEAWGuD+TGtIrVOm77dWZEw78m0ctYLz++dWuiE
hMeQ6DKAMohxcdijT0sCy5Dd5EKqf3TxZUC8nTjx3qnS/DAt0z3hhKSnGcG06e1oxhyzNbwDHF9U
D28/GaEn84snIzVZU/NBLIhjhAu8rMmtLCxoH8SEc/aYJQGntRmhZOh4Nh1dErUZcBM9yEJNZMhi
efwZAL84VOBWF0Ptkd+IsMG4WqwIFwvi0OlPQB8uSBUlKTEzLpK5lB9nZ95j++rcgIHmV5XBQ1t5
NMbm9aIm2i4EZoVrWQfyM2XjUO1GN/k1e2ly6cg6QTMO5JlEGJYVQhHiUoVd/2PO4/7WxHvok1Ei
XsBZxxp3jq3gVjttEt3gOBGn67gxuYF4sshyUBEtAJk2abyW7IlfMBrCWy+e3T8tUO1wRdMBQeTb
g6vH7nRsCZbguO9xmpWnyQbI02mvmTJ8bBJXXBLWmN7hgDfD1G5K89LCwuK9I531kvjKrJIcs2Dd
wkdyoOC5erl5dkgnCzxvC7bOn2mduufAZoiRwn42PgBUpjsaEYqVXkTtY+2Y+V0STepjgkXrJ2MI
nN07d/96alFqsnzavi1h4p6SAduxEJ0fleXPaKLBwLm9Cr9X7YIJWoMN/qohwRWEo6hwa8NiOcav
K8ajMYYOi3J8DII1Dc8i3rQVCgBUnpj+kGI8bUujiy8yL+kOjeNMl14fR2eRkCi3K0ImRhw6LJto
yNossPKwSFWAay7qPU5b9S7NlHGB7mngF0Zp4Fkez9czctRyk4qk3kUju/e6spCQFLR5qSidAruc
vMmxThrGlB6um2LdN3A0pRbpvih7Ks8QlOvAHFlIU3s8WcvaA/W7doKkpOUKo25aVRN9JeXlebQm
rrS+GOug61ZVUnvwan27wujMl+ThmV5kY41SJV/R3KhfbmITK90NKRz+t5/O6/WHmRJAmoO6RhbV
K1zPsUcosNOY/SStxZQY/QbpD1ge2qSSR8aZSj4uXa9Tx40f85COJezRoX5P2vZ3E9bXFGS2Pj9A
VHgyYWFKdUW3yPxniAKs3xwfCCEScY7xJUnG5oIzctOW/W72sD+vCQX4Fvt4pjNPFuvmnTH5mxcW
r1ewZZYOuJanjN2l6MehIrfqZyRN70vjWd1nOzeMjQTY/cC+2F/2eaPOa7cszvLJsS5UKdnIyJaa
rnU2C4Tkchw+Jkbv/II534iV3yTZl3e+5auSgTgM6PO84nCmOVSeDNlQkBMaNG7/E9S7iW6pLLDa
AkmcV31nkmbjDRk9JazF/I3fiupXjBUnFoeIfcc9ut/uTgR59NGUY3Zrk/xAh4RdYNembc5wRylZ
GU1h/J5v/3GluZnrn//9X/9ebUslaT97wK+EFjuyVpKXOXZgBPrf+UtvaxJjZ8Mhh5NLQ0zqAJe/
9LbyDw8rGF1V6fPL0bHmLy9iC70tBsaBw4eZlF4Uf7+1Frb7h9BvnH/c723sZP6J1uLlbIRJ6oHv
UpJzeOL/Milf7jgaAVgIXOsPto22YZ1nAdENrh0HH93eCQhMF22Jd2KPWDngoPVe/fJiixXCBB4G
UtSEZcCdV7gtYfNLMCyT2o+9PWzlXHhbK7HzDV4vxeHZY7l+2refyyZeHgt+XwpQGhmzqxGPk9eu
degGWdQge1htyT63rXHldDFWir7V/B/uiqEMgMEtHvppYb5YU0Yqt6swj5mS/UT3etMqla3VJPt3
jr8vge+nu2ItQSVDX8LBUPjl45sGhRE0bbt9kISUSbNNIkDv/aKdt4kgr60BFAzSAMNsXWMc/48O
IH9dHDq9nsXEe5wUn9jZwkurlSK50/W0KJDmoeU2H//pg4O2yWJJO8mjKjotcTsol93QhP2+DVy2
W/d4+BBTg61JWheE5bx9uZeQmL4pQSuJsseheUXcGi/e8xJMNAO+D5bq99GMaVKctT+lY//yOcTh
nVJ8gGNYv7OX60/8V535dEWOjzYdMwsYzjs5sCI0SeGD4NuaQmOAchjQMTKDavv2fb3cHH9fxUXp
48MIRoSu349npaXbh9hHYVi0d2BErhzD+BiRPESxZa8JwRbv3NPfjSLH7/+92snUAE6NGthUPWrr
0QJSI297KEhDSjMi44KAznOW/Xj7Bu2XxfPTHdIW8ARsWyC906VsjjPPH0deOyv23Cu3cvFMgcV3
5lWLf+irKNv0zWc5zP66yTFV9kA8z2vhHPqorfYD/L1tP1GA4iVUP0wTDJ7ZcwOciFXzZWlJwQTM
XFtZs7yzMJ2oEI7fW3eLKOQ0cP1qxvld5EEZ5jVKRgydMExHY4kZtMAG13BMrLasZl3Dzd44jN7W
zif3u7nI6bq3/PpSksoH+TQKruiPRu+8C+JvpiZNVbprvOEou06PQCkOYRlxPQr/xHhr45GzIUJu
gufnKdouUXc7JQ7kudEL8g1wKVbZZdqCPhZgYAX9+tVgluQ7dNoiuzRXDlk0m5Du8Ip+/fwh6u2W
emcxzhb6LZtmUIR8SoE9oWqDu54gGjzIfBxUYLyuW9eQOwAYYAP6JNu+ms5V1sJGM/J+rUIRrKZc
fIjd7LYf/e4yc2cQR9pDu9bpk81oqKsqIDmzSYhHxcTUWaEXDD+a8Wz+abQ4Q6dlZqxDMf/KZuez
8lW2CjA0OygAwSs+udy9PVtfvyA+T14Xd1r59apJPnWR6MWoH3oXXxoZOFHim2dWMt30S1hv+76w
/vEryRUBhfHoEFKvNy8XgKCdBj9YMrVvw/DMIv04t6KHoHQ/tg6O0KSRfH37Dl9vuBpngJNPlRtQ
+pwsa2hHBvprvcIyOQfbwU7iLKpGh6ZdO7+z4b6epj66Nc+mQUN3EPDo5a1FveCEg0Boj4eR+FAZ
jXVWjb18ZwD/9iqIUylTtGLvlNdQILEo1MgAGgCJ7aqRgXEgM8m/fnvcTs5Uej3gbnwLYgM0X7qu
Jw8qI3/JIlqJ2LDJqjYExKY7byqw7+7KipyRTlJSMPHpCpOt5v9JvM2+crPkvWXJebUtEUAKWU2L
s2j3nYJ+TVO5SzLIbu9OudyOZIvtCJhSO3dUib923MU9s8op2LZm9TOvRvk5U+m4B3QbLoplQTGf
Ve8BkacRzMehQWuqVZLo3Oj2nzxo7ISNMHa6fRn15RnQ0jYwcUNbStVchl0Nsiz7+ltOwtI6R2Nz
1eu8dk7z9ibwy4qcrfxnbk3DZeZPm2UZv/cpud94LNdf5rJPVjWmgQfgtPG8nPNLw1TvFRd/fwNH
NxhKet5/vYc924VDC1rmjAXC3o3nzxGuEDhAudFtzCq2rhuZbkK8N9YFlGV2rLY4pz1z7yfypmu9
4KyvwxC5UDtsiXUKPlUQRGkkLT8XEZbnjh8HO2KQ5s2YpQZ7hcp35J3V72wJJ8DD0+zkwIKfzdMd
nMzOUeV84Wru9rORRufhEpTnSkwAMAaqjaRlke+9mXaleUZ2wLDuavc90MH525kJ3EmTCdyTBubL
QfRhKcI67rs9/skYrJFvIX5QVmlrK1zUAvOxyofpT2lb8QP0MdUP0Tqt7HiTaZe1Iep2tol/AmRI
uRoTa8TV3u5hv3LB/STSdI22y/qJ27PFUim/4Eq7FRBvN54R/Fn7qKesQRCvImCo4e59Lwfzizdz
ocjFp6weg068M+avSzff4zToIogXHrKAkyFHUoqvY8qC0Px/9s5rS24jy9qvMi8ALXhzOUBmIjPL
G5bhDVZRZMEDgQAQME//fyhKPaKkEf+e677h6qaYDgiEOWfvbxfVc5PEniqqnbbqACvwffxkn/g3
0za1Ew6GHzZZiik/Xty+Kt1GMunEIm3eA/JUWbVVAf1m/ZktdnunH/e9/CxzS8O17a1I9aeHGXjQ
KDw44/Ei08cS8/FzUW3ZD5gnXSScJalSuqv5Z6TnPyu0/s3q6+p0TRDOsDCx8f7xRw5Y9s2k0HtU
1ssrYa63s9fd63byXnnDF4687u4nc/p2i/7yW+kToVPjwI0598cPDJTWzzmusphjeHM/Wux7lgSi
dQMw3VLrN0LMHtu8mnfpItjcYEKKVJ/KHXz28J+/yt8OJse1WVkoMJNr++M3yUeCajLF8zv57bDD
teCGNpTVkJAOosmzn1nK/2bRdHV2jkjBOHv/RcHh4ntOa3TY8bLIOU6FkUC/87OfnBE/9vZ/vr5I
82xGEpcX2cSPv6rojbQ1bNHHnJFl5GPZ3KmmoAad+NppQllDioA90vTsqv2UpHVENQC+otIu1tX9
2Rz510M5ahVOhRzK6cH/RaY0kaVCLkXJl1GDvs9Sj9QwuV4tCpVpikowEn3dxJk3mGFbjvpPHuA/
WcA/ZmjmRRqOuOpd5A1/GmvAgAjva3QZL4adfYFhsRHEZTrc9LnhEP7qtiS/tCNvADMmoIOs3K5y
dnohQP7VHfLcCOLBdKUyK01oyg2jETmp03/954H4NxONH4CM4zzqsc/5s34t03xEJkhrYtAH8jDa
pOwBuAn27OXzn1ySv/koWioUzAlzJgn9z7WfvDB60RE7GA9rUr/b+Cnv1iarZai5+v/hZ20KtU0o
xbP8l1lNNGIdhG93MdlG8i5wDPfQLl5ygU/l7Z8v4N9MYnwSZRG2iDSO/lypMGFkFO3IJ+WWnoII
bcRDnXawo/QeAxwM/xCRyfKT6eNvLyXna/CBroF05k+TNtr2ZsDD2cUkRiqcOiC38qI2d1Kn6f3P
vw8u9l9nzU1xFdBa93yLGevHp9ov7XZMka/Hro0v4oCNnRSyPLOndUdORkNTSvbmjhYwLLDOUpN2
4OQ4zvt19qz6rvYdHq7cosYIuRVmsikUplLZlD52n6py85A45eytxZd5VYIy6w/oCzdoU2PQ2mv4
SVbkuS05uoGCjnmYLN3C3L/Rn+DqeSvGF5nR2y4z49EdTRj2lT0jPymMenb3ViAy8yWYYNB9cwuK
JWkoOMFkF3DhrGQn81Jmn/qqNZZTRcPYiYllre29pgvjXK/zrMU9UOf+2qmb0b+yh3FJ7tyeONUD
/1+byLyUfTmjywjKZteUyk6vfK9xvN3o0IjGBUVChtICNznLRmuPhkQAFC6pNGUYZPlT3bsW6TYj
zv+TlyLGj/yxJe4LzwWI31qQTnxZKI6TOfYdQWJb308bp1c5y0zgCkm/F7WGw4u6Qy3MnaidbXNF
FpL55hEouQC9GmbSBexWPgiHcNUYaE2x3E6Jpx6a3JYDroiOrrHe1n66BzCWjnTRsvnQ+XOQH+wm
RVtiE8YDD70vgriRW45UlWzaA10zA+zxveN/KrIOVVpVA0Tt7UyBDxeCqDh/vKPOexi3VLZEkM9W
aUR+DI0LOxl49FHbsNVWF9yM9MyIPzjMW9JbAkVG2RnhuFsKnGmXYGC3ZLh0VGdry4ozRf9WlK4d
OiPk83FLlCPs9qttadNebWlz/ZY7524JdIGdu7G9pdKxY0bAtyXV9TaZdd5AzJw9krDUEGi3dnRN
1ZZxR+wYaWXVk65jw9tS8BzY3HtjS8Yrt4y8cUvL87fcPGtL0OO0AASN/LR5S9cDYHGXb3l7JMwm
pySwy2guypFNRe8RvmI7u37L6isJ7esGG50weAb+KG9Kqkt0UOW5nGdzt+plt5+xVoRFlqio9Mr6
YrKyjU7g3ya+fU+M7Izcws8OOGbXaNlSBRM0GjH6df0+2TIH8SDrl01GDiHiTQQgRAe+u1tKIbZZ
sfO35EKvbZ0T/g0cLUAjT5YOkLnfsg4pUpxNYz6ACTYOpbO81PrYAYJIjp5jP+Tj8kJocIN4PaBQ
NyYv9UcCQ0o+z0mNEGnVFtCApPex3CIb+i28gbgsf69vgQ7VFu2A92zdZZwb7knkULcdWJP7fpxZ
F0mFGLZ4CDDCkC5JjOg7oiOQy+VHupxkgtcA0u2eiInle9xE+T18Yvwti4Kd5hZN0W4xFeVHYoXJ
4HmusQPOO+8j3cLcgi6AG06vYgu/6LYYjGILxPBL4wSJcyEhmrAMd4vN4H+0+5kHYo+DaUNH+t9B
kpD2NqzkArYYyOSKR+YV+eQBZiIMSo1EXRF7G6QSI00pjlZZmeOu9qVHtkBrkAyoaS5aqBI/NZ3x
RTnamfKsDpm/7UjLkFypENtUhRqwVo8gm+ZbE3ngY1I3ZX6aCpeIRpLI0T+YPrlACvY8yOf5nOGt
/+LqCftJ6rti7616dSFYZH/FEJ66+wojfVRMTm5dznPvPtiqTN4DivuwRhsgqOS0KB3Btj9/os9U
v0shXZrWdW98JhoabOUonBvYieIVguK0I5p5iQd2LI/+Yhevqud9Fo2kx3YwuzNJjcgNcOacINf2
z1ThaIMUfbYeBjUyEjIr6F4yEud/7YRdHvAddy9eZ+bHQoLaPmE1Kg+QtftnYGLQtL12IlYxcWpY
D2vPw1GZmkM4r10CnnYdMpJM64R/tNx5lJD3nEoDeSg5N9XHWrT8+yFP1RPG8i0UnLgrPwzSKcmj
Vre7IKppDZ4EKIRtDGrTOQ2KDHt3VqGIkCOx9lxO7YkoaX6iB1Ahu8Dsyld1S/WkzHmcrlJSJG5y
v0MhCDDhqh2IrrMhlp+IGs5jW8/dBzWYzhqyE+nOrsiym2LqxWdKd0TwqNbZ0PWdu2/aej2saEwP
oEzsOkavkt5UlVAeFO7MueEh6niouLsU4btzCX7rBlmY+CKhA93ZqzQe+5zrnaNxj9ETLbGfcVHB
ay4XGkPzTjhSfHG2EyZQmlVApcQrEnNl86Mz17ytNs63hrS7s4Cmc7mqXnwZFiFfkAFB+va87lf0
feT8ITHgshKDnJxTqhHxGAwEYU69c2NjGoVo0wbpzZwjCmG/W9fLV1LVbSCJwpxw3obWZCTLpcGy
LHYoJ9JIy/yuCyHSFg0z1Ag/Aga88SiMBUCq0yafhJuBpHTG9rObusgdxy2ewtTWxAiRn/ZfndEy
9+ngd+dF6skuJcL+Qtb8eOSr8ydfK5gX0yQ/WoJXC11Lb8aArCbgQQ478Eb36VgQCXKSKLoSYr4o
4hBTOiXnrB74B4kKSA9MJxRUxSraMVx5ziljNf3zslC0BpnXf0VE40RJslQnQw7bKB8zQbhVYToP
ObLUJ7sdSDTD2dCdK0cv7/1BijcL2c6DhiezCvEHZjeLWzcG1shGvlTdOt/6bj8+6aBL7/PtdhPn
4V86hZHcd7big0ptOVCx08lf19rsxsYl9egXyHL0VFveddJNY20mwxxhl5/cE7pOIKmeNZcueXHE
dK/lPVv2+RPq2P7rOhEuf14lJfE90qHl3YPY2RCbmgEEoN7SQ68DONFEROsBwoVhWxN2qbnJPa4f
RrcY+2451Uohfc5GRhLJuZKp17UZacxZ2Q10ytaIamNtbzWroIircLZTSu39TJ1cq/WbKOiH9xav
GulzOmLbrp66d60tjCc7JRRaTb3xzVUFfnseve6O2WJ9b81CyAi0J2hVWTjjN9MfVyS4JHEfNSG4
LC4reR8D5TfICmHL+7giTLkPBp3ZzHNBxgq/u8OzT+G/M8X1oBbxOhdJd2eQKXeTuF0eD6DD4IX7
1ol5bAu1RgpzamDOPHfYC/U7qfk9c3xbYmmCS8PFQ2B2xZk4OQjYhUxi6Iiomw7WSEPY8j+vvT9c
J7VIY1VV6mhjqz51LJuXlrRLIKdemt8i09zs6Xb/SQpFzvyavZOmwV/1QohdooT1hXAS52CLilxh
ewG2ZM1N5KgNCc/1CuloYtZGG46x0iJmFO/1fMsmBHCRXSRPZpXaUaW1D0NgXymPKZFc7ZyzjJS7
aQyK6476jz5mBPTWQvKxpUtuZm1cZ+SJxwSn0V7Xc+0KDom4QV+ZPLiJ2Z6CmYwqJt2a0FU8uWEH
Kfvk5MNZLUsFV2BUV3o6ycsm9ZpzmjVLyFafLeCmP6OE+haAFzgBySDJtVXWVwA35y7XDaY0nz+s
nmgV14BxM9gXpNPaz+y39XDR5/ZLMG19pnY4ZFSWT13SenTLMjakCjvSM9ku6b3eZNPBm8XRbatu
F0waUR151x79aX2j/le/ljXWf9YcLhI87JSJnhNO5C2LnUVFWfanUtMtArc0/aasbXHoSe+4qJNx
3tmVWd/xPzyK8on2OHaay1QXpPdjz4eMTuLdjoTEg4mylpBDqf0WYKh5cvuhOua59zQXeh1TLs3Y
B7KVC+uccKE2n7KrHK4Swjpzyy4yvmR6Mh2Ur8GZMA1orzmY5EnxMPa4ikPyCgGrLIt7webCfi5s
J27I1jnwODEBt8R6hqnbBXFQBcG7Aj7xPAtcwEENBXGX1vajyOYCElJgH4BBbT+tr54Mx/PuFpK7
Do4ibObgsS8M5SDTPQHB4ttKq8mELABdnKyS5AHWH4lIeHMF05pYstCuC4A/opAgcrMQz5KJr9hl
Qw+M/K1Y5vKcTs1xKLsKXi6xC+1SzHerjpov1+oDj+KB+PiCjZrjsCHzxuvadpJPeJHZZtiETzIF
FqHwh/ze1yUpYrXlX/RLzuyFKSJz4HOWlnRuIGa0bZRNgUHTolpPy9IqaPAay07tayUPHLh0kc7F
TVVYWRt2xVrx3OG4Iy8G5rcI6aGpK6hsxcvmPo1hVzYsOTNcjm4VlDTGXEP1nljd5UIxm1Odp9Ag
AkkuzwFu5nsonmdZePMxUZDd/L7cDNKkFTeTx6xP+uxCgyfEKT5cUvddwGgUR2PWgpeAninnnDcJ
uyuqM2eNOiTEETSJzA+VGoyXebHlCZzKF2N1vwE16z6zY60+V33dMmn12ievcrQDLvh0j1+uvltc
diwVwHia3sGwRukMOY7t0HwEYKjys2a1k71Tnt57Rw+mEWuM7bY32oQGPGwWr72hfAOV2fQLyPYj
iUMrY9QpPtd10dyZnV/fuTl1ZDhBTKCYe4avVW8CsO+L7GuXwJaNTI037FABnB0gLg+LbfrTi2TH
w33LOeTUmVuxSmiudaqEz4oSzOKV1ZLa2VoZ5haOyH9qk9x8ZH/MybTcYpbTcu6/1mU7fO2BJ3Aw
XYDUl/YmGO7XIfkMNsuA2C5Z6Vt7mW/7bk4+m6XkEG4nOem/AmbeV+jUyH9NJJTefi2d5qGCpcdN
AmfXHrx0QGttE5OY7cY5Y3hkgI9QqjZV+5CB/3bYY6LYxSzBawIxVxIUSlA6O7uB8xQ21jKUO9Xz
LfcFvBUfoB9i59A2Zz60yO2mv8hXZ+DcqDfKIDOU1Jz0wOaVd141fOUnG8iRv8vsYNFibdm2AAMd
0iTkMBVcFpmOKteVNZtW4DHcJW1lqYuqeUw+K6nQ76e4+WbicRz40ePIp46dtRi7CQfC5+8X01Fa
iiSc9mQegbJGmeYZ69yGnCfa2AocoAAdmJeIWhCXHrF+8+CgH2viKkfmuykLcg6Y5VweYaauAbnD
ZMkciK3EO0NW04MzoajgFtJv3bKqNh6251APkUIvi4seFYOK640SehWoQb0rl9poOJqwE65czcge
y0WZcTM2zXNtBN5dSbRwEgnh648TDr7lOFOGT27skR99NJXOd2RXzrfOm4Sb5y5zo9H/awkq457w
7FL7R0dNXYarqDRslUwSBLznnF7ykC8bXC696r/lRV9UcTBie2bjW+dFDCbOnKMKyjH7XW7nemyo
/50JK9X0kHHIjs7JSIQmD05SRCHvjbChsMsdbBUNZExeC5BqJiNYR6q8eaJqApZhEd1kyiKpfttC
Vl5jYhhAG/jJKHRz31WtfqYnDQMQu8ZdnfozyfRl/rSu2fRpMuEpf9QD/6NB/ZkGFbnWHyqnf5Gg
/rfMEXVTPP5ODj99hRn98ZLfYd968AsCQcfiqMEzgPbrXwpU2vq/IDqDTUviykcy4r9o35aHApVX
+WwTP/4L3+E3BaoF7dtEIsfboQ2gsfPvCFBRnvxY5dURZfK90LMi8+Pr/VkuSceh7+fSnS6NXMCE
wyI6wSHallqmjYtWKN+kX9OhdBrj0iS3SX8ecEMZOBpF3T+atT2sMkT+xKCs0EGLCd0jeVHCf8hh
ohEjQRZvA7yD5uxsNwfbmhjeRCosx0KbJhAdeAZZcE5yxDysCGwdxmYQV021sCwTJIstMPBFc+kk
xXzG1KD0U5G7y9ViJ8kjWFOBqcl90fpWxVOrvDTSiVYn/1ZcFhuDiW3PyPPnUKvIiJduqGCPE6Cz
emIZo5sf7CcMrxNA/5VlzK3c+X4tlfOmC3N7GIdeXeV6BkXGzDaHDCbQHAKTlepV3MyKbFslK3/n
BG1+cmkAeNfUXxSkz0Un/EIjyByD+TLEgyzViNWTykhW20yJOBMPxUodG29vwxtvO3KmAJWoGxNF
weswLcb95GaNonRbDLus7zFTpGJhqgGVuOKSr2E6oph8GTjhPyVrywQv0478QbAjM1Za6fBD7UQf
zReAQ93lRNM87k1qSLZRqr2bio6zpkECIdxiscPzMO3pJjKLcfZ1Ti5il6eA3dkl3iD638ANOrbW
PQm6qMAMEviscdHvOrfcm8Qd1IQxE4Xtts5WTS0GD+1cUWgcR2rlwWeyZbvTRxs3pktlpmuTbAf9
ffQP5jRN+2koCElPTQUO1hx0LnRKJTnaoB/vnEz0t9UxWCAcnsbDFqRCHru9vDHxB+aBKHInRpIm
HoxGZhelO1QvoGXdMNHxzEaCY9qxUlmq70zp3VCPkDjDMERISJqI+6AaMGiM2VB7fE7dgVr4vM88
GdzMTidIMJHg3To7PWcYKLywterywa0sRzCrjwSfFFp7GpLCPA21V+9w8CefeRok7laYYF9Q4xkU
NPtBlXE6dJTyqnw8TbL2DmaFrS8MmqR/8G31q04nZIdAct0lkPzqkCcgP+F3sepoSQGtRqnrG5e1
y3mozBz/dQsQiiHWukno4Ocwdo6iy9GThWHt+qR7dAA5Xne4ir8QGkq5vEuXpxFTMsmXhHBEGhnT
bJq1Fdik2MSo7dxcdygwiOFpC6rbgFiTyOnLDUOVtJ/ctON0oQXNqQny9HkgZGbGT55U96UtzAi6
pIjVUAMw8xmHHG84xdqlfsdpjuLgMFvBoWW1w7zqAJa7YKEuOBQN4oaNWHDoXb361hjlciLbqI3m
rCu2knxAuvTwawHzc0d85xQ5fg5qlaMLyAjzDXLQs1NJZLtlit0vUCZhqrsOj1ZaTaHg6De6t1Ov
JSkfWzruuPwnL/i3dewnqyL6bIOO6P8ehHb9bfqv8zfZf1v+uDL+9rLflkbP+iXQkYGgQEHR992B
8Zs5w3N+cfgbFLkAVtCCs/z95s0gMpjVBWcxQBQar9bWeP19ZfR/QXlMaDD/RUfLTVP734gMRlL1
49Jog76gje9/LI6eDbL3xwaoiXWKDbQjjwhIcitqpEXXLG1leUF3xrmYdZSrD7Tmk3Ors6qcFJES
d5kAmRaXhbGVo6SirJyVQR55hBlhJiQtxxQzQgRSKvO7gLSF2CsbiwzhrojWWZuu09LIrJ0BdPZx
NhvnBX7yW2UsKCiq+hElvvMwlO16B9P+sRVpgelUlLj33K2S5hheH+K1WK/QtVH18wvfuO/hMIaD
GPSXoDSYFDUtN++bZirPvVTDnv4fPUbBCyfX0/a2483XNQfanaEZxn2ymtq+7rXgnU4HxwjQZxRG
VL3KUwoCUqJMKqliKmPYr1MfROumNv64UEC44DZ72RfuP9AE1mfYpoaSJ6eUqx8j1QnoSNQj6uPC
jvDH88Lemegomw3JB6FbU5J4VgXIyaipfP0FH+165QrmQZQ+BLHq83ocpl6elDby6Qbqc2ZcCqJ9
PgTRlLeU2rZWgBPaeW6WITqU9SgLf6x3pki113G0nAd/KOo6dEfLuJR+H+jxtkY+cWqlf0ZL1HiR
FAZyUmJ13q2qs/nGF5X2zh47iGarS5iJ5+yrVvXztWAzF398v377Voxs2rAFf57MauBmNPWqaGh7
zXTQJdiDkaZr1PpiPeRwTfY9OHk4e4rUJW/IzcsU9gaV1HEA+H3pov6GaFwZ5XqkXiStQ+Z4ZR5b
pLATw56s2lYA3kI/2pOSNtKWoVDjgcaH+SI0vFEHQyy+HjNUCPQbasaCL8ozGEESkVsTynXfo/sA
quQ80IWonqRmVQ+ZkMtLJzKaX40VPBar8g+ZZaLPgooIt9IZ04uks7PnYhEW0j+oJZrgZoPjLt2w
HBxkVJsKsaAluHdWs29iB3cEM3E3kBUWDG44F2J9XZuJXoXdE1pXmdb7RHUavg5hZ21oWCtiotQs
8hJmsz5k12VFsP0agJcGtuuakxkBHeMOh0q2XrEf0rK/Jz9huQIOWUYWCdq7ddCTq5ou1xypdPJj
+D3GQVaZ9QRSr4xrf9Za4IoZMvqZsqUfl4aOO7W1XzBNj5cAUZ8bf16KaFHdBA1iXLV1r8rqqk4T
UlZ7w3UPOdD8CHsxFE2dROmUbi1h16Mvb9a1am9J76jves1yD9Oy1LdObhvnMW2C0DA7+v0UyY8r
stM9ar31nNkdZZOSZkk0VY71aTZcPXRQrnJely4PKvjx0O5LHgwTwnbkTUl5aAY173Ey0F8hdYp+
NeteDPijvxqtoLiZ4ZxfNNrk3A7QWvcqUySJ6V7PTislVqUIfS2wL6ugy8cdrjTvRXF8v0oMVOqE
zRUcftoTeGF3twp0CI1r0covjBYBxlJYbsOmW/fopgc89Foh5+aIZad76ALQ8fS4jGxPGdmiJlg2
66fZWfT9WpANrABnnFddtE+a6yyx2VHH2FsLbdht/6dr+2ZZDbFlH9gECWwBdWPjAGdmojAoOU36
TrnucjElor3L5rV/Dvj91slO1rk4ibr1+p27klM9JljXyZEZ17Cc/HII64ZeP8mBdBLWzKMr4TU0
EWRlZo+uRxg1mgYS1UxZFxdq2JhRSlI+0gG15KHlij6SgZrjTE+baFrqt3bVuz1pPybFKI4A7TLS
A+eYT1XFpO0JgLVAzNJUg0CTscpb6Zfl2Wtw9LUTkzmuU2al3h2T14+ZBSAN3dm5Ls9VyxNKlRdZ
8sdTJBDgPcwkzD7hEPcRxepMq8ps8WR7CyuMbN0mBvkoaWlWps3jMJn3hrN90JDRjaGgwTcB27pC
bJ4UgoVtR3fNar9c97IEZdO2K+6SsVmvJMfP73SQ/xQRfrJd4hiP1vx/3y3tvlVv05v89se90vfX
/L5Vcigi0GOmE4lWj+BUjvH/s1WCx4Z7idYVurc/bJWs4BdO4vgYUBM7H9uoP26VEDTTeKFBjqEC
EcS/s1XCXPnXrRIIMB8aBuaAALn3j1ulslAZ1v2gOy7ukr1wXm3EzhUW89RMGF2EhKAeDqJbbqsW
cHhUIbzFKhrgt9MBC7BxKkJiRI2XJB9rxF9N6UaQFaZv8+BqO583j/zEKgltH8iy1zTUJ9VnW5P+
DnuRODQpx9MFHR4KlgD9OxcxPyY1i1kxTA2Kh2G9rgqHRccfqc55hHLYG8BNnoEwYExrEwL8vAp8
ckZ3G6uuvJjBirMHIQxao5AfT3w5ky6qK07emicnwiqGezRFVPP7/HPhddpLXtXaY9o1KHq7meU9
MNO9SFkYhd+Lm3WGFlXP/Z3y06+OVvIjE36pkZl3trmwuJH1vVsoNYZF2gwxHO93Ia2cHl4wgJUG
DbV3UK0czG4gdmDl0zNl3rnWjEXNG64GgAvMNeYd8oZHQiivjIROUzY3D6hujMsZFGhYlY2iWj9t
fxBAtNSXti9eAFMCyTeG+Uz2w2cEaye3a1VYWdZduZSfO8w9dMPaB5JX1lcCufSdAGO0A+80Hkad
1Z3+Z8QQfJythNYMG8wycbevQJKLw1sH3WzFtNT0G6vUNBQgJdmEfVA9MUnaT+SBNLHVVLjO0sRC
esMa1wwQmjK9fu9Xcau77FgSGtMDzNS3FvvwI6GLCuQLqo/IEgiKfVPcVhMREv7qc7gcupsFsO+L
XfqPbp+3cTtjOSZWPQX3XFLMBwxwpPuP3KnyP1Wr0Ihbt6ZPqZ2kZ5sgNS/y0p403CAZf9V0DgGR
1+nW3WBW1nVNH5siuZnNfgiIb91XWfNgaca8B6Ems53ZWvd9NXCe9RNCdq0MdrHjIotDwrXLoAkS
5zPTfZOdJcoTgmwDOA9tvgIjUDj4ym2vqQePF2DYhvEwSc355IHBvbBrV/9Mm0btejJ8I6rOZs55
v2zbg+HLRIYWmPcL8iqc4UQ71KHgVQzLu9Y4qxb7sm2T9yXwpqvKlBBfUqC5+8rLLQp3QDVEXRgP
/6kW///kg5ucTf9xpr9u5ZD9V0Sfrsp/rBr/9tL/mfDRjkMGxFGLX5DW878mfN+mAAwRZjOlbGL7
jXP3O7jA/WUzr6GWBTts8jJe9fvh2PqFf8r0bNKawR5PHfrfOBx7OifwP3oqQNnapkWO20aHhJLg
bSvCH7xUHlzAmmi14jgPPhVDkGmZhx4upZRqKhkQzaIEUc++7mXuCY1iap/YrQYEuKzsLiJzcov5
wO6+LveERqbdUUOMO8lQqKbWQx2bGRntjn+5JJl9Eu1gXNOpsU+DPTIRL2bRvVZshjhzG5hWpoLC
avihbCD+1b8MKFi9Nr0vXgXhx3KvIHHTm2kM/5IZ135rpDKuOWBqhBGjdHXDsTV9EZs0m+S+L7Xt
JVZCx6ss8uWWORdDLHskE32CznEQTd18n85O8FSD872XBQK0pKzpG1mCpe4mNZuyPbeObP2zG3j9
1x6QzGPV1JScjQwIv9GkFRkOW/dxgYUyRqDg+BkisKUbmmYqjxiRjEeKHM6bZ84zURDaeLTwBHxa
JxqhjdXKY2/p9J1dNHow7gHOhoKEuacCTk4edV0uwEcENH5jEaz910LmW9/Rbs3HvK/Eq5V0OsHN
luSf2TgdLwgmd96WlNeFY8oXcIytQA6Hfr7VrdR8LJKsraPRcsHsucHMr7ZLPtMvLSx/KBcSskOc
VYXjpFvXrp3XF4hQs2sm/eLSVwi1JGljV0WSK6xpQXlqco/XeNp2PfEgFGlYz7Xm7hjX/M33G1qx
DMpdClzhyRy3Owz9lcQyfe37FxeVzXw5iYSm5VyaRb3TcU/ldxqyL1zuS8G7CHjbeej3W2saOzzX
ZWIVY/GYNfr602KjI/Q0pDZxN9RkhQn6x/ozRyzbOhB7yqkQgeV7BmGPnG/VBE+EYdwPa+8csA65
aGcSBMCca4s7T7F7Q7vaYS8xavOxsRmAW/wxo5YOBBpHEAAHMpB5J2Ay/OllCd8t2wbRgET1NnPR
onD0V4wGU/bc2cAaPGvPqdo6wfoe7avK8wAsEWDA4NNMWs+JMnn0vEkMXwE1TuleHwTqnGnrZ3jB
zA1uaYeaoR8QH0nsp2iWM74cIJZlwOFkj/aQ8WbwWF62Ahfx0SsS66QViqV1mSy+d75u7Y66TOZ7
tldI2Em/ZsQkxth/nWebj2wAtqec0Bgny9aeH7dbhGzXOtUOblDf2FrwQ0c3hAx2ML704eNF0XZB
dSJepUCH9DGE0ahzfcu+vWi3h73YBmniqvl+skYuyWSmy+2M2uS2Xs32wkYqWB6w8wdPMIu5cANJ
SlYkKp8BM3p6e1EhVmMEbI8EtQLkSjl66GjJRm62zsSRG3n3unpSHjuHvJ6dO7rGoz21yZNW6EoL
BTIF1uUOt1JFNbsiQWgJ9qvpgy/JHDZRU17zc6hMk2sF8x4k18K/wsbIANMsHvKedIt0n0jbeFRE
QMaLvu0h0SlbJy9rA7ouFSLLzuUWDgglUm6WUWyEf1/6yGP6zLotOpV6O032C/MpPfSdXgnv6DpS
P+gVDWmnmzGbTpkmt4xnfq81y3Q6rEgeYJ3zUOAgktSd2FwzY9VmO2X3Sz+Lq7QAqfwhzLAWnmXS
v+yTjwc/2NekW+Thhx6tLDk3FgNTBgF3xuPgiJErWNvzvWCg0yDIyu611JPuGBg9EQJkajx6iDuv
3bKakgOQSrk+9AGw+uM8MkVaKz94LktGlBYguNgh5DUeUYKsggRQD2mP1SCwPxNqiGCEsMJ4tIH5
R2riLpGNab/1ucnUjHqUMUWFhQG+uCu3VfYVHbsp4AmfcY4+duNiPBYEUYCLQwTRhLXeMl6Mfgj2
bcMohaLJE1G7nXGdt+SF1+D/6aahx0v2KthGjmcQ6HG2MQ51kZkiCElL1JR55jC6Nw0hPvjgSeaO
UVzYYiTTxPAwyXyMeUDOvEgf+M2R2W3jH7GTcT3mKngCX+7xO/Vt2gPO0Q13CuXyfIBhyvwme+IR
KExt4zFYeh9Xsh88adbKjfw+peG1y+ud8CaGkkOfaDwVPjHnYYcrV+4FRdtb2+XpqmAJFRSBuLyA
gelp8Xe18u2njZFuRHPnyOzwMbO2bWa48YQE98nIraZ5mtJ0KZ+daQssqOxtljLUhJA5G5w3sgyC
fUGOz52RjRv2GtBnNgcnKcBmA+wCJRMuScoMHFSrcT2tDhNZxf5hjHxqnUSRZ1ljZDdwY5cj049V
T4QTjmwhkFY11GHAhQQXNYIS9L0e8dBckjyo7tai+kYXiLJsVA1a+sRSStTPQFHsjKKGp6YcZ+Za
nkm5y5hiUKxOpvP/2Duz7TitdW1fERkTmHSnUFSnUleSbMknDNmO6ZtJD1e/H5Rk/YnX3sm/zteJ
k4wMWRIFk+972wyFSmt/r6vyUx3r7Rn+bhATLWbTViRnts8EJJ0IpuDqdnZVPOO9aW54x7gPOvGl
rDPtaO4Z1VM0jHp/h3APqdbAxMwSl7ykjrIQbFXRF9UjOzdqdenIyQ3a3gmEk/EMENCnl9p07Pvl
RJFfc4MGCLbrQSSkAcETf6YVbt80ndpr7PwP1MT4WenQTYt5/fNiFzCX7F4lO5mu1yWnKqwcob6A
cCakLkLmBizbNiC1SVKzYt9WMgua2iiPuq5iEohl4wYaVff7vDJGz3dYIOmxm85WRpVGoDnTwjJY
NclCQhxKmyMFkilmzW4gztFwEu+mJ2ng3p23Cq+MFF4nndUxnbUGBG3SX6Q+1reasKt7/BTu2TEi
7l5dbjm+bk1bY9aAmTWz4We5M9zgLhG3xCYgn+w0a34vMD+9LE75Itmfi0uhOvmo8qQK0d5MboCg
3du7ozn+6JbWo3UVwBITlOGv3GShspyUhLal3eOE945iVONumfsyLN1mTgIC6NEKmV1262ISW265
Xvb3rHcrBPZTxHs8FWGcTi+el9HwlzrtwYmmLyMMvJVmzteYgM1rYtF0qBf0mZu5A29D6vZjJ7is
tlfZIYr5+Vs2GM9a5kS+PnXdrZsm62OJtSeoEdjt60WTh8gbnQuguAxj1T0rSiQzn3Bgh6zmUtW3
WCI5ovKS+QTRUshiFp2HstXPBnWOR1QF6E29QV5qcxUBF60Cd1YggDaw/6yUG6KGy/2ME4uA1jJ/
kCrbOUydGg3d97wEFka+sdrHrmafitZcHmOcWmZlVkdD69qDu70hzAWB9hx7w9HK+cA6giLfumhW
O3TV3u2aWY9DisewrypxzdvMBToo+hc6g7XLUjaF8jXX4etwMdlf+5HwUCxJxnru50odsrSvXzPG
d8a7AVUh97eRP28y9qOD3eJO2DRH8uZ1ABTkfnCsZZ8hoj5NuFbftbx8xRsCFq47RQkE23Z7YBpZ
o56dkPyiFDmgmEpghXMVcPjHmI8KXkRx0p/GyvreJLFEm4AGQG8EFV+0BJ8Wgvrfo1Y0ahfV3fzK
RBwyXUMiO6modksu8rBXEghDcaJw8re0txJqiUXbcI6iA83AHEK7r7HQK0Y/13RJBs3R/cYcMm/g
IHFbrl1vies45YUeEsTULsziyPmzaxqx3RPWVcriSNXOCBaUz/E+yQyF5QcRRqSNFaK4JEJUU8dm
dCACR+NgalP7SFXc9EnLO8PltUfJJfyCjqOy6dlAEhU6dlvfYjhLd6nZT58a2y1OK3Cc77UATOva
r4DwxBZ4mZPubaMQL1QXudziZlkDsKToYEeDg7RMvW9U2sSXWJV38ATdZzyXw03Zurd2XnUBL6/o
qRwMSKSps9G8srv051ypJf3c2c0gTmUOuXMmCGY1hiOnlrc3PXNQU5jpGpNTzOIW3UfYLJhmR8Cm
mY5J9y1SBYd6hAChWTi+KUNH2ECLD/BRlpG1EBiFRFAXo6qbYFAtMZhvblLy1jWGbLEDNyWDaQ8Z
YpU3SmyWVQrQcHwJnEMud4+Bbh/joBcmbcK0hciWQcQeJe8mkjqK5SyQN14XY9KfmUWLoFQTY7mn
MZ/9Cdt9+M0Y/+cwvJ+iF7bV2WKxx3RqGoSHGj/lH2CoKFLCTrJjVHsIQ0kFNufPq1yH7lUu66r2
sqRxcldXCJdtBN28fP/+B9A36+6fDPvbTwAivf0DHwI/xU+G/Smx9Xo1+hjfj4dvDQEnubGDp0fG
nU5CLArhOGpwNqdJfNM30VqFjd1FdBD3+EvEoN/Rg8ZU+fc/1f9yWWD8TWJm0FnLfwtlqswhgk9C
cl8hVj0gyp3jcKZ81GMii4oAUpTJZyhXhiNtjJu3v//uiAP+7Zrw7clSdW1G8H9L3EHRnA/VuHJN
loJVKNPVgny9Q8dMXxp+GEtjip5c8zl3Iu2kb+N3JQsJQSRVY9xLe4FV8UXex8mRwOT22CjKQ390
kcUOQ4TzP8Xx/C8fIqp7HfUeages9c5P/uzRo6/UpM/0iJ4VJp7WNNrTEzunmrW1PEsFCPSq0Kbe
6h3F2XJVPViFStjlUyDRa1mp4B8u4b+xAESkCFOaaGTRFPIa/ismpFGWuA7MDdDsqAx8W0NM1wNJ
feqAeDooxm39nQxEtZIEh1Mzsl9UExa9g97ySsZp3Gw7GFf273+wnzNruNEB0Da/PAop5JYfn/2f
wapRNG3ZquTY2DETKir+uhiI7Z1aZ2YqMrvqCRmYK08LOWrgCWbd5edRGuN1kCM5nMk4eZ+EgP/0
5cdcrPessRq1syH6Zcb3FEgbdzTGR7/dsJ7KEzzZ6LFBS3KnnYfbBWDw+29LaVpO83VYNxSgWpr5
mkQpCnKkDvPDNse9U7zOvYVDKM8xAjVsQH9/OX4qHiFdBgppC9aGsAFCJMb4r59TomsqXUZHO5iJ
xRlo1OQxnF1S3rlnZn56Dn7EzoY7ak+VsQKezDgO3ikLGNYnCBauVmzqbCeAy0WQEefH8SoN/pyp
jInDD3jINJrtw243/eAwDXF6rGMQsIAm9BHbyKja47qUfHeCyAFvbNTc3CEsBL8FXfyXcvwHypET
fksP+r85xxM4YIUB/c+c4+9f9DsG7Tq/bPUev8mM4Ry3fNPfSUdP/4UgO9vdssDIznS2XN0/BFoG
/4smF+6tDb4WElnVHxi0/cuWtkcGiAdqDE1o/CcYNIj3T0c2IiFOPwJYKY+xaO7ZBFx/eqxTOyVQ
XO+S86x0B9CwqSE+GAVuGuVonb/MiFQlU9lTw3SCDxinaxSI0bVI+umgzI4tdQ0Rm2lhn9fVkVFY
jPWK/lGI+XHACCAPeuYs2iO7dPtZ4X+xgrGhcpx++YJ8hNHoxksBEa/8ImK0YN8Tq8TLPdgXL7Od
moWlXU+rvvYSbVINflQ4JtjyltYamIBN546ymNGXrqa+IrV1vrlQo7sewC6MVwFwkTRF3wWLiwmd
RXmSxsUz+oRK6tK+nSSWkXIcYJwMbe9QMxP7SzEKcwfllD41WbY8zono79rYoHwgw5AVOnON5Dpz
59jyK0vErm9nzbWwmhHL4ET1yVovx5hIybPRtOmNnriHOTVa7Kx1Wu+tyrIDo0sYyfvJyDkpLbxZ
sneMz4VHfg2MUvGkG+RveIn8EmOkvLeAzXbVapoPg5Eh1qoXuUt0A7xz7XZ4z51QW1KEQOAHD6aj
FXdmNV0tQVemVRS4jAHUk29Mu81BEqeLsLTKb/SyxEhoz+o6tqbDZaf37Bazj7yjKxLKth/W4SKm
UBl1fRdx9P/IRtvbj8RS7tE5uUHcOqST2943K4ooTUKPiqs1gbHs+ANz1WdPaiDWTlkBKVrncQL6
dnC+P2VtZ17N2ZtvTDCYB1z32Krz5CsMQPJu1fa0W+P5phDWsrM2sR/CLcm+12iPZKOXT4hK0L7n
RXdnmOwtPVckiLz8saU97k6bcyZRntiXfF5p1uqM+W4h+2DXzJYR6lTd7DQsjDsxRvHz6jp4dgpX
4YLKqtrjr80yVNFNo9+YiRLnRQx0y8zTfTzIAny6Ai8mnMK7OqQ7PDKcAgq2URb5W8bHndRMijua
UaMyYq4PqzZUV2FwRzv20F+MXMobmsN9KGm517ntb2uCld/G1kE1pvV9AlAGL4qbn3XQRI+1U8jW
DkMWxXtNDTdUPHRnkdi349gpzFuALVi8XVj9bNaO8L8ftcrbGioQPg/R1lq89p80rUBvvl7JKhL7
yLnhXTwzkVWvyzRkD4nZ3ms95kTggZ1XyKuuRBFWbvOtaxznVGb1p2XLnCuM7kvpENC+NcItcKfG
jSUnXD/bJ7V81xh1/Vonym4dxGc5eKjEFi86NtOo3U6u54XR0MS7TMg3DsPu3mjKec/yXBPXHVun
Bdjik8QYTeIHcqOS1RL41+Cx0s4Oma0+7rQ3zLUqHJyyPRSOMrDjndc+vfQlKJfqSUSt0jtU4Bvs
6vn49UuUAlkZTlOT7vMpmwOZZ90VBUTx2LhWfCKBjgiKNTdPZH/Oj3TRr4eqz0GEmqY9MI/Yt7Id
MSaaE6ItGeW7Se+mx0n2nwZ90Y6aWqy7SUJF8YDVnZzEE8pJqtx2Sm+N7GGJJrMEn7buWPq+1qq2
QtteUQACFeyJgM4xzqfRw2K66b2VdO+VbOTJQhTor6n+jgbSIru5Ff2XjqnrQJhCw5ZaGDfbALAn
/o5bWsQFVLgsSKZIioeFYxcuhPOOwHcsmk61fFkHD4g04nweB+7BdJmXL8y4WGnLVCAta+enCvjA
j92qvK8x/hEe4xVD8xCjLz+ZzZRAfRnSafzCGgXWv6w+NfmImR2ZLoG5TeVd+8z50dRiCmIDaxoY
KFMhguAUTMPuqVizKxo2AsisAc1uPVgZhv7U1vb6iqrLNfpyvyQsKhzuZPTMwyeAgU6XFLBX/bms
RLKhnpr6BgdWL35CybQIIYUM+z5vXWIEsnp2j/ngZutlBj15nHlhP5ktEjJkatx6p7YfrVcQ3/ac
rCUgAnHD1teeuz8NdPT8SaBrkSNR7jbOVUEcGLtIF+25JvH9rJYIuYWXVfExUv1pIYrpPoEEeyIO
wXT8diQUKMkjblxvnZK3BgFmOBoS7DCNk3d3cyD5pYv2L4iXXl5iswUEcWRDxMg6Eew8Ni7PhzmO
VBLNq/bIJr/8qHIJwGpKY7rtx66jHsRQggyAZW79lW6m2Mehb85QjuvwWeCTfVetSN94J8eVj5Pt
FpFueY+62vshqPglK6aIzCuNcONnLS/Wu1I4JwRSxa+UVNvfrcqzUj9NTDVgJRiLMCb250QB/ank
tA065odltxStW/pexFUkGDNxPw3jYl0Kuyu+w/Rk0RkowwCybNLpETWr/Yn3COzUvMb7YVkMDTDP
aSKyp3W6Utp0nr/ltL5IDiOoJdKfxi2+UHBXLon2kGY2DWUGBY1vJMvkd2bRxLBjUS+dwPDK9URb
Yv4deiC/NhOeUuwtRoArKTrlel7u9DzhYQUuU/erQl4cICV2F98gaKikr9gTtw39tW/WtEy/Rm6i
vrgS+3MKBdb6kVfGxDCrRTu3ejY+EEbFVmiCI36TYsHfgY0ZsI+gguPgkOpxdLSp+eLFc+UGyxoN
p0bvzWmXpZlaSF8us88Ks4X03drsr5mMqKHXkDzf2X1TwBVtxkcwoGYJFjlTGJgnXmg6rXiLvD6S
YZWKfN7po4Yzp5DpNfIaccBh6gTVMKD2Uq7MkGwlmQvGM5aBmRvOZZl6ddaT3kY7JsVuGYcOjogb
zikalhC3laESLLYkhyCHSghl8cmWe4SM7HcdfoILApuBrIWIbMXZyZpT50iaDbGztW8gl5slKR46
PSARsX7NF6Opwh4DLe2JmVp/Jd7LvI3ERIGWYX+l7dR7cZIKcWfc1XszoUNnxxEfUb6N7kYLyOPi
RLTQ3ZxSQvZuvVU6X0arLY5N0pA1aMTWSoSOuZhfnQlbUh/p5ievp5LWd0tzlr5q2Xiq2qiPmDf5
13wdcveI8Xy5unmkxmA2Ev19xNUSNJXVfEGg1D9aXu9VQTYb4m1YGSDDWEwD95LoBp+iW/27pygW
DimEibWzW2fRK4FI1QtYqd3tTbiam6EblsPIgk7OQNsp4m7N/JTF+YOA631VlXMXL+OuTkq0Sq6G
vIp07GrpvUfZe+JucGS8i70SlNHygD0waGvURMbOQdkMFnRYjfIrUd+gkxJ/widcWg4y+HIiEUXX
TIwMepcK0gfi+K7rjTWcSNI7GVkxHlZp9ciLzQJdmRgu9NiF9tCWvwKODgTPDbZDkhsJ6P7YVQjQ
7L59oboo+mrLOqI2UaAP5NNcu6Bp5XCbGDMCK8Ys2OrIEnja2phwpTiX2XcC/sfKR8Jb+Y2WFBwt
5nSLcjf5XEQzNJAlkoMAD2U/iIZL28wYpXTy7W8gE7FhCWZEat/PLgko3b5qFSBn6ikkfUacv3aE
crd+Ek1ocpPU6ineaQw7VNG63uSa3pwnfMkXfsPiYqBb/xatab+n9asnrUhRWe+Z1UkVsbmD+vzc
0K80BLqht++xqZwHUyntV12k7elj9fvvlvwPW7JpMm783Zb8/CuFTV3361+kub9/1R9rsv4LGi2A
XPRVDn/ZHyuy+MXU2Uo3fRRWXf7814ps2r8ARGHrh+zffEqbuOuPFVn+Qro2SeqEt1suzWfyP1mR
gd1+XpFpgaAdBGGuaRPl+HNFCZ2WppZMVnXiHdrpOPQccivHkNf+hEmkpH7A38Ci6dJvfEZJhM9O
3zgOdBPOUZWS8CMr6soQDEC/6zZeZN4YElK9q10c26QtTy3dzrE9v5YzjNRuMS3z3duYFmPjXAbP
mshggYdxIuf7UDUwMyZiASutyFTfeBt9Y3BgJwZkIUKgWTIheEh6IGskUYgvKpdtM1vqVwkZjnKr
K09MYxCZqb0fOsfZiX4UwZil8b2+8UrVkhbPRmJCNo2dhHjiNK9fE+algzFq67n7oKhitHNfI3cj
roi+Ypwu2zi+rdulf8nhCS9ztorrMLXGriqcx3HQvVuRmWrnlnH8pUg6aBQzHzFtDMRopSryIwKN
DghFquOUEui/cW11UzunFtXb3tbyhfVi1O8prDzHVb6zqMp60NxI422FOUlfJjcseNH4w8bvtaz+
4aSkCMATJFjC3J2GbtWOEen0Z5kn2rnoyCvKDbUGiZatuy4T9S1aEohFhUA686dpeMbSDf8FhHyJ
UUMfJNIkBMSmxd/arQxs7HFOqkVwPsazvfGZSz7YISWytMY6efe4EnyNTMou9jb22p3WwIrKjR8d
IEoRE30RZdod9MbMjuTWGAfmkOjT6AIUZFlkf3dTUL3bYTGyW2ImUG9/ULOoscuQIMVxlyaue4RB
avfKRs66bLwuCS/gsxvXC7frfXXbavoRT4u3X0UFaa8Iwgt5buSjXKauuCxZQ6mpnr0QibG8a8i5
Tb9aLXGLG2q8ISOHkN9S8CGnHvRqE28dsxtLnWx8dbQx1+TE1bcFZDaiMGhtzZTqSBZn/jjXijdo
ZeLHLlvvRioAB5pkUYQEqa6VznHQhnTZEwMKEwJHC6G+btw6JvN99kG3r/Nm1No4eOODjlcbM4+6
IAuqlfgM35CDqAISAks0POto7FAbObtOL1N/NtbygRisIzg+29ZQqdvWNt7JLHKii0LRkdw0evHZ
TluHVknrEGmurp26dJCRcSh6ukoctqGp8r6t6KbTMI6W9X4d5+6hG1B/0zxBffxFVvjO3X54sZrZ
xJRCrNsQFrnzTM9BFnrtAHtZVN55qh1jG6E7eE+qjZtrQ0xJNlEpOMbHRjp5+2IQs8nAR7BZBTwF
rFM756qz3E7bleQIof52SIPelSN+t8jOKkzodRwJ/C5q6gOB0uFOLU7pfCYTAeNl2FmL/kjBwRB9
J/4HMChdPZ8Tzk90qclQDPUTd66Vo22jeM73UFmRuTlCrPmCpeero0Usum41ipqFoMAIX7sDTbnj
0AJLR+wW8naKSxScS2O957oDLVCLRY9PzJ8C7/ZG/lW9I78v0uzzgxHN9OY5i3IIJdBS8k97PYq8
sLJyvuVaxC1yog07J/AWsCjvtihbZsn0wNnHd+zzCHWY4XWwV2WcZkRIgSfV9467GLUdLINKzP4G
zYglsOCgP4ud2UHQl1T2/Tza8x7Igv8UBXL81uIaBzYyqOcC9ftNawNHEDTSwqWvpTcdMiiaW6Zj
YrRSom0lKN3OygvZB8ZgOgcUtMmB9FP3UCdt/lAZxWWNPZ2dULfqy5xYyU3UNM6+nnqZkDniOjxU
YwpjPlRkKfSZbZxdJBOWxiDPs4rUQo/tNGwRF2h7AY/+xMCehbbRrTowJ8yZrVXVnZMM9dUdHfuu
t9X4ZhHcyG5jejcACfgHVavv0EnGZCWgsfTXdSiET7/h8k0t6ivvqPYO4gkHHfxbgJ5euL4hlHgi
ozjazyJzXywZd49SahEvh6o4FbHT3RPHqO23fJXzWInoG4OpBb6h7zrHjk8cndERWYJ4zR3qdLvS
c99GXRFy04M4HklXmG/wLqy3aLVJAFQzy9m0ZF8SjM5nC5/EnYznPeEHZPn2YqUdmvaqxs9GU4bs
f+sDCexZiAH40OHTfaEygkUcsxd8V7UeSEawFNJ/fO1rhzVgKgirQ8hpZbt2Ntwb1FgNKj7T2oG7
sR7z/aFfSFAwtoTkGE/oA4vGFIxrkockq8YHm19gT07biGRikglH4ypfTURQvAsZ199HMItbmqD1
X8fBAM4FTwhz4E9Mpcr8vAV2hdhy412Dnm9P3lUTtmAld7mY1CfAPHULR9Q+oGHzLky5Fd65Krtg
gYWuNROKPWpyqSyjsI/FOn5hxUsvxKYlnwHExV0U6aios85mEsBi6g9uLYK6NMVdNxOzGKQ8+Q8W
2VgHTN7tO2nKgeqIawRc6B/bDr2NL0vXPpVe5z3i1lxv9Cyvv05IzgGJSxHmSy1OWPI+R21lI7Eu
BcODQ8y6tpghDuDW9YWuvc54jsIpqdXtTAjJjanR1bu9/dVu1sxmByomM3/W+xfNQJe2G7qYslGJ
aM+jlN7vxtn2AoVxPEBovhAeGRs9OYXUuNqQv7Yeb77CyUVwyUONwZrO3dR6N2ZCQWdUq8R9gDnw
dmvp+uOpQp/hAPlkbswrLy6BXp47e2nSx//O9/8/fgw0Di6s0N+wYPX0/lcG7OMLfh/tPfEL09G/
j/bM79KwP7pfIcg+zBl/sF/mxn7proMtA8U0+Mu/RnvJQoCMD2sGTJrEsfcfxROQu/XX0Z5cWoLu
8feZBBXAg32Q3n9iv5ay78fKSYloVOV8o2Udaaq5kV9neu6/l0gZTtMH7kTuGxhU/gFHfQBTHxhV
5HTaA3s7yBVwxfjAWy76lK/wFTdqA7kSBCrxCVsZKFRUDaYWkH8GJIaxLGRJdj4t+Okeh7YxiRxY
sBCfwXKK7+MGro1qcD8lc50B+n2gb/0HEldtoBwY0ynZYLpxA+yyD+zO/sDxCFtgZtzAvQqUL0a0
f5d580gGoJJXgErQwGFsoh/9BhHG2nibFwPwPuB59rZuUCIGrvHzDHkdGEuX/NBME7yRgEyyZdvZ
eSB3xit382J2D5kVz7eIv6mhZHIgrbPUtMe6yhAnOWMZ342agQ/uA+uMQRGhFmtTXowky+lby1Y6
sVnLk/eVlpZjQU5OaI1R8qYvZjwHpouDvNv4SkKG7OJp0Qn8HayBMYQavGM6oVBDyu2eLTiYgyC2
xtytZWk/lUmM7gUqvnD8ZQG/gJUwcCwneaXHO6wb3veFtNYGNrB1RAAgBbHitbzUo1xhcc6zEHUw
qbawXkS9qdm7aVeIlY0RrfARNu4dGaGEuxONOlxHp1THeEnqI4GW3ddEi9w+8NKyqFFe2s2TKqb+
rDsu+CehdI8olWge13AV3+tscoIUuDW7T3FhkMJnOeNrMYiFIAXZu5CGNbk2yYqynIA5Fh5T2FFP
uOSUhawt7X2VbIDOnAI0YqZWOznNaO2RQPdn8hi2SvJkjh/cvvlBaPQyHEW/qnSnUdP4g/TBQhKr
uaKuTeXafyNswmYvitziE9mbGdtlpcLVw5WOBdoe3xviPR7sqQXSAkXbe5rZ0jRsKnOv14jc/JkO
ovu17+LskxL4HMZH8vXSuoAJhdg6OPqYXqfFSR5Kw1v04jufrjFJQpzalGtLolWidRdBRWGdomZE
SnwXd8rblXpt+Lrsx7fJmuyTu+jGS+zyPaIOYWWxPskOeRO6IN0Kel0fq2NU6c1eq8EXYfLsYCT9
5Azwnu9JCSx5vGlRQUOC/YOCYqcCYsJxUocdGuAAZU+0R9KLbI5ak5CC+S0/ySx3Ra7fGL2n3xKn
TKthLa+4jI/45q3L2sgoWEQLIyGq5QiZynUfSPMs/VEu0a5yW+5AWSlxp8Hh2iTYD0hHqajfp9na
n1mKEEZCWZ+gQ6fLQBrsblJlflAWdA1b16pumCqGs5EN5XXRK1n5aW1bB4b//qp5bJcJD2ZeZz9W
13zRtYHwLTf/jllR7ghdpV6JpL1nbTCKu2KanaCrQNjS2dKfcB5xarklJKIHVu8LrGRBlFNcnk0x
UhTk9/445A+mrD7hqCqCmGxjX6vNY9bHV9uukrCs9SyIVAWUmorR8ueucI/tapcBWWjb1a6nZ4F9
cyfgAk8OZWwhY814cI3MuKJxBJcu1jwkctM6kY1fEsntoZmOZTfcWl4uQjVnM/JYqGSzkJLwEoa6
JIdum8n/PjtD7zw7jjXcNJNdzBxSHWcK/DZMRWpF2jdB0CLm/Dxe7xkquHJEkD6sI2djHjfusQYV
YP/0ssuka3jt4o4xNDJWuhgrUQbkIyCQTHN1Vw5jesB8vUGXxrvAVIC7Kx33MyOYb3mqJ9xlFDmP
YZU8kmaZh9EKHRvYccHVNsyMB5VkCO9bijaeaw6qovgQ6JbAvlRdUti/+6xzp++jIONjrPL1gJ9Y
hILEtl0mnYH92C1f4Xrdh6SPYQtiPv7XzLX2hjVod6hfq3udTDVomlg805tYIPeW/Zujx/LJwUj9
qECPwgVud1804Lrj2rsnyNgOPCHXKAdzjYJDN0mHp1Sa9dlNOvMdQddyZO6dLvBP1S3C2u44k2F9
33UWa2KP7L6jgv4p1kvb9UtNT0l99voLktPx0llFdBQJ7gFsg/mupg5qHxWgSx5uxxQ/xAONkY7r
445x4MbMeKt7Mwwf/8t6xqCT7EsUTXepUUQvSQW35pM7231Z0C/SJK6N6cUAizt2BnstpNj8taRG
OFjNZn02RxOwP8qc1ke9A3aFVf1FkeFwWQGULwD+ZMAVtmC3slRyJdFKfzLi0aB3Pmt2y6Tgt+2l
Tz43qukezNVGwNrVEc6A7bTnjT6/49kpns1EEviD7nqGZDbzQBhyJUt26M9W2z/2w9JlhNKbet+/
CmVvyo7FnvRcvC4agMCxnp02/cxOFFV90Nf2wJsoF252v9a40kk3Hcpw0O0NDBznMmyI6vnu9qMd
RvlSkYoEakEJgNRHxuAp8uNkGQ6TKJ8nEMQD2XMUkmBNOfFRFqycVfFoEqGHWMQhM0VrdooYzd8k
cf/Fv/8B/9YZUVFV/d/z8Q3JLsO3fPnLjPzbF/0/+BuwmogubxtpNzT9dwDc9X4BFJaSF5VHEdcH
yv2HT9n7Bd2zpwshTNve6tf/NSWDjTOze8i6qGO2P7Dx/8CnrG9K5j8rnbdYSxB4ssSIbdAN46dg
CqSqSUs0T3wedZ7PwKTn6HEijnZPDGV/SBXTySi+Zto0nxolJaE2tetdEaX3R+Q/48FUujqIPhXi
H0SY1s/JmwjAuSSWwIBpG7AAP8vAZyAuUinZaJ3Raup7EiDEvbvaoFnZB7KlbxjXB9qVtpQSxCba
kGbsgvIDFXOrSn/siA0ALGs+kDOSDOI79AjgaTLp9LcygUltkbQBufHq0PDmfCBx5W+wnLR7zT1O
ebTu5G+onf4bhld/AHrJhu3Vv+F8nlUo5Ccb/Me5YZZbjI93xnymh7WxZOFMGJn6DT30UEg/kOg7
vHg18umpVSXoaEHUPM7gTH0tl1JcZURmO2MG7k/iOIHdsBFbCDDGyEiKc2/WBQUg40IFYYYK75GC
oB2HwgTVRt9OFGsHUiDbs4oznRQts/tGQGd775XI+uysu6GM7tzUdvfsVOn8oHvzcnC6ob+JIpLs
Z23UdrQQK05YJHp3SpoLSfTJXqM2gzfuoNdXTXpvwsw6LB9dXe/WvEhejShqHF8M1nSrxbX2CFeL
UMhJli6c0nG+xM76RIVMcd8uVJlS11iRFT0BB+zdXJNfYS0ycqCTzp8ti7N2oHTHvgo3b66En5hk
KLukQo2rszUSEsl9y0u4M1+yGLpz1rWUFCkVMpYZe5pgp+dFCHIyEpjC2W4sYrPKat84Pd1xemsP
QcfAHa6wwUdCORrKYDzNx0BEt5BoSI5eewwxKrYfuerqxrXzdp85hTjHuumd0Q6750QXBaVmlShe
m17vnmuHMU1NukPvyqCxHGCdQKhnzBdzFM73GI//HnZahaXit28Nws0ptyEzNa0J+eK6yz2VGcgE
GhxG7zm3PaxMOwc90LFPaMB0Fc443XlsRDfW1AFCy9Q7SJUUYa/BohtTavIL9eY16Uvq6sQKSUAi
E7c0QZrRfuKFugQr9NQr2YAy0OZC8yPXG0LLm/R3Iyb+qcyW5VfStqJbhVho585ze0S3NE5Bz7z9
hp9nRYznJBBXo51hv5jMBWKqR4t0GGvDIAbF6jowR1U6RsDsVLCymN6yK+IixkjSkflvzR2STKkV
PS0IrX7jEThvhTPX8TQ6sO0+7trkEjPR0UM2cfVwha+BHLfNbUz2xYJnEUQ++h/2zmw5bmTLsl+E
a3DAMfVjICZGkBRJkZTIFxipAfPgjhlf3wvUvdUpKkuqNOvHeklLM6UyIjC4Hz9n77XlFwbmIwaf
YtT3y9hUlyuun8u3qPzKoXG6x0MfhZiR17cL6yaDbayaw4EK0S62lPzjrVcxwoYuWLsXOaPyIBmX
V29Y4OePrbwIXBDUHN84EWMara9ZCcenIeFoCa/GnWm8xktFPzalTxUC5x9nhGLae64I6eq3Duqr
jOOp8Idru0T8NQlqkw3dR4xyYuiS8nKuOYpgShiGixpgOCRzFhFIwhzU0ITW+IYG6HQf2kKOt64e
BKUQcZwTx/m2+CB5MQ5EHIEXo+SpDapIgTqwoUK/dlkOziWwthShYFE+Er2n7shA6MhrAh93FalR
XRqqA2Ho2cokmSer7z0Qe8VW9HBEzZo/d3lGg50Wc3IaFkdfQXRJblJrzB+aUlT3UGQEpR2DmbIZ
qTHBHgZAVvP8SxbT7eXkiUafWZF2b7DLFcZnRMFgjZh/BncWJpF055llzE1ptKv30iyDb/iYSKcp
xfgU+wnat1kMd6Ib1JFCf7sYLhbuuK+To2llqNU6lchzEgwZfqZBfyRTbslw3bvJrXAs61M9lOmd
N0+lOLa6jW+klA1yZKDyRYj/on2uZ7OiX4riyjnoNWwtcvv8JYHPBguZDOarzi+HehOL0UnQqKwj
1py68YMxdQbDyQG13ApbGr6zvgd3eKDGvfLc9pkUXj4iDkyGR6zN+2y2Abbn1rRTo4PEkRHhRUZe
7mcUW4J/8NCxzvOS5zbyjBkXNo3fJTHCwCwtDl+O8i5FTIrJxpst8O5mK9QpmEaqv4Eq/dz5uF3X
23Y0/ORcmtrgkGrzIwfh7UDffslsc9yOvmzCHNDQY4qO8yJD/nkT0InnU8svOLAxjQZObn9gwndJ
F5slxyku49mPviAEuggwa25cx5hCjgPQpky64E0js+vZqb2DrI2Gv7BM1gegHdzTMfXHa8TeZmgh
kN3iDEKArPlH6pvGczbm6lZb9nSWjpJFSCZH9YQzZfgy2EV7zkk232rUaVgvkFYWRl5/4Sl17BCd
TMrSkTGW2c1Ewl4CtEZBwnaqz7avJuieduLZyGcQqhPYZ6CjHhlM2vtZE823RVBnPrpZ11U75ar8
FVF2zAGVQd96LGVYsM1aY142HTBguL2JN74ASEE42uTpYIT9YOonon/yR0o4blfyYshs+GCQsnU3
m+7HfIqcQ5aVcbmzJdTqsIJPcNWmo9shIBDWhygn74sSq36e66jbd0QKwJwzuV+RyfSelyWrnm1E
ovw/0+GrJap8R1tIrpuoLq981YrLluWMt6idSaNgHjrARTAt9JtQhnlAPCt/AfT/1BrC3TIetCU4
j6A5ZUzRPVpCvkFjCIlzEvZFNGIjrlV5N676d3DG8y12mPTj9CaPX5VemKRW1TwEzLs4WNM3HN+5
SpwaKnXNK3aZ0v91tsgQ2jYcJaMYCIwy3gWrPj9alfroctWrH6iGU8xiBCdPtuNaYDqW3qE9Djiz
rrJ/vToA/DczQLD6AtBcYBFo0gJx9WQsntrgbhwu8UqinhrfzAX6zWhAeaI/WW/2A8ZJWBFQRaH1
fTMomG9mhWD1LQyZZidASFSpY664nttpjJKIrZVYoE1d2P5Hkuzltn6zRMjVHeHDIp82SWA3Bx9w
bHalkzmfYLF55XUG6fIRq6S6E/boPavIzw61S0DZJk9zlIQiWmVlnqoOqtW0c424ZOSeiIUtg/Da
/pCWjbixmGOUJ79JA+TnXvM9qEwJTMCMzQuwz4UZVuuIs7WJwd1OP0af7o9B6P+OPf4nYw9LiDUb
9r8/1l2lX/BEvFR/Pdb9+y/951hn/UsK668nu/862DEVkQiD4HYExEo6iNL/S9kk/X8JjD0WgEL0
Rvab0+7fyibAzS5eHfIMpFjNREil/snBbvX2/OVgZ+FftbEaQkb1TSk5RvLnf5l+AD6hjVO04lxR
w2FcGxieTUft0O+KEpNMQ/hsc1lfZrkwxoe3NMKJKCLW8paq7MVLh8oSaE4yWhS0yN1lJt/szc/5
A6YUREDFybhjfz385Urf/Gr/fWc0teCSSA5/gWfCsHas99/cb/uxiPTCsh6b090bD+pHusjgmdej
sVJkfv+BiM3eXyyukBCe5GyB94pr9vPFMtLCbgymD2fXBfXTeQbc6EGA/cikjBUhJcpQR6HN5glP
NsS+ENujJ48BnZ1o78SJqC8ilELpZhk8rkrlRv1ysDraSz4cJxumCtCftaNzX1iiWw4yquozwwhg
LXEK1Bj1JORaFK9qJR1MPSwWakq8s4YL4adYUdFATp0XsJH4RDMUTCllbYRREEUV7sARST/wLXQO
cDu4I6hWO4K39hFb2tXspta9FjYPwWjDgdE26WSwnbB7Lx08JKT2kEygPGFNHNMVkyTWbw6EA4vm
mx9WcMJa4CiC1N20OlNPRgKZK34jMk1W6gNscYi+tDD0L6FbW2TZMbLmG73BmUDUJtODVk5Ccqky
LHFvYYZpzxYHaet6yUfP2Lve7DafLfC1yaljmP0CYhBfpWF5znC3oBG7N+zCmj41vpiMZ9vquHI/
sEJzV5P2oxsfGtlAdMwSRq7BR5OSxLdtkAyD/c0GnJXTsiK9DBOR+01EQe1ual0hN/nhWM3yynmh
Pw4OaXaDxx86GA5HutyibLoltIj/tYn+L96ls+QuuLLr2s/JWKF7kQvxPzuuI155MkS5O6lRAJma
nE4tH2cUL1B6LMcSZyZbEHyW9ZZ4K7kKoDC6dva1+hwoA1ZXCr+F2fkwjFdJPC63BAMn0yabeHnt
GAj7FnQZNPFWkyfKEV3wI7Xrjd62HqxiJyMvpo2hBDyOcZrv3c7COOUEzAfKLII8shAS+RJnnXM1
z7H7aAzIFuHc4i2z8/iFyQ0+VANJS0hQkfdSxRgLGtuEdCUWHtlkNKebYRzgBSTZyBVnrpnPJwxt
wImoBoNHkoHb7tZKqdgpkwGqwJ2GxA1vvHT1B7ObHHtP992gh172yhaYe6SfLPY244m0vozlxL1L
7UaO3+dsBpDFv5bZ92bCEpyW6Id+8NvQnDsvrVXh7gIVJe5na73zNLwJaDE4wEHzYgRWArOsmyeu
DC+Xl1W8lHlTg15qTaNpP79Zz32WeL2j0OACpxZK5ENegMdyrAWuQTS1+gjIneRpxDgTQ2BHHQnX
xLNrVyv1zKtJZcFDniNcELxtwY7IPa4LKk0M7T2EOzBvuaXv82UxjEejp7OClFQbGutHwDcpZkJV
Hxaa7cFDykEov4uoWI6g3rQKo8G2L5aB8PnNDy+w7jqu5WSOaKqC4I2RZ5YwIQofhpFkVUlOjcKx
SpQtDzLBsdw4AAG8x+6wvhSdltyRabRZQ3+w7npD2KEv/MT9PBV+b33I8CcoUCDirfIGVpW4BJht
/KLkM408Jp0aiazOnrXQ5HJvgJx3X22Go/knzQpBFtcUcWLEcVRVzA6m2GAg7hWxQbcDvj6gOB6n
U6s87nlXaEhmiGymT34fqfybQ4qTBW50pg2xK83Bsj6U7D+L2oCwiN2LqEKchxCtdk2kLJYNBARe
FIQXYgrN5xTC9SZNY/+6ss3gszP0pAIu4qNHYAkdnbLuH4DiGbu8axMoMA2ojj5OLuwiiLZ2FDF9
KEkMhqkuZmebMJI6GrSoxstaZspIP8WJ7Nu9bBwXWVfdrMHIBe2iBoTcY+sQ8WGX5rOBEGzTVWui
3lwRZE0Xwz+K3Ipfizbyvk0gSzYMJ6sPXeHi+9Zq3uWFnm7d2oufHXuodmB5qUYrfJS+iqpnIRNE
qZUZR6G3lA7qPU/fBBCo1rRdoLYW7bertImLBytrGamT47VnMguwd5ioWTWhvkM5Nh+GYikvHTn0
u370ilswB81zFvTJx0EWN6NnTtlBY9XboyWbAHnX1WHAawmK1i0exlKid9IQbuizUBUUuVpOBUfd
PUpTpFNqrKBYeViM08Gu79l0ms+VUzYJcbBttfdTs/6UuBDRQamkAVk3DoRL1+sJBXAnwh3Sodyi
p26/M/iAetYzvLOWLN6PhWVdOzEulW1iOgRhTogFqm1Lc+KsyO07+IWaV4e9XYOMm6x97IjbLKqb
w2qO2mLrbT5nuW7GzUTP6qJC1zbs5pJ8RNXJ6CP9RvdgEMyyd0iiDw3Yh/6eZEj3moxkdWbBno9m
Vc0XoyGCi6XLx93cah12luxDRUT6EeS6ez+kw/IV5WF2pm+/nOHcAsr/fYXySzEH7gOEqMfxDbLM
Lyp1hQyMY0ETnaYOY1JegfswRyAMtNJgPMPjq88Rb/nx95/6bjZAIcaI1WFA6FLpoqt7h6uAEo9c
enSCE608omBlysLQdCvH4Pefwwjk51KVz0FDDxCOag9Wx7vqa0iYkLVBHCHcXisMz9Ss2SuFjjR1
Fox//mEeaFguJxzY4D3bQfAOGzFF4MlfUW3A3SToMbcI32AVv/+oXwtZPIA+18234X5Dgv25qlRx
4DXGZLon253FdbWOmh0YfPjuOjhpYKj+8JT8zecxMbHQ4gYmNI91cPXXkl9gZ6J/VDonMiGixx9b
UJWQvkeGOWnxW1pxXN7f/8YVhfHTMQNQDiMagmgwLdq/FOszXbwOjQ2cb7eiuvrBK2VBZQeuJos9
kARK9iNiyfh308jYPn7/BX59SElaIxYDUC4cYMd896OJTFLmBAfo1PcpYX+jYdNsHesfYP4v0/+J
v9V/cyb5208BJgMhhQYiJ5OfL20RWWMVpa17ikGgH0lORTVA4v0fLubffQqjQjT8GFx48d59itvZ
loJ97p4CBQ3dTT0aeYQv//PHxAlA5UNB5uZ57x+THB9y2qS1c4IVCbFRr7CnYR5RcM4RZNGumYbl
D0e6X9cv1vT1LQ/4YP7t3Q8jhCOaR6hBJ/Q77mfR+zGpFgOlSF/QCKr8GR+C264Ux98/HL+uLNA3
AlsIfi0Yjvc/lcTk1FwaxzrlQLh2Ea3yc+cC1Vky1/8DQ+dvfiIPh4fCehU3uu8XS49JBB9VWqdJ
JwSSoW86L20H+1fywLyF/eBe/hOo6u9+Hy4pXxCFSFKBbf38WA7IuO2Eue6pcOHFVKUkCNb0kwMH
nT++6e8BUGwHAd0Jh17527z6lzct8UH3sJ6cGNSQ956J0hnh75jFXTMsmiYirPcN6NHpZhqp60Zq
rfZ6UMMU7aXRSg4XtfNSxNCNBBoUqk4yhpMbP3eb4g+P268LIYnsgC3QfgOpENb6nv2l91Glzgik
L+IJL20+KI3S5gmQAvvlkEketSygrP/9k/Z+kP52dRC1ojrFRUYw17vFPi7ol8Cc4xHHXqR3k2+v
3FrMPCi2VhZQ0kTr856l4lr1hXoaBgeSkk3I7B0IVFUcVNyDNqNKIk0dIV3yj996kDNAnnxeBlbJ
94N+UyEVHHze+hKO3nVmEkQsYsM+tYVdod9U5p/aOL88m0Ar1reBVg6PKE6+n2+CAqNN0T8vcKJW
Mq2ZYfiYFYGs7Oycxn9/+f/uw+gbMbd1A5aa98+mv+D9jlUwn94QyLCPg0uTiIFig7MVcNbvP+yX
ZZpf5iNRxiy17njOu7euXF2qbWTOJzdyOFjGMBwxKhOIne9//0EWFsifd1eX5XItHhx+HHyfdw9y
gWyLAbY3UkHopL0xOcP1IQ71Ln+IjHppz0020AmRsfQvkzFhcAH/2NYbWAdsg7WCnUVXGmP6yGEp
bMXS/EA6m4ZLK4uulw0neeXYjirncPwGke6gpdTlP12IXeQqSFZwWzo2oXHv3o60mv3GK9v2ZC2z
vx2rHqD6mKSH2AQa/fuL9svLz0fxDEhP0rDFWPruueti0+qGKdEnvWKsESTy+1WtAgi0E2Dsavpj
/3Ddvf5SA0m2NeL2ePXBPDmk0r67S9VS2kJpR55cNclv6HmGk5Yw2d8aIq7X0tVRS+E81NNk/WGl
s94/IgAKLcKkXHSwJk4X9oCfXzNZRF1KAkZ2EoJO0rLF5+PmpL24S49Wbpwi/9UVeU5Sed2K9prY
bd5AW8MbszrYvND0s/nO7Eu6iEu+9muU9taDRY+GZLN4PEe6JGUdU5RIb7xuNvB31WOK8w5a3Wr7
RnV862Tt8qjXx6tAgrMc5k5j5B70DAvdctvpxhlXin8b5fT9chpH0SZ9Q3f7aPeY2JsGPEcTwsPt
SLfhWiO9OUwydW/qWRjLoQZqtKGLXcEPhA9jXtKWxhmIiLzH8IZM5rLLpUdIFRiEcVvPauEAvaQn
Bs0C9UDhwGYABaqIfOmJle7ofZswi17sBTQQ74xAcBz2GAbF11H7OU1xA2BRCK59bYbOcZ7cDBjN
451nqKW+cGtalIeAuVJydIecU1GlFv50UUD73orPAWPotA+Kta5RDe9aUhXO/J1ueTqGuYg1B/dZ
T2D+Ic9Od8A0yuQGzGhRX+axGrrbFjTvmsPn8XbXomzyOyK02C903wm1xzoNk9y0/EuyGer8zmsE
uPnW5FdApXeWb8hV8e9pBQiK9LOC2zyZKX+Rn+68OCNf9yO6bzAeBAPIy4GruaLwe3pzad6B63NJ
GMR0KWY6V92S0Aj3y9klCPUt9IHcvUi8LuNqxJ+y3vg41SkfrfKFXSswK0kLJynslonwCOrmTqRG
gkKJxyW54byKSFvMHhF2MBDlxTDo1iNjqGPIujRwYrbuGujgLDFPUFUNHCQsb0y9S0lIAtaIt2gC
EN1Deg0YkZ4WQTvtcpgKzrAbKyWbiJGaOel7UcGaOPgp/LyrKvFd6xp283Tzow6gZ4+VdIldWg2J
W9M3w+Vtz2eU+5MPpoew1+8B8OEbH1MowuK1BUdCAl/GTiYYjJkF74/MwWjX9u3YHH+8Vlhn19A4
3pnRszPM2ISoaZrzs7gXk0hSYnVSevNWJ1nGtevwFCnf5WSWFA53ymrXnjnCqv51TusRFXJKH/7H
aEb48iVy7LWQePNLMmOUxPtmaydW054H0cHxZyKuCaHquv15bk+TMaF35V1CgViT3cx0yva1n5vo
Q4KY17RsDCYNxSy5sKhjSHXISGVKb5GS80WESe9kD5eovasWTH/P/eTZBtFHnpPnd34dTGi5p0Lc
u1lWybDXUTp/8w0mGbvMV5a8nUVDFziZqY0JXxKjV7IfMwbAy5DQruBZkUxzsO/KzvY+UZjDBgWQ
0RFVsClSQneRdERLmYYs4U52KvRqDp0LexT71R/o05KAu3IqmfvSaqNDjmjDWW3k2fhjx/9f+esf
5K8WGlOqm9/NSVf8Q9395BH799/6z6A0+BfHTA4OjENt9LQmG/Z/EBDev6An0qzw32ah9C7+36A0
+JcNL8JhJofDFXoCm+5/BqU2CtiAQFxOdatw9R8OSoW1bpF/2b9NrLuITD16GHxBE7Xtz1uojf+0
7MDknyvTILQKngi8su0kquiYdmICI4D5C6i2PTR6jwlS2Du36exvEzYvJGtLCiYFSfjVNEcyqDeK
gNlP04Kt4VEEVFfbsRWvsW/FD+XUe2Eau86nQcruCipSd7OMAX7ctMZyxUTW8K7ikT8MB3cKmoOB
aeWou6yCjE+cazk5t4Xu7FdjlNF8ZhpFzJZ0re5yyAJZPdh51HuX7aKAofeFO6LbkST0fs3ehrdW
iwuE0HoA181+mVtYfKgCtzYwhRDlTP80ZkDWp00/lMZVbqfOWguUHvz3NfY0RkvmhrZV1fmuIdjl
QSSAgWLmX0uo04z2KvTH9quna/XRlb0FW6hLDtaUfS2oy3epl8KvNVWKrpW2/oF8rvs5t/MbF2RQ
duQ/sa9m4lXKbTfZ6bGr7E5vtHTsXSeMlymXaHJMMDkX7BZsFFVg7xRHf1h0PoITGpXK2S0cM+9Q
ZjpXQ8A8SnS9Jy56dIGc+hfIC0vpex8bz4nudTdb/oWOOttA9tM4xbloJSuzB/Hv8wCNaAeizgtz
YJ1cg2bYqH6qiCqqC3DPmA+qvhzJ90DTyGx4nsdz13c4a4y4SXZe6i53qoolGJ8oZjqTCxc3vKZb
ZHXjcc7GpdrSPBqg8Ecq2/tEGR9lXZJEu9jQ/bA6L/dB4WHjIp2SoD6g3n7xmIIfqLBIeZ5n7nr2
2An2UFcQTHtgNjKb7UUSO2jayqxwgMzF7aLJg/cK9GxOQbZFK0NLNfJ6caIRnWsE+TgAQkLv+s5P
ojcgZRHmeT0iOXZ0DJ0INWICp5wsQfKcNsVikPPQOta4K5ZoCPXkk5dkePf55GxLx7qIe33lzISW
L2javLS+lmpRYe/k+OvL6ESM876iMn0ArHQ7ITPHps83jJeJrIRhfhLmuOwZIUTY7+aPdNPbC6WT
ZLe4KrtUpYEyhrj0fRcp6xQYrPc55eyuNZBAkriSniStpP3o1+nZKOblwlS8mpZbWA/BbD1XnS9D
hZtzkyWdEUrSfwlb9zr8HDYCPaqyV001cdKpjM+KycR2WXBM62Y+MD4LW0mYn1zQ0DFg3KZrLFas
DETDBNIkwOiTb86iPnsTU9eA6cPGVeaywVmV+6Ep/XEb9ITrVaQTrOEBzUFly8cuBcAq6lQASXXQ
J+lM3PDtszOpLEgdIxr9Fwg8+m9N0cxbP7G5OLxsR+RU29xjg6zipTvWSl1Uo/MR4sVd7qeXOP2p
S3vCUK3lPnW7Q222KK/QD7dBesFBxUK+N+/ijKsfu0noD/KhVergz9NVZhkYrZx+2uum6HZDtLQb
UrgfXZxrRIOVJF6XxbdCmppIjNHFpJdgKTJwDykhwgB+FqxGh0Uw9a9kA1otA3izMQmDIU+RasDE
jLorpzUuMBhGnq2mFRX3wz1Q97ThytA/+rr4sni4xinyg5PLcnnqNROzKbKz6yTo4KjQV9nyVojb
OFG3GJB2K9XPX+rqegKZ9lKsq1neR2ANfQR9Z9hS8i61lHuqG/wN3DBKmqkJnjyVfDaNlnLGmr6j
mhbHGBV82KaAcPEvk13A4PLUgwXckYYZ3OLLbTbx4gYXeUYEiatvGYObe5YJ/1zjj8CAB3LrE+tK
v7WgCA2bxu6ya9hcA/7DnMhKbtTerFXPRMtJgKROwZWeTNQNRreVWfnUxpYVMpL7gG51X2Hr2kwo
NZH9tnekr7C6JGgFezPbZ3Zu8/Vq+ZLI9Dq3E3YHXMhTLoJDmnUEqeXu3iqX6OOYj1fkN+oQv372
gKzlwYmhRoKBe2mX4LMbWxdW77g8x32zLwucdok17ttRX9RuBmcA/KmfKUnmYqwOo6+/VHgydo5e
2qPZWfcNFBwe4JxJBpkPSNPVaF4nwr7rg+ayaJNHN7ew2xbLzqwllLO22SGQfSaKi9GrRCu/rqWN
4d/4rX1ocV/dTdy6cgMBW4Uso/5zHsXic0G26xaQLa+aITmxesOVNw+7QZER7Fvd3hnUCvnI/I0a
mpSxeVAnYT4X/gHm5HKR1N2xa7LTkEb5oSvMFH2uAe9sMPZsZkW4RIG38UcJb6CWvfwiEUezYNeG
fz0vprxNSthsi6fVVdGnBsFfQ71rMid5bSYyzkarv8Spy54wFg9CDtDm66tgWNhYM9iolu4+DvRB
VeqVXwZyn4EifEYBXOwGfg/CgToPSUNIz8NsXyA2EXuZRL6FZ9hZridHFpw7ItVsEQWLs5M6MXku
9rxp+9h+AhvR3NE9yqsNcauocrFSVOFAntMN9m8MgLUmX7NjX4PdWB3nGo+lELhoq77pLy3iylB5
gPEIehOMlW08JMa4bs8wdOsVtOoDQTU96xGxRvXBjJth2sq5kHEKWzXr70Ci+hcBeJ/TNNgPEu/E
qwE1E5xmiTZi7xBg0m5sAkCw4kpyzo/ssyRrd8GX0hhuROKlYSfH7q51qpuxMjDQ58YtlMj+Qz6R
lKFtjAwEuZzU4n7yW1ncT2l+IhGr29G4HLZWVahnlld5HMUcvWSL0Dt0UBq/rWHtMiKfD25BHLVP
kntY5rh503Z4CuK43VUmaM4YtdIjWalY3IfW/+72TrztGeNvnMQuXmrfmz96o4GQpPef7NxpwtIv
vUePeNutEbmom70ku6/iykRPQfM0IIJlY9sTSmO5vkTcsAzwp53vwUSyIAd8vZgTzK6Er6fz19k0
vLsgqIZPdjvsTCbx14WZO0Ad2bJhM4qSwA4tcVg0Gj2sqYtzuyz1Met7SY1QxVfCKo5gc8gpcrxm
x4ADeEyJgYPlNulvDWX7a2a6+mQswbHu5ul+aGPoxEFKBD2pOOklQbJfVe5/YXUu8M24wZYzXP+Q
ZuLsEmh/aAhG2TrE7u0i5vRXGYfrbWfZQ5g4Fu0Xo84slBZ2igPeUZcZyusNMO75spRjcBxrMW29
RH0p4nIlShapuGmaQXxkgWwRjKFSh63djUlxkFWMroIMBjav1qieMJ3Z59idnT3Zj+mjOQILC2uf
CL2NIWcbEIAtXmmoAKFMKwjBSwfYM4JMbdA239H3IvkuYLFcmLBRAA/YiReDMBhzW9kIsTmorNLo
SvcwGRjVl1QeIcDeAV5sGQn6kmeNRmKfl0P8ET88vawrCq0QZMSjDpYL1xq/MsZyD2jxX2miwEZj
Zrbro3gVqGBrXyYnAAtkHrhzREnhtg44zW6LGlPXJPvnoVtJQ0sDXKqJgJEXdbQBassemNdH0rka
IsJAbaF1K442YgNYwdlwqgB2R9q+zpLMRirkwkpuQC6mSYmUEEdJmHsBUjNcMoPSdxpP0cEUrz2e
5X2HJmJHlNEDnSeg2AoMriHtLcl6DbYTvfEHMK/ancGfq+KIrwVhl0ZRz3BNhLVB4E4qhy0aI8WS
kjrg2N1h06ph4y958jxiDHYp8vemz2Uug+ZhIqoMh0eAOoicy5FowW0mfIR0E+Uh+jYJyoWYgxBd
wUWN6T5AYHJwY/tLUfUPKGucD4a73HYlZxVSpeb9hBYy1E23bSRxPXaDIcXQ07BHV249MngD/FuU
5cPUtTRRVmb4RLQUAyrQm3jlwixhqLqxspruWrk8lKpBFYVWC5h4lH7NwSqJyVtuFwScWGRcbBgS
w8PkRw+E3F0qUFjXmmzhsFfVdwpgSKRJuyOKsAYth1NrkgNyxzbZL0VfPmiZpdtC9vFeySrYSQCr
FN6+syGHq7jCnY5XeMzLfWA6sGL96NVsdbwNYFIfkjGfbqF8GfugdUVI4BiVj2iCD2aTXVfT3F9b
Zh2WtVp5SHrtm5jztZUFJ0P4kK1c8O/eihtmfDdeMvn9WnPmKITxZPnLS9y4wBra/pKjLlSpLEdd
s1xEfj7sUKaR2fjd8MEEC7c1L0WbNUeV6xuV2udqSlgiE0XmIiCofdNwxEVQZx/sbjhYtSPoWGVn
H8EFtYJ5MnM4U15ib+x0eZm8/kvUx681tLktoNzbvrvy6uihxqUOTKGKnw3DGlDTFhdduuBqsL1L
0B+f/abe6iCoDzkb5MaK/QY8Eg4zozLFJV6e22ykQjOA+oWw7AGD535sXudRPVKiGTe9qwb85+W0
sC1kET+X3UAhP8B7Pvt+e6F5gp9nnXyzc8hndoR7K7GtVm9GWazh2U75VNRZWe/SVJTXbFsS1Vxt
FxR5tfa2VqKr2xFp5XEwJpIMMzcnycuIoU9Y2kzCOmfwa40CqR4NUA46jXoYe+KmcKwMF1TWOaaa
pDrIoJL7Zl7i82j27l5X/f2sF1TVdfAh8EG4V6khvjtp25+XJHVPje3ro1XM+YlI9nnvECl2L6u5
JujNeuEcn11hMuGQH5v4IWP4tG0dX9p07UKQZs4VbWMAwcuEuQaw9jYbODENnlwp2J6/1SncN/IN
D0Nly22MdnBTYiHdQB0BeIWhhhGX+SGWPRLjJrN3WFGjDy5S4SOhJq9+SSu+tDyEuwVXjML2quqx
wpNvcgHzdsHnMVwjwaO0aBPEqHnwHJhmulW+h/azTBDmNk5FKaQXKD3879tgpKXIQYvwWx7XcgSs
nlV0B6yQOUq2xxZbXFA7XhBCgFq7KIf9msSxY0WfufVOBaiPlMyEhIXZ8O96+O0HjsN0Xewpexry
IKCaxth7xXbNTjRyYrie2+BctRVg8zyTWyvyHHCTeDhoe6+sGXX25tbcwH5Ij20uRagx6G5QE5rn
Llfdqa3t72ohygYpFmQCTLFLei1Y3XeQgcqbTHMbaxKrSJglr6AoxtBAWbZx67Tb5mi6z6PMMNkh
cMzr8ip2vUe81i0WRaHCqeHxb6dpXwnzEI/0PIrO4TzjkE3Y50wVDMSbiB+7b0vdoCbsrmZ6+JCH
IrrcNrpgxVnLsquwNEpQaTAI6VXTsrHbEH0xq7JjRsekLtCE541D4TKfRt7UEAshup2+Y40ka2xL
Efg6eNlr6jmE7qqbCfX1RdrO1pZj5Jkl+rGJyNOT/bTjuMWTTKc/7IZ23PA2mNeL6K2Dv0Igg4WN
l74vym1xRxgxFqB+twxuHiolqoDDzlJ9UtKgdTKOo7+36DOzdt4RlD3zi4Zul7sjpy8fNr3mSNiR
fEZO6gZ8NQfVKB1PCUyljSOr16qrg9ssNriRvnPA/Uh4KOkMD6gqbrD+gsJuhLW1W3PftQ4WM63B
y1AsG1u38OYNh5zsnqCib75Q1+1inXPffbGFRWf8pRPlAQjadz3McBWJYdhVAsodnLytyqpQZE22
XdTwvel0HmJme04U1Ga1tv/bxghzSEQ0Vnz6JQt4um1V0Q/AK0TpkkXPWZ3d6IQFOmx77QIUNaX3
AWCJdTKo6xuktSROjAMH80HNmv+InRzROyBKs1G7qp0qsj5heo/KPePaPGvTgQyOJ6mfIEPt6eSg
wil6B7C28IDuiFn1l0yV9UG2VgFuxZX6Ii0UQxBWNZA1rdBOSXmsEnS9VOXdvSHdst2XUCwBfRr5
qEObMVt9djknzCwfVp/uMxkIBfSCa+SQJKHjHtjgZY8N5rXNJy/vLgHftXQtfoyc/3/37A/f/i97
Z7YjOXJm6Vdp6J4F7qQBo7nw3T089shY8oaI3LhvRhq3p5/PPKtKlalWSUL3XMygLwQoURkZEe50
s3855zv1zXv5tftf+h/+THHBOZf0//vHP3bf/4xWbPPev//wh+3Fb3Svvsr54Svhpnzpd1WZ/pv/
6n/8j6//mmuJBfqfT+M7ZuQy/dG1dPmivw3jiVglDsj+kUUhvF+CgHnpxXb0e1KR+YtPP+jr2Ti6
TJ7p32fwUCjQadpmwF8w/20Ms+f8tEJndR6wNTC15g1hJtCHH0fw0vKzVgc2nGDTUmUWRewPPW5P
TcBsfHd4M+MywMjg1Q9pM1c3emq+akMMAetKqGxLvJH5mPX5Mm8lYPNb0lChbkLVZCIHiXMSqXPq
NZwTmCVALS9En7OqIwG/M8KAQkwFUM+hGOuzGWvSZw3zs9HwT80c2pemSPYRWK89AS7U7nFpRJtO
5f5+SRN5ZD3gX6tOH7VLh3fXUey/CYAFPUoojP+SwpJU66C0s/WEdh4Yjxr2maHLh6qOHuoLVyPV
iA1lfsrzpX5nPhBek18SOSvmrD1VJOvlkZ3ADgKXfztGU8hi2hc4BZMIqiMNsHuAYGR8HqGcfgu0
sRA/KeG9USm/xhMoHYhcGA/TpFH73nHkg0usyQkMrskmOs9mEgYymwhhmJOZh5mBsaNDQ4VH5CY2
q/iqaxbjc3UxOlpNzS51aSsyM9pXImfah2zUvokkHD4kTd8/Et0LjbIwFvlJG1JeORpwySuPwtP3
idZmpiXQQoUVajU0BytbA9sTuFCEQNig3NsL1d12xxcfNgivdFV8AvfTH4RmwVuaCr9oPnxqknCz
xN4pl31zkpog30TFsCbaodsFU9jZG0nzQcjurGzyQjV+nvaXyRqvkuJf03x6u3OKqxlo21oSJcwv
qmn2WLMg7Kcg7jMNu5/aqHhCapq85H0KRWKsGoc6fqrrbel7mcVEAKERwzON0095AJldw2JSF9y+
uqD38bNHu2RhU1vETOvXo4b0F4tjsfLE0P0tZVJI/ThpNRZsC3zHWVLdpRhrVi49wTmW9bLxllmt
bBmW101vZGebXdS8zmEhgO+9BAl4OlMgusQLCBW7n9ppdJsVNzrFv04iqBuzPCzNwvKbyo9iLKys
G2wF4h4CcrLGI7xtEpINoJtsfOndpIUYPlc6AcGUzJHGTMciDB0JCYDdpqvlEpuQ6QQFobMUjEus
AiN6IhYgfFhfGAgSvJCYI0A9CAiEh8+59daLIqKyq1p1b4Fu/ijRSaxFA4kiZ+pD3Tr380OHTSE8
uFToABRDUePOIeFFXKIh8FETE6Eiy3kGsJFctZjVPlH1m9UKIAzhEoFcyJmIq/BjFpA9AT2FGAr0
FuIJ4l/NEO8SVEHlR2hFo/MrQp1kgSpAfGAH8MkwSbnwG+lcW8qfv3qNZNfVETJdbaMwql6zS0xG
ITOuV4Zj8g03MUEaLLCaY6jTNZhwsXzrdeYGoEIa117eowIkkKNN+TxzFZMUr/M6Qp3cQd1MaMwA
NW1ym3TjMgrfLjrrI6+t4OSZHYawSxSI1KkgtdIBIcxEgrUhSA0ZgIE8gG739vUlVMS4BIy4gTTf
bJ06suj8kcE2gYuJSyxJoBNKAHO1N0zFkMYInWAiL2EmWJyzl/wScdJajLw50Ug+iS4hKKFBHsoQ
6GgUFw3aoTXR7COwIzvF1Skq9SVQpdPZKrNOWYliwVwmu4SvCJ3DAqKg/ejrbJZWp7TMbmVdO5fo
ln7UMS6ON8toLUBV3iYkTOWb0CbA20/GCK+PMdpry2we4xyOZ5iLkYkvmKsSL8rGh3zlagTWoGFY
QmOxhhhEQqZRWbXltvvJLJ/iylP7TgO1UmSLDDCk5mxBnq/YXgDfQke+fFmwG5XbwQLOVWtMl3kh
diGqzW6hV2ukpFu0PlgvVwKvflkuvK85cKvcfA3nnIE305oLGExdKGHRBMLehqRza2XYvRarkA9+
WZgPZDrHdxyLE0LyfDkO8fhMsVo9tEgPH5TVRTbAxyx6HhHWvzrIZpgWBRVlLXKk57DydTsAw57s
r6a6M9VU3mGobXddXAJMTHMXpRdbFRptZqEs2qAQcOWtp3JOb5QtFFPJgCxspyvxtAuzf1V+Tm5T
h31/1SHi0ugAJk+W7Hy89/z47Ols0CpVRCu39NGjG0r/mAEje6KgCxH8QPj86izGfFsZsSr3vdHW
6LTm6AbQUfPI6glmKb/4Zyb0kFdn6e0xKCtIe+3ykdCRqYZPYyyH2CrIuHbhRbCzUNu2jxSGLY/z
SKXWAq1xCY4JUKQ1tMy7tlA4wFrbuY1qNrirGR/tw0hgCusLm+1KHdew5MkWmkHW38WY/Pb69XyS
9WSRGrDIA8dFsM9aadzm+TDQ1dojO3axJF9gw6Y6y50BgWwnfNGe2c+nmfXUPazkcS9mIY6Dpbpn
GRE+P1jecODz5BMprmqChZqAhUI3xvjBlnk2N2zxE1paR7T3o2OW7FIzR6yxH1pbUkbNQ9YW7i3t
ZgR4VUzHjosRVY893lQi/GzWhE5bnWPXYFa89jVlrvfRHKP82MHf2CM+NUI2Ghw1PH4JNAK3IMbA
Mc0AUFSW37ESGT+C/Rg3eW/5b3adhrf2XJXbniw8+kFsXaBVx9FbtlLadv1YzeIVCyg2vCEJkwa7
VaustVmFdsKGYRRv0OXzR5SYXXvnyy7tDk6AgXW1+H7u4TWFR3i2fYY6TJGtikQY6Clpoxf3vPK1
vcyPso03k3DCmewgP9g1JGOuEzyD0TqLx/vFslmG9rLoyoPqjeTVaxwvfbd9PuJr3J6mt5UjK27m
86A5F//asqZpYOEZ56mpTjyytmQ9NFR4ot/Jlnmj9p1e2N9Wn7NhsgkaUsETkKfmhJ/2iVSfeVs6
bXkM2q5ZE1qBbq6eHvxiAZ2rvrlp8p71/lugRvUJ3xUVhCsRbHSeeguEkR38ICzuWqvYjm5pnHlz
0KXJJj9WqAO/OYtHkk7fkPlHM0YoHLPotDjIeu7vHW/M5zUzfeZTjWQ78RT6CkDGYi/3yUK9wyJq
9Erj/05zBAZB1l39rf+xHbq0OH/rlf5faqHgxUFj+MeCppuvn+R7l/+oZ/r+Rb+2ULRKpF+77h/p
Dr/qmSzT/cX0cJcR/PpdmPR7K+XQLyEWD33aLA37QwT1m5zJ/Hc4D6zKf1IvhS5Js5brcLxra437
k/q4cJTBKZsMZ6dcxJDQNvABZmxCUEc2V2c82O7clAg9OJ+Ty1ENqWR88vT53emTvChDDvWKH/+a
YDT/1tZn/nQ5/nt9E9iXS8F2JPvSJVWvrr4z5OX6GPRNIvowvQHgzt79ctEgALa3DR6PNcti56bX
NxK6ynZHil3JlWdWd72+ucTlEoM6kD8jjhlP2suoVpO+78x2xIdvJgbyWYSGD0USlg/S7p9JxFmO
EKe5NfX96bfe8sC1LB+0sXbn6Ht2ifppa4xOf8obQSqa5ncOmuTpXqCeUF+LJ8Wu+T3QzE8IdrBz
IDpPd20LExSHT/ICplfNa1MzQ50YeqhIAusxuBBFJz/bDibZdoAEquksY9ijIRDS8oIjtfBRsu0c
UF6bmlcKOxJ4KAjTHJoay1AwbAdTE07btKI/hT7VfYT/AAK15T38UGguakgw1s7QrFRZak1rogmq
hWapoutkoZVpwipBGdnBALrKrBQGVkbwwqKJrB0OrIM51oBdk0qdK01uTS4Q117zXGd94+bUweue
SuU2ZMlzmDUBNmjN8exqKmxo+c47ARn1iZVl/+hf8LFYHvJtZTfsxWWCcgqkmbpGE2ruWiswNvhR
q3ujN53HXrNp0fMV32a7g1erybW+ZtgCVTRunDTAokuxAbqVahR6rbjD6Va+OhLmrqWZuFUPHXfU
nFwgzAYyLDnRRHTdLeAqdNmarCsukN2MBydeCc3eRcJD60Q8BseyccHzTprU62pmb9VpfK+vSb6z
ZvqWZs2gGC8Myy33HYZSeHUxZiJFbG5cacVrpQnBhg0rONHUYOiCAIQHzRJuNFW4iOELm5o0THJk
dmc2iMpTzSHOvQzGWKbpxGw6ABVHF2hxewEY4w5VV1XqBwgy4RunmnQMISDbaGnrK0sG80VqIjIs
WXObuFCS06Ch9aubdriXRry8tUVjeyujaKarxkvjJ+Hm3m0I2E6GTbwfhoBm0ex6GoHE3uae00My
HhamgZYFatFDdwIpHfzCxu+gClKYVAaE8NCPjqxvSJhjP3305qwrVuh5WHdEUzuBnJZR+cwx0tzN
VbEcqrg1t3Q23jY1GvMaGGBFiu3QcGXS12wlksBbEFjxrUxce+O3vvOxoIVEvM++7qWLkgCgeKjm
R6oEJyYiqTC2S2YlB8+PypNauNyhDQcjmaZG6w27qplNiAQY/FhyV3l5Y7DoeQ6sqm0YT9ZRs3bb
NuIkSZsFSHz9pQCpGq6UX07XzhKUM2+Nl+bAJQbjOSZwU2wzTJ4Rs9h4wnxlZVSdWdXaO8i6C8IT
Epju7cK0XmQH1H/NxFk27a6Az2dO18BEw4n4Cicm79TeyaEhIAf43+wzjZlM1ZmPEaPw2f8QB2XT
PxB2ogY0Wvgtq9PS2Aj71n2ILIoUjcHOx0eZTXH42Y3zKKmQYBbm6H0oUS+3wTZs2FnuDFDh2Zc5
aBor36OkkpKLi8vtv3tI+v9fHYASGbPVn9UB43+81TL/YZT6/Yt+rQMC6xfucTv8A6/pN11zIH4J
mJqivA18zLy4Qf+ma/Z+gdkb4lDzA0uXA3+bqZJ/8V/QNf/kiHPx+jk69Z1hqocdyv9J1GwN7EBN
M66PhFRi8Mqr2Lt16FlvSAb4Nx3Fl+/F04cLnEMTqOVP09sBnAqIIqs6BmjzbxbYjTfAD8UzDLrw
3LbLP7N4/TQt1t8Pl5WNDxuTFy3CT7+b1OLcBi8quz/Nvxlh/EcgchbMyxMW2KqP8Ko4U2g9oT2w
n/7wHPwnVvCfjL76m5NeA6wg5N1jR/TTL9uSBjHVnayOi0Q/UxYlppDCGsIzPDsEbNEiniPb/Ge/
8k+utst35dUivwlXJSJfXQX+wdLad30mxzAocWNZ0x3E3f4LTCMsWkKbWv59Gx0LcBxlJt+Op9d0
cKT/+A0z02Dl2ElxIPmivgpCbOhz0iMkDh0ATNHgv/35y2r93esaeBSwIL8IZNTMhJ/qWIKhzSUm
X+JAlB6ZborYEFtjfbEmIc7DMQo42LoJCzCKAUPEh3bwqueqwR2JTDkHgot+M3hA2G0T7jB4CgEm
POGzRRj9K6rMf/IUeMF/8vNSzrlQw3g3+bD/9PNWwFzjDDT9wQsAMz0ZJTreqy4uKHTjGmAXy3Nr
PFlQ1mA7d71nPfEZnEl2KNjhm4nvn9IudI6XfLXY6TCSgqHgWWLygzlSm3QntD3wV00bxBDrM+um
RHZFmkWuncPKJpID3V/KDnC2AZdQLlg3hgwwH6sAglFjzNDTNMkrSgW+pEUOtfcpHBz0xL5cpgG5
YGtnV9LxpjtM8Vh10pC9+AEzmPGCuldED620JY9clLXwHTEygnYGOJNY1leeUh01bqVU0te9Kwb3
fqrm8UyoN35bZuLjamDoh9daHwQE4PA5JcR3ujPGfroTeStDQEFt86YyG1Mqqt3jdyvdNAzNGwHA
w53JsqtcixapGsijTF/d0nsPJVC4786vcojgQ1HUPBitYT15vQo36UKaFFkTdnVkhDG9sQln2Qrg
BE/jhfekXMlv2uSgzMuiw7tH8RA9o4fBgajCEYe64nW82L4i6VpPCtbOwxK24nlsIbD5Bta7NKaQ
aJ0RvxyxJliwxGTg9u6GaHr4/qwmWYzfMXHSkUoun7ovRVYz+nc9fll7Hppu340QedYYpPPkJIIo
LY8aMlf2K99G+kHusp28JMMonsOG83TT5wpAQzkTg75iqOG+112IrTBu+PC3pTiLWYrnpijhpbhV
ypMx5SyYSV+r2ftqZJ7T1NMdM0kMdoNv85Ly6W7eUFJgPItrAAW7X5Fn6HePKiHcDNqm/l0RxlIT
atvo5fV3p57BkgpdYtuCYCNCvH3rtiL6+PJ3+ojJfok/k3NjSQ4Gv+t9EvTDZoyF2Km24wFO9MfD
B6fTHLoui6IriyK9Qa0yKnQQUygQtQaWdFY97BGFtgvnx03f+hg1VmGZ29NjA2wEj0JUT9GwKzIA
6chX+YIKlaF5HK0+AFrIlg5fX9chtd/PpsrGTRvjN3toyLkpVkntARQlaaePzjZ5OG8gHYjpmA2C
pUfsrOndOBv2+NLx8if7DifivrOTalwtJpIkI8SuWINWWRne4PE6d0+NEyXbSW+bInLTdgIKb5u0
03F0WkQ+YebceGTar5HXHiIxT1d9XE9PfqlQkYEG4G035hvXy31srYn12pl2S5bk7K9Qblro4ZIe
VmvbkZRI+vvH3s0FITtONzqomdPpagiM4eCGdVyulGnX2BDr5SaUKv4Ci9y68cuUvMk08W8asxKQ
yRZ3PlO8l7RQk0GsKrildF81S/9FpCDyN51BxMSGh1ucAJdPFV69oRMrKwiiZ6fq+mpjGe4HJB5E
Dcr2vbICtO6F6bmHlukmQMNAM8bkhUMx5xiDEvCJAyl7anrgmuNZJhwDR6RvRNzSCyCSuUM05Vm9
IHIyUdDEY+3m84ZherjwbJChWTeNazVvM7qBAtn5+D7VtAOZ53Ng1nb+lAH3e8lY/SzrC3kwMjsA
J0SDHcNGmETSAq3ccI3WT74HGy5FT9Txa8Q7uFShd/KKxRQvS9dYH0tpGMtxSVA7HZ1SLg78sKab
drDnGSuSOeZ8QoTi+eT/5adCNNF5NJr4TnZZgqVXPAVJ0j4XvXyfy0mf/qn1jChEbTLF68SCkXPe
a6z0xGzc/qiMSI1rViLE14PafYSnkAebdBiPHsOdYeOMLQaLxAqu3KiW4U4QmXs7KXtSu8W1n8sk
bDb11NG0DWUybpidt+w1CtcbVqUTVTdVAGG/sBz+fsONJT94ibCjTyIcU1ABbRPVuwXjDPGbca7I
5u1y48w8A1YtcU2Ed/Ze/DoHIRs4twpv0faZmKZ6CDgWQmaGsVH3hp6MWqTpvfDsjIjkc2vgbW0F
aL2UwTyHhUsEKFOjbj6CxA5vjGnmWigR2W2Mwu++YPgRZ+/CU8j9hcuiVTwpXWyGWoqmHyUVszCN
k9q6YaPEWdr6Nmd6xhj+ebD5afw+Eedu5K1BDSY4B0tgGyhrNKYnBVdNjluuEUWTEwv0qk0Kc8zO
Oe/lIA9zMnAODrDGUHJ7fngWTWGss7DmO2dcJqzHg3C6A9PIZ8kbwXUEM/d4LfnGJMW67wuBWgps
HscklF8ssAH2+BippwnjpB+rEOt5M7rnUSmTVayHn1j2RvelcnJuDsth5sbN2gK+LLgfu9TjnC4v
9uG5rbHKovYKqBhmWpT99x/Luvib24QsqFNkaAN9wMLjqi2kPAwzvNF+oPYtQyhX1lJUUBpZ0sNp
UzN+qWsL74ezNqWo30Z8YcmtTUQbb1ap2RzjoJ3clUzn4MFtm6LjtvB7PGqrIolbWOhjaA4B4T6T
C3cp7zLcGq03P8Kk8N78xOJgBbpN+FIjJ7SZhco0as+Kn8ZgqZFym7Dv3MUJO85FJmtFbZinRiXG
t162Yp+oUUwrfmaqnNSAKWlPLG0gEEpu8lb01pMjIRgRcDDhXpaBi+U5nlL9irY17zhOe6511YR4
AEvJUfUY6Xc0yxzepgvooOh4Gw2rpWvo7cWU5sZDjpVui9CLzGcLdLjn8jpRWj76TmqoR5QXhY8K
ekziJHwo8hDy60aPFx1sRnE7p7s5R/9pfchCquV4P429twosD3arScBBarrI9DFQppsetu1q9Gd7
XxqCGiSwAerkrkzICeiHNU75ecv/CNsEin4qsqW55u1vH+qQkyUfEvI5DZGejJ7V69AlXD1zWB5i
27eQI6AcLtTo8Xu0/oY0V4QPgbhy5y4igdO5j0OOdNAPCoBADEtgsUrkJVN7JM0lXsV9YT1UQCRx
sHJIrLKBVFSQDP2q98v8G159bxcOdYRsomZ71bdDveETSMqxW32rUJ3gu7sVkzseea4pDBTZAqJv
zFuvZHk3MFTzu7k8TAoOPrVx9Dj5ik0flyi5zgmeRNe9dc3evZ5sVd3zbnMvV1Nx4uYr9y4TyBXG
+n4dlv42FsW1yqGZOrxUt+bcxB9wmqs3WdvODex/pjqwgykgiUsqRFFBv7xzSuuByq/askk2vzFv
8k6OMyAlQbUqoEmwXcVUGx4IC//qteBWblzFR3jnec6YbEplEmdBRTCALeAG7lYzamhOkMTkhOC+
4jTss/pKtbZx9J25ba67XIctE1oozqkveSKXQWspyYaE5DLnY5YyloZF9edtlO46/uBlduHSBDQc
HoMFixHEz23/MtiZ4MZrDg1jLor+YQJBISOexD//Pn/X/fCNNFYL1acZujRuP7aHoC96ldV9cyjY
sCHFCALrqUUFUKzcCfSVD7UyOV2Owz//vn/X+utf0DShXdGZunSKP35fWvLCyciEPExZ4b/3Bv7a
spugn45BwvkFdXR+IByPs7hlxPbPyD/MbX5+dRER0xXzAeeHuCCy/tCFE/vF9MTy68N34PISSvuJ
IToGjAsbmak2Z77ZSNoSXXnboG2b1eUF+J+JHZPvr3/9y/uXMq02aMpl+rn/YfimJz1/eFa0vPJX
2aTWb/71L7d58Z7U5Y+bu+9f9Nvmzv3FZVQcQBSwyLtCBvk7iQCUEws6+G1eYEMAwDX2+8TOCfR/
YZb2q2Ly17Wd4yCO1HRMwqls/XXhv7PGIwL6x0eLiC8W5LYQ5OnalvN3MzQ55GE1+VZ7cnuD0TSO
rD4Z+h23QnjvJVVCTLsAm7yCXbt421yC9/iQ9B72+uBSCE2GbBZar1Kk0d5QLE6e1NwWVyHtQXbX
+5X8yIEevHmLX50SK8bJPmb2RujCoTXTtDzZU5Tv/FwMm37IqnPWtEb9ViVNfU050UALmS2U58tA
9kRiYxcdRineBkqS8ACjGgx1387+6zBOKrybITqA2E2Tc2bXvbt1Lnt7ETdh+j7odb66bPZrWecx
gdxIKc89Qrs+3hlFaQITobUCRYDLPnTGmyLhExnswrZYmpuasUC3SqZOBmuyhyCAHPrOZ09EaGVr
GuWp8lwvhPlkR/gBNvTNZI6GNmv8cRUVvJ4ENM6lGvGJesIcN4rdibW2QNqYn8ex6MZlmycQ5HD2
V50HYbjKam7vUuE20gmuFaMQZBDIyadeuJyxSbi0rrVh/UNwVe4PMX4pyeYgYc2Cqp1kmi9LNM86
WbEvY9DCQ1ynLjc/W8S9TXCIvAnK3jiaWNLuwDdFK/KonBUYCC7hLqlIYTeGfYw18THnlktXSNUp
9ene7kkk83a+aOb3oMny7VioYj3nc7JJ0SjsWLfmZ2mkzr7u3BKnVa/2eTW0Pdj+mqHlUKhjOBAw
ovCIlWVVbxw/iW89W+AiTQrSwlhNbNzec1aZH9cHLMPRvSzH8iWqjB5ZIdzp1cKVeFtk/gc8C/G9
E7fdHe6E4L5o8uEtKcNpg6AWd1mTTPc8D/VuHur0ueim6K6w6/mF8teAU6WwSUcBKSz4BIIbst6i
5wQx5GFKfIPUHfzw6LUMsRsC6ZwjPypgYwCl31iBzOfnRhusgqjwP7S+VT12M17oFZp94oY9ZlfT
Oi1lMK3reVmOlbR9fyXwiuGZrPrjOKF4H4s8fmZE4lwJMsYoyBtvfEK43hG91jD/2ig2dt/IjPeZ
pASLjjKtqwp8Ug3AHG/NHbSs4ChH7ylrg02XKddZuThvzhbFSbyiESlgI0o13Ko4tq/QqtQHrjeG
Gxl+3pUqOnmfFH71LJHt74coaD4RufQCVmxYM/8IT7zT5XZuMC7OXYM2eC6m+8jvkhOGH/kUW87y
SsRsia9snOzPWS3NK4LBgoz+zglOYzGJnZs1XwfRRgcGv+02mXKQQHgbHkUeqlcyYouXOV/SF2fs
U2/ttWH+0hqVwI3DJ8w3erlnKGNv8Zb1u7Txr8Yam0QZpsU+Q4t4W4nKO40Ttp1VhaAYVnglDERv
OtPTW7JkRVRGelfBxSJjrpnkGqWOw1PMqCpBjl2sUsrGDd7reVuPCv1ZxFac16Un2KbQzm8Ts0s3
nmpTVBtn9uxnl3rwtjfkh3SRj1ljBF8mr0Z/Zwq98vVGwDFru1myp0BmLtlIc3SmvITOkHXRJkjj
o3C74HoeJQVwrbrHBYr6xpNm/dlXLBGbcanvnEgsn1otql5Zhg6iLcfmKs5i9wM0cOwULdaw1Vi2
eFIWEV+DpFNvPc6Rqi5iIndLbHm5ZYFkmuRJpU383oH0+1pgGl93Q3u2FTAOzx+nTTIo59VOovTg
GIGNv2Ic5/MF/upidMHg2Nt41nM3MW9AMRH4VVtEB4F8rO/zrEOa2/SW2F5ml0OXAvwC0UKzm6CS
mw62npHWows9Ko9H53HoocLlY0m1phCng+LULGTy/+YHl5zrcz2QhYCdhEwCX+dSzOQn81dNh2Ej
VBxcNiFJffbosgIWlvUEpK27CWIwF2R0IRqFQIkDqkuTY12G6N+a2QrPBoquG4RiOY+oV697c/qM
+bh6sOiGjlDiuzX/KLG8WdQdPXqrfd+609nobdzKbB8+u7X0vtWG+wUBv322gqHr13PLipdmf9vK
jEFUaeTXRGWH18LJ83NiogJcZcvnhFkaAgsKeHeaPtSmfGTZa0K9lwmhPppFB9Fsl1qWtzfTRdy3
lqy3hm8npE51Y3eIDbzZ+RBja0qjDXxv64V2191naBl2fN4/Z0sVPrQ2vVCCpfUpZjCyshLZnMYs
LxHURV5x7dVoC7yuGq5rYO4H1P5gLvwSRgcbNQh6NTEQlSnGu5QU6y/kWWFoskHSUfa44XNMEtSJ
n3De2KTdrWuvoccucq+8KyMDn7Q910cL7cTa7Mxpg0stPRsS3IlfVfW+V5PauGrq32wpGSWEdbUi
p+Rj31mfshZ3/ML1eIbJEbPwJ6Tpzg1bUra7Ot9MZWKvZ2fqvlmIV7bKmtVjZvrednBHqu04zHcM
HUO6SiN6TAcAg74Z9PtROITbdqm8HeLMsbbZIjRSxi6hWMjEOI7qCpl1Apca8IrpFh/RqSsiT8i3
htFjbeEu8L6G4cckLL7KPO2OjHeDtRnk+ab1+H+RF4jVzNbqMKS9eTSzAsBhiimLSZBFdreRfRaE
KHN2Jsa+9ypj5XZRcZ/1hXOyuyzdNX3WwgaKMc63hTg4bq0dA1ReBpTafW4nw1UKj4/P0YRfBAaR
sTHnpceHVw9bJ+iqz703puBdiqdUxRjc58Q/jIPDJMS7XlxG2xU9K72AsHe15X1uzeZe4XhYVSh/
1m4G1FCaBkwp49VCoLVKEj8FvrdQYRSEU+ZmfRM08j4wmUd1LdLMUq3MMh83ZlI9hEafn7J6iXeV
bKBesJ5a+Wllr1y0Jd1SxLvILa6d0jAeRDeN+8JX4uDOWbxZnPKecNI7XFDJjqgttKn4u9d+Md+L
Qek8w7zYM4itN/2CGseN6xDDl7L21eAwZTEC55ZsAdxcwgie2FGkB5xq9Rry59eW3JUtChISuku0
73ZKtN4QkXCHb1Tdj7ZFSHY5twzGePywXx/8aajufQOnLqS9RI+GEZiKRh0nYtsOqGsM0KpLeCr7
+b5IvY9YST78Ty/1LxnJQLWzM//H6ofbJK1/ar70F/xmIjN/QXCIPdeG5ErMlUMv81umsftLCH+e
JiZ0IC+7JnMBAvH65K9/Id9K0HoRfGXRkRB1RTf3Wy8V/qLlizAMHQZVgW5+fnPR/bqQx4D3D1nt
1s/SBzISLPbInhZYsKH9eZMcjUY8JJXnHRl+NNHGzpb8IdHpCagniY+dve5FwGjbNRRtOwtEKlkA
7B4ER+cHr2Kt5lIivJisOV5ixif/hE/78wSDn842+fX5AYEH+9pU98dNvlChBGQp3GM2uPW7l7go
D/lQaz6UnmqnxbzH1YHps6lz9/vw4B++NM7PrDtN4vMQLdDLmkHouxcj3h8mGFFiQ41QaYunI3ot
2whr+KhScZ0LWftYXrzgbJvYC3iZ/OBqcgWgt0ymH6elWr4ECujDpllm50TUY4cFVxUQdaTKt4xe
/fuATcS8htrkHaOx7M9W4zQ712wAlgDbQKFRCs1j7crbxJ7Z+AVsCdZm2LYz9mCWiUot3OcEJRvt
ymFzDa7bt9/iEPprzWYF7EmIFIFFx1bWhXogfaPa1dhIMI/3ZHTuYhYOCQaSJFs7hOm8GFIabLmD
J0WNX6xd0mGJl/Cb6ka6U8yc1RgZGtfOcJiNMlrniAepF3rKmCUYB+h2EYwsAirhgtjT/FpleiNl
dMI6E0gWsUWf+5cQ5zieL7OgYTQJuhqwsYT+IXTyeQfcxMd7SAVjuDZFnOnb7YNQRnbPYiq1Nhly
OkADpg+uNjAlmK9JbEeFGnI3IF9BvcZHCUlJGE+rqG3pPRY36Z8Ivk5wngajOpI4QhAx+6D+YUqp
ytaWM3YUNL5l7tDGROGqivqcKbXnN5YBKHrRQAdpwkmIU3uEZEEPwsYMvEeDQ/7gweYzYJcQPzt6
3muQzSHuBL+6yys5YS5psdEpgryQv+NnWMUmqdQEasmd7EfvDrejsV/skKVjYg87gKOIg4dhwydV
gE0JyoeF5Td73VplpyULsw1BssE7++HmAG9tIT2y6Q9zitVt19s9qcFBhpyOUR5b5/UAPnePr9O6
ioxwOonQYhWJa+4QjglsLrCkyVd3NIdbC/SMt0qroPxKrIkGSCzwdlsvBY8nIFnBLyLU1ln5AdAo
faE+ssZkP4uPXlFWASH0x0dYTOnUrNqAKMZ15ERtTBEfVRb9YJ9/qTJK9XDVy2xvE5j7BfNIqUlY
eOeSFRTbwbzuWiEZdqRFAWGpGlyyfDsZnRa1aEi/kw2vWkEhzrQy9TtwvV4BrlI0RoHVGv3nKlJZ
sZGib8FE/R/2zmQ5cuTKor/SP4AyxwxsIwIxkQzOU25gmckkZjgGh2P4+j5gVcmqZNZqaa+Vuk3K
KiYZBNzfu/ccJZ0sUuAQjEjGwcxAxqznbc9Ry4wGbSzZ42zLeT7Omsr11ohrDrWy7qoEYDAZgW8Q
twicUn5w69XJVnekFgtxXGjc8ipQ9XWXopRiDmTL772EYmx2c8lHfRLyNLMPfGCotj4MU/7+3BHr
23wZ/Is1gNUmKhvyb+vWvxteVveRGqY5Rq3bx0xptNO/qszLiakiFDSiCQ/4sZWwLAHcNu8kMtg/
adLMkOc0aLt05Bc56ukzGdw3puGHgJogQA91rriE8chct7Ea+b3ry9DdNUa5sGjnUY5Hme8Tyl0r
UuxgWDoZShOgsRZGDfjY5LYYbXCXhymGe0CR0nHM+bs7DJ1ozlxRBP9RkFDgeljOZuKs8uZl1G91
ArgI0Tnp0++0etl7AOjor2SHaBkjK1+x/vIvj4OCbEnKFbofienb+cvVDNkBWgyNuOl+WGXODuKq
bpOtiufuy/Zcf5mfgxkJ9PTlgxZfbmjkX9zcR74CPrurPromdKcBKpIR3iy2Gw87vIv+N0Ov3mm+
ObRrcWzjo5bB6qYevjzVaeuP71wTJQqv1WMdrErrOBDOKbEmMsJjL3/0pnq2p9E76TDM3QPb9/F+
+HJkG1z79SFI14ix+eXRtlaltrPKtU3GczeprWMawgYdg3TVcFvFMGFZSwf3J3UXbl4aFsBeoodm
BEjytWQddu2Qg7mirJACAFh936qFijK1pF2jYEIIbn+pwS1rIbK8CsOLL3f4smrEAS1xg2Np51vk
i3qQlMOXdXz+MpDX42ojJ/WImZznOFetxHUol/HA7yu7f/3vwfHfOzi6/zo2e0ubXP7dmup8/ZE/
jo7QBH4jUEiFHr+n7cHn+MfRkZPab2RW2e/QrOFT+NfQrPebReyJP+cLWi7M0/5xdFxPlfxa+oD+
V+S/J8L/5OjIcfPvY3gCKuvujMOZsHhPc8L9++ms6AeElEOY3eUFD5YQnsXKI+iSwrsN48Zx7h1M
K/1BlqLu9nEccjxmUpt52yIGiz9dWtvj8u8XJBiJSBTKfuAKy+To1SUxVIitV0DganRdHPl9FeOd
KlvxUYlm5JXMrTILtp2ZBlz9B1Mm9NRTqwj0QYaolau0zc9VXpufNlEIueFeGPww1iXXRAD97BdO
u5EyofKi/PLB5WBySBZK4zaYANqNGe+x2vaGgcl4x9V0KZsOWrbtGM++MH4Ek8ea04X6A/rNv3ip
zk4gmfLrqXCyk8/t7Nu4Pl45zoXepqu99KGjuZruejnNd3qAorijrVh1kd3wN+YUtyie5NQWQMKn
6VXLcoEuZLIFauv9yEatnnvtpfnFhWSLmqrxbzNGAeNmzqYUFzL4NxzN6cq8DKeQUqpQGUQ+F4H3
jp/E/BbP3CMNhn0Dm+84eUTOEoebXkIU3858+afMi9OrZZymN7a8zHY8EIWnpLZ1FMKhrenl5OAW
fcXMG16t3bzOHW/fJGlJKwS+rs5GXwuiXi6EecBwS3AbgIoYQBquhep8yajg+lPaL7ucxxGKRWgx
7xweW++Ov8nqP+dQMO0AnU87OokgjQSztAqm86fflURikqw49pkz7MfExpbZZsOOk51/3y6cTomm
FcnOQm96X3hVd54l6EtRtea94YZjVOuK2Ifjg2XqOtf7GKlZ7rC1DxfWS3Bw0llW+OKTmWPSvq0R
uzsJnvEbUQ/Cb84W+ceg4d6O4zyI+EYgiOfoQs/DKVp2TQskGmcjbEo2NQsOFtibAYTwNY3T2sw2
nAOCoNg01NKcXUWt1r4feji4m8XU/iMZkmzc+QYE6xfSNX5L/aQXxIeZJm7gY5HqhH7q9zvPonrP
ICPuSOQ0SfpRtdTL8fn5hc/4Z6ZKqem69Ns4mJgdGhBuda3SKy+ux+9WtUJwCkKDzMXraj5NCRQP
AF1W3ZF+8kQKa5kVwxFXEEhFZTLF3I5LYqijAGu9r5MsA65PapupnQbWKOm68JsdB2DXCMkCZepy
STCriRutrxeqb+3Ogpu3lSk/zV2jq/X2UhvdsskZdtNGq0XWbzumH/7NtFTsrXpXHLoCnHCa2AmN
MtrGepv7ZKlLw88uhpSl3us4LhmPm8LrdlUZjG8WpbSDgquRnB3Rk35T+XLPteEnJMea3ynDk9M2
cPPZvShp95yV27RS+2SY5dsEDsTZBPOQPi2M9SSq4aar4QCvAaiVm6yOPInmR6cN0eZarkcwgSMq
+I5SpNZ48mnbnGzZdJ8j+T53IDhjZ26/POrCQnQ7FqvruIvnaRc0Bu/rvhc3S5xb90498vsIKTev
ojzhaeYOhCqKuc0Py2QHZ2ChM43+0Zim62kVtPl2X+PpIEJ2CIK4j0oziZnh8rOS+4Sx/c5aHPve
oAGk9/aQljsvzK0r6QHVQ4aIadXImtXem07mE82sbCcwBPNzLpwk/9G1fv49F8p4trtSv3Oz1x2X
Rsfhd82Z9I6Uhx1VJmuNU5ckzpYWJShhjwF0d8X/wAGEZ3C63DDPaOZk4wULcQanN1yLHDq1i0Zs
clCoGjs7V0Sr9wQYD69LiKByjD2C3LVlFNO5o3gv3WpwmPo2Q7AJqMo9YRSxX/S4vDp8hHGE9hOn
FBTw1tELRv/eg9+9S1Q8A9tM25MPSENE9aKsqDRc8DFywoVbx71zKSuLmDurrcq8GTspbxa1wO0N
Wmm/tWp6S6hEh8R3MpJUZsa2jvSpUETAdD4NNxVQqMsym/0DgRmgiZL3V3JvTuTAiG07ULTnY2X7
yqdXyFoAP2MLMya4OEFh7v97nvq3zlMuUdF/NYi7+1XX/Vzq73X292DD73/wzyqSgzreYvDGFpxa
Cv/XP05VwTqrYwcTcoBaZ27ruOnPgZzFqYoyCXO8P/IQ/zhV2RSY8BxSUQpMkvzrCO2fBnD/aiD3
e+rob6kk33FQQJjUJBgOev88kSs5gS9VI2a6EnUx7zjb8BF30YJcrHjCAAhpGg1xVWVdtR+V14Yb
q++6E6sF5hhL2wGlT0sBsRO5dImbl4imscEViuM1/NmwzrodPW++IqEgdk5GgH8D699lBWz0PbWB
2dktXmmxk7TJ+0b+Mjdqw7KNdWaXp8thXU2xeZ15yxJFuzCnFIypl+U5hrBDar/006gLoXBGvLta
ECQkD48CEXwAOVT435cc4Q6ZV7m+RbA1jevcvyA0NsU7qOfHDGjwL8M0k58jAKCbiT/z5s4yH4hf
hM51ikUbk5LPtXfj2yEVTFjEViQNRiqUTMorTbH5NpOputFjbxzMOMdyLpjxb6TSU8RJDz+1n+Sa
BVORbCeWKTRDALJDRSVKSTxZbLAg2c9Bx7fZNMBLbYY1eAjQaYhq38O3a7VJZIV8553MMc/jElZ3
yrC9vfKW6l4spbzLmVzeAqem1MGCtT4TZOFdHSwMzsbU32PjE2q7sokA/yQimn2PDW5X8CgHyCRe
GfCp60E6b+i/1aPZw1k8MAoFwGsZeUJSbgiKA1Be+wWdp7WnNxIgqElyFA9LHN84SOp3sy1IYuB2
gkSi+wcqoEEeeV9ZvjXVx5uxjpzKfPD1XbXm/voR9gsHnzsHO6hczwb2hV3l8L6u5Z87WEK3us/d
bUio0EDLunW/coZr4tBes4d0dWKiwHl9T2vZuSkc65U+hLcr1tTivOYX6zXJOA9kGj3DrY4jMUch
TYUpIM8f4jUDOaxpyHjNRXLZP4C2DCIAyawKByF38VeWMlxjlXkYu3uaq8VnOI4/zTg09ryvSGOm
azCTDzk32TWs2a+xzaVEgIE2Dp6HbTk7r3bvJZ+2rUneU67Bz2qNgFLNeMOfwyl/jYama0gUQwNf
5RocTQYipOZACL1cY6VcsZJTs0ZN3bJpbojAhtDVe7iAayS147WwLb9iqrrlc/OVXZ3WGGvD0Gcz
EOVHQ7ymXJkuc5dfo6/zGoKFw+MQiPWcaiYei5FvyvYMUMd1JGkuDjHa/PdQ7fh7xHY2aL88WgSz
x0eX1ypBXLfl0PFiOnwWIrSF2ZXXCf9eYa1IXydnIaA6IPCy93W4VmxAfs/8+9FDQVq3GPQ3UIRL
qisoK2I7RZZnSsN9gzxS56dRWoQ9SiI6KKJzsTj1oZNAzB91ljnjI7L1dSCYfE0HC1vo/L0oVIe/
A4pU7VOodnvWow00y53uGRHv+JglyXtlZsmKHTY5BheGxMhrj3IW0TQvJpc6M5vW3PA4+xT7obQF
EelcVSTHWQXO+yDrUf30i9AsPPoQS8grvhyUPDOno6rFQJdbJf/hAX+B1+aSCeM8quKnuhg8zpgt
l96tpTqyNMDSp9+3F/+NH/4/8UOQH6sX6P9emT3KQaX/s/3O5iGr//au/uOP/vmuDn5z+Uf5BFgJ
z3rrKOPP3Zn9G7MH969Zwz/e1Lb7m0Xa1EUyaHvO32RItvWbcALh+uy6eWOTif1P3tTul6b2r29q
VnQCh6HPP9NDZCT+af4xZBaT/jyTx4lU3BiFaUH1BS4psXxK93uvtnCfAz4I7kEqErm3kNpe+N2V
Ow2kA4owOf+nPM7sV8JJ8530rPpR9178jeIw/QmKNM3RHxf3CFyNsXHI9+gqM4iS44fhVjNOXHaB
uU45w2MCk/Y1s4T0wqsVgjeNFhtIQFu2uH8ytgMd6h1zy8eeG/ZCZvGzrwjZwL+enX1h9M5tyuj1
rkhjB1j9pI1ItBhPub2wCCDuWec7w06tlD1h32y0nL0by+iACiiLS9CAO5b3IBXNcMpEHU1lC4aS
AzFs1ypWv/i3mGyPgHyb23ioe5vNQJul/IPLOfqqH7Eu8DoSgQplEnhH95hhQ/EjexHVZ8YP/Ejf
hepl7UIpM5cs/lg8t203hTn2r+AWSSXGfGWvDrmn13oUxQNwCNqc1EJvxyGunxrWYbeqB6x6Bawh
ccl4UCyFhM9zm1d/acbcOFsef0vaBPdAX+eo9Rq+kbkZY9ngdh8DF8wnH/T50qCDDYK7uJQMnVmX
CXOHF8Nh2AIVc+8HVb9xF/80NVVzC5A4vHN7MFzXuRO6x57v316zDLjm6UtYIU3H63Qg+TB91Woy
t5aPptkG9wbdxEvOloR+VuAeKzOBNB935lPMrvOEs9c+GyVSQFaI8rboWm08Lrw5Is/PTa5fvDXb
korSLmOA1x8Xo8KcMpj2Hmhi+2Ncqva9Yyj8ykmTa3q4tK63zoERDhsVdAqVKmok4xzeTwwbNvPs
hI8WOFh0RAvrwHAiYLh1tf2NQ2kP/Z7rlrVTLAm/w7knOtWb4XXT2H6yH2bB3XzK6+wY+61aThQr
rfmQxYNxbcWGHrcj267IRiaIoKDn+KbgW/JO2yRjMzywDnPJJ9lTeNcEhmmDWfO855pz6k1K7mcE
EVpifSI9SsiDlJlJAe2QgDCkuYdCfWzmjcE3gtqSm8ngnSbGugENibSmjWfH/HzWxSY6tqEdI0r7
wT5BzsmmjPqYoc7KawZxKlm7Zq9W04fqTM4ZeHDNx+cNQKnxSCiuZ3wV3/hVRRBGq/41batLHNrJ
NZB7WGQ5k0JtbSy7ko5xTirhI7WCnPGM/pUgy7JCN7mNYiyYi73w+H+VDbC7XZLxJSPTtTPCVN6w
1G2jHlRGPpiEVkGcsEHILRN4O5+hF052iXfk19tAtGHHRGY68riDa1cNa2Oz2QHNhP5XTMSGFX3o
D7fmazjOiA6HjR6sYTdjYL4y6I+e5CCQa4Q1Is3gWhEBZP9u9kTL5HRGnzpEPmiPyAEsCX59OjD9
MD7chSdNGcOWiTFMBmZ+mDNGDNwe/AsZ00e19MkOu9K6lXRfoHOwjBkYsELplLd0pB4wOHFY7hZ+
bH1Ie83BzqFLAnRB4xHSqfstp8/6StRN/yuf/YtYrPi97YrxONExe6zph9zmWvaEemn3OWWPN2WI
7X0rmU2MWQqG01suWRvMB3wTapuCPtwDwTM3q+16axZzQT2zk82uCJZ3CdB8tQrcohS5UWMRs0tL
9bawZXdoY+bZuWeIG+Jq463XE+1lDPWDpUt7YBgYRFk8x3uiHpzmYxeyoGm1x0VKRrVaG+e8ykxo
t7OmCpJ8W/deuwTjJVKKud5BiYJzrWT3OubteBRVop5B9ig+GKNxSLrpc+i88jCn+RypbjSftGnF
35CuGBXqp9Q5sUCsKLsHljgNHiulo1057lVNC2xPxZBTX0Ok+tDQCToHsVFuJ8Pw74cmDQ/Zwqsp
r+iBKtchQ6W9xYfz3gKa0Wwy8yhoM0VKqo1fwpZSqO1WOD0lNhY8BO0PBEGSUTnmmbcGwQubL42c
K7OCfdWr8CAX3bw3YyxeybcZkdID2TyMeBcC4vJqbkfaKVRL723+i5vem4zbnsKqT2NbbM0QFhOa
Nu/CUc1Euzepwjy7U55ch0UVhBt4le22VBnOwMKy5dp4JPDsjEQkXMp4W22Z9sUmtcllN52YeTJ2
PcBsDw5+4xdAwhP2xw2ZvpY6wAtNrJ7cNmrPXTYQYhV29+DFubyfFiUudl7Uu0DxnR5KPgbOuBeT
1aONSterYbd2zRyDuZ+f/7LJkv8aqm4lc4Ic23L7HnEcON58roGf2dt8bqEMMcR6lvBvHlLyxR9A
f5Ko4cJ83cbWNyMcPrOsTt6YWeB0mWuBYs19rh3XuOF3qtjC0aUrbPKcW+Y2fk465zDZ+bfYG5DV
tO5hkUhVlpguAhPqt1nP4U6V0tr5PvBgkKDsHsWpIOLMxcVqfiWxrzdFblBYC+z8qCmYSQQss4Nd
LjbvoC50EYPk4r42vUudsA+vCKxElbKIIVpsLdR2TLuxiXqzWi7JrOKoqfqPIU+fkC9wlOJ8kS22
uRltXR591CA7ioSETuGagyFz2/Uwg0BDOaw8cZPYUVrHwAyL4smwPGL3Yyu+pZafHeEy+r/oGD8M
2vyMqxaKIEIrwnbvNWgjso/0TadC+OdwjpfrRgz0COz2na0PSsdwOEPOinl2Nk2k65Zxa6LtYz7N
1cnWDXgncoK5Zz5n41zg52pj0ojeKlPtw4OFQwbEfH7odNmcpZoenSXt98Do601JxR0kwPKhOH9u
lT3IRybytBXJGhabuLLnXTnXmiSzVJu57qv9NFAW7YzgZ5xYb2AW43fRuvYtm6WSzLhLxFbxuXJ/
VlaFg3AZerDDWXPV1PqrQ/fLr8Yt54KPHkZFSkWjbLZm3Y/HoGFS0juNE2U0Xzc68NIDJxb/gdJm
gkZ3zPcMfadbq/bjO7ic544fOlaDQ0ZwOp2RIOJK4iNqBgn7iAk+tJlTKG7yZ3gJ3kM8pcOhwW7N
IAbT5cOQUs/Pe6qH8GFdOhAbh1f6tdH23q73lheVZ3BAnT3Kglv298nWGcMr8gmfbC2OrVVRDjHE
bTz2t0vJ1TRVrAd6JIRN9a0rAYct/fQ09sNdYyqS7PUNpzUsmd4y83sfT9t5Bh8X6yGBV8yvOa0W
vA8u83i8MIhTrwkkBdde1QKPYkFjzYQ04NlWy51FLf3qvyPaf2dEa3N94472f1/8nn5N3/u/hiX/
+BN/3PdC+zdXhDhszRD2o79e0P688LHR+c2zLTBGxBS/5rb/mM3C16fcyH9leY4jaLHRv+Sts+Yo
Lfc36JIuM1lQZgCXiFj+B7NZNnJr4PAvVz6TdbpjcfGAZbPePa219PiXSCC/L4ZuJRT5kcXwqzYc
HwLw/DOYrBJhh0FVxDB5bFUS0fgY3PQQMd48nbePjTQeW9H154F96wag8MKUbjBOc2x78UFLdN/Q
vY3vlEPZVmOebY9OEPt8kF0Wf3e17872veNkhVXRFilN/7SYXWBdQmcR8rnHUwUGwoCHbx8ajDrN
DVUc4edb3O1IbDY01VTloIhG1rLHdyN4yDdj17XPZVArJiV+zR0IxdfkgZGkDaYiPxVOv09Lx2rO
CpEdAo0VqihwuFnzHFJ/RyN39uVMu2ROepb4izQli2gH4v4hsPzZPTFIxJXCZivz86d4NgzmM6Zf
6HYHUkR+z+s4+Ei8HML6YnExaqHiYZv3tkG/Ogq4WUGVVHwJPXIjaV0Fwl767eCF6VWcm7zRRhYu
/V6TqsPMJAng7dCCHqtEQmupM9z1JW7cY25MQTTiR36fNTOywE5SWJbZY0LcjB/WkN+0PMCOuTW+
5JIGWE7bb2Oi/T7CxCa/11ZJ+ppNGVfPmU0/cIMb6XRX6TgMrzCka/zB/Z1dTezGax1yO068n2qK
RzgM4/vCwntrkf0qJvuUTMUL5F3o56GZn4PA+ZFkkhRAXAyPSzD0m5p72oH70Yth1+CL/WY8gDih
zmfVBwqRgOGzF6bznwxW1NXS43AKi+SyEF+idKfeZdWfKy3rI+j9ht6OvWO3am16xm5XTSPMfdcu
d2lSyU1hFS+NMDI0doaM0Lf9IhTv3VQeHvcxpPHGGtDYhANR1N6OdwVP14OjHQ7Li761mOHvsGdN
24SyCw9yMkrA0bubQI1W5LuOONFnzPb1tGAFMnDFLWv+gvqMPlRsqX8AN6faxEgialrXeEia2aE6
mPwiOyhvXUM98u6eHllUlwd4ZUD+syY7Yur06OAIvPJydlEsucNeEZA58VxI96CYwz34VN5aqREe
tDf+km5RnbjIMjrm2bFhBZLVW0YCPyQVBgAWIJ2ThK5FKPDCSGmDoK4VMtMFk6ErdBkx/saJaE1P
pou6sCuLF6OMT8sC2abqG1b1ynh1ZxYGdjHl57R1Sfg1TvZp0wf6NixQSE21AazuEHDRrbdyEkRx
XeliuPJAcIAY6oJ2ZzuL8SlpnVLxokjubqQfCNKIOWLMLUwU4wjCeXhggjL6j6VTNHeU2RETtXGX
XZrA8vYceINodW5wjQEg8dR7laI0ZC4JjlNpnesBlx3VFMW/jQ8WZbaYselQtlAtYq3v8rEwWXfy
sUjCVakYTNP80TY8VKPEd+Yzgb36aClo9DSN+GhNW2P2xLSFY+euceNRfZpti+U5GWPmXtMwpJ/g
MSH4Q9RouYyJthkvVuD2773LpwVQq5MSJ9eVuErrsDpQXW1IFhjWAR4Pf7OC5fqc42FIJU+JCZy9
FNwZXO4GxA2WtTfe2hF9s/LAeQkpRrC8TcTwX/ysmS5lbnznV+oVpZQAc1QgnsA4BWTdueTCKnZd
CcqrNrKPuA+6XWY12UvV5QTmiHRnN1Y3a7ZhRE93bA/MOwZYz1TXCqoXoc1Qwynl2QxpG/u2vobZ
2jw4dmg8gljwyVm42S4pQgAGVdjlmyFJ+TWmZWhFsaynPZc+ceORxolUrLj1KaUIPqQSTmhGPNsQ
86Fbf2vJE3r31aLtfdxC5mCAkQJC0XeUe7Mom3s0niQQNvHaBWmDJUCC6GFZs+d3eOru0dFV+LOz
+nsfYdfI8o/Uth2oN++rcSKEEVm2PpEeCKj8cu8m8NGoz5gVSpQbyrhiR5Pug7XjUguAhNCwyHJC
xKAqY/I8COZLNgbF7WIIfTNnKEDqeQDCU1N2mXqAEtq3vqhcySENkZGL0QL7lefDpjG7A2A0LIq2
ugkHnlqLPc8but58EiEnnUgkuBtvJGwFEO5hCBb8XgEjQbkWhPi7hccWJZsxt+EJRFLMzXoSTBHD
6ue8lo3ESr0Y1gJS0xesY75aSWFg9U8Uu8Mdufd51zpluANmdmKfSBHbaD6n1n+G+SSjJaRZJfom
2zL4AjjmOJLbx5Tuh6GazkbRfnAPvuG4OdBKLUmYj+ut0/LrW4uTCRVEfrC1mPP9uBatFsbQR3yj
4aZtSOXDa82A3rBOJN0BcLbIgQhVBc+71vu2rCWueq1zpYX6ZsmiuHKbmJ0TKFl4XSRXMZSZ13wG
oKGtbbCxKD4Jn4b7qVm+gVIgsfzVGyPoEt/E0kSJoPPVjhYmP5DZjFsBYekuLqx4m67Vs9EJNC93
9rzEMUi+up/cOH85Kiv3pcuBQU/Oa0UgGvtcD50p4B+1dA7SLK7en93gYF/ucwrPq0bd7+nBSbfM
70NLNifx1ZArFN8GinNDFYsdD1PJUzvTr8GMZNJR9mOWsQbWCcOnfAp4rntZ+YNovkV9gH7e4FTe
PkegsaU9Ve9hSVTXlolPXc2Ls9X2/KNPcRVq1vKbMeRrGNOiiASX5hdoYMtdYRNu423K8nuT+tgT
+YY1fPlaFfk7v/aFYqhTB0+t7/JnbQFif4hPXjkhhyvD5H7oy/HOVXH+7ufeI4SNcUtL9eJYsj8C
dEuwQ6R5E5G75RvNbNd5Zko5bidyLTRAg8hZYs9iA+8nK1p4pPK6ti8zTzMAT6TF8G2qGbHxc16L
i/JWmxjKBavHoz+5wbex6MU7me6feROr20XYBiRtnepj3igbSIynGYLnONJJGOJgRGy3DS0dMs92
XT4Ronpog9B9GGcqjluemgZHDKuxtq7Tl5/YggNn/UVN+JnCD5G4WDrv0DSmy69MzQj+yCV3Gba0
Xb0d+ZvHJptxMilxHTAdfIObLX5ANz6XYxoT6JNpsm0T+wM0lcsYLrN+UlSm8s/GEpqxQcTg1Hy1
grMiZY0/ufP0U6z94earSbx2imMenjdsVssDoPM7qAtXMVdEvDu8DqajaSw5H2dP+x8xtOBtavU+
uBw3e0U246CdydwdVfsyckkmbhvZ4Msj1FRFUtnyobMd3CdYJfrLVFgBs9ZYUoBXzUDFrwtUtWNx
QCd7bWcnZpfv47W1TfPKihq+roPqPOOA5ymuDq1fZq88zYpXXnHDWzlO4rHIVXwUuZ+dhDty4o1b
79zWmmwo1vq42MzeWL4kVpbPV9qYKVUsaXcODYtfiFQQ+G5gPp+ttbueVpNZYEit0eloQgGLoOiu
SLS9IosdPtxm1Meglyyt81zdOknaPUvbxW3q9zJXO5slNi5HdrScrpaXsMMJm3N96Ecq7zxht9yT
hnC3hI3tMR5tsIJnOb8PV2HgVFXEutl7HuNg8d6SYqUF6GDizRoMTsgvYgdTYEasl0RO4XgXDxLX
u/ZHkiXSHx7LpZ7NHfgF46asp+w9Rim57+KgWgOPU8nEvwaDFuQJimGnwL7Rr2AEge/lXvM/PU4V
j9euCh8pQtUcwtrhR70iFozUz/eewvnZfUEYvngMqtLVk5mSl4B8aB3GFdyQrwiHucLUKJO23DbG
UrKC6Rp3P67oB5ZhXYcQikVOrrMi0rmJ27VeBmq2eX2EFpncWTAJ54fAzzt5OyUp8O+QQluLZDGg
osdhoWJEOq9J+sFiEfDBcTNjULcp/HZ0HqVKyMnyGJuRYXc9AYW0CjcjLO3lqpwcA55TbkYgOfAM
2n3Kc3RCEczRybOPKvXcV4vawLBbxqTxj+RAGvMHaaR4J4w8Tq4zrTOsILPo8ojG0EgYFJA4HSx/
5OmjOnkNJ6Q5DoQFHqZWcRegFnNYXFLKWmEXYrbanNCNg2ZQdnaNkD3bxtbgf1bE/H6Keh2YI/hR
+WGqmqe+COPs3TRZXlaUYZgyevUm6Jdl5aEHwS8JRP3oATY3NiYbn22LGuiFVICIMo+nc0Qop9j3
Vr98Fxysr8YZFGXJ/Vj6jThgGBrOi9Wq+6bJmrd0cqqHcTTd84J3fWuRrd25qcnK30wrO0oKmAZk
NDgdtGshpSBFinJSXhynrXbwa5znnlNkxOYixJdi5lHCu47DOWSEyepUNJT+iVmv3kku7g8qycJ9
Vwjru0tu8VgVXYPSDl5BKakG+6SGDlli610nVzZfhqCLzGw6/ihDoCLQC27tKQ0/SLPfar4SIC6o
uBrLmo/YTFqOUkNyXXClBcgWOusyyWv3TTi5UctKYlPzoRQbIA9pNMZVSn+L13g8IbrsOdNvZOhX
RyOLbVrVvEnq0cOtStcS07UwZuo6tr2XMbLlOvSNW2Uv80MzpseBVeXNVDBLd4lrd5zAjTIq5zT9
1eACvInjLONB2yKal1TaCrw/09DkbDbSckvPj8Z9oTQvnXG+T5UIL3pKKKEw6jwWXuZGbKl4YPaS
RIUw74KgIlzew3QGGQefwWcrXGNmWdPNbXApiHJiTRIFwtYYpzS5m/cvQyA9O0h5FYjed6Pp36Fs
IGTWwcFxJ1PA7dcfYuLFGmRiOc0V7SuTi2dGy1nhuKiJh8wkdzaktmhdLuV3dCJppPlpbax6egNu
fZUmEJeXlqpZ+dbnaIRLi8RQNKiaRttk2xHJPmtTwvY951nvfi9AqmyqRHhbzsym2Bo1iKxoZeYh
gpvaa2AINZ+W3j+YSPe2Vudk12WSFHfMH4TYDQ7cnkjTPL30ivN2LrS1a9fxDx695hS2bYmTTCNo
ygPxa6y5ouUq10ckrsNuNFqLcr3PRKDpfqp0Ume/ohAlKF+ixSX/nM6Y0RoPLp9lFGeWo/oed3iy
T1jccl/jKDbXaMKdJa9O9YDGdJvofn5luUBtUo83NmmBF45ST5nRtujdlH+VekQT2mnh4ChTCqfL
OmYfjG5X6+EbztGb0ZztTZpbLzUa2S11WzisHtxhuL3BK7HhamO3HQtuEegtJA73CTsvxNGlsK7q
Ob3OUNGrxu+Pc58+dh61C56k+3HmdFQnDaVBaUEfNktm67Xz0YO82ImkIxhuVC8T/ejPpqmMZZ/U
ASFfph4cvicohyiSqodgViSGZZJD9m2C+JsWAxuPSWscfeE8PrRAQ1iZBTHbHAYQ497tnZmIVcW4
3CknCAWDHT7UPLDwxNuu9PjrxXQTgi5V2O3+l73zWI4cSbP1q1y7e7QBDneIxd2EltRkig2MTAGt
HBpPfz+wWlSyZrKn97Npy66qZDAQCIf7f875Dt8Bx0z1iTH4aphj4qNTGCx9uxVdeImqbnu6XaE3
Y04iHJnSOusICDXb3susZkvxSnUDXs478gf+VVp4P0UoHmRSsnh4cXQioJyeJsXDlbzptyCtunpP
RQgtCM6iSLhQPVU2nubYTfmqWy+aRxIBMJhBnVhmgVXBSNvvXBiJzgKFbdnlLRENodgJh41gSXBG
DSkXA/7B7euvoTefSLmYa5h6KDuhcQ18tNc5w3gHgeNUWbCyaHpxt27qZKdKMf4Di9CsC7b6YCZo
jQ5kTV1Lfw989buZx9zxwaQQ/Yv7Wi7FI/nkHgsJP8alfGXP2YUB4pwbt4OQnwhDNOc2MKrNQKHk
OszsYh+ZVbiNy9wCRcfhTKuugTwfmkwu2nJlpuo7wqB/TzsPY7gAVkRUTl/TEM1ZtJO9c1Pwiklr
vwWqtx4HT6UbZ0R3X0OMGn6oxu0fWfvgOjiKSKhZdyddM4witLK2AkNeM+0ZzFniGA+rmaYH3ymu
ss3ISsy27DYiHigRdEMrR24wo/RE/BXJcS53aTxVr41Vll8Uefx8ScvN3wBeoDdYU2q8lqRNbl0z
o/qSBx5FZq47Hrw00RcSRmKNATmJNiRXkVYIJdn5RPl3kPHVCqv8NUZZuS0HmxKzNuq+GbHzE+vB
VFEgbzSnmjH0/TzKYK1idyjWVWwOz96oujshIjnf6NErwU67eblnCprDt2ntaiHrOLvFMewi9ccj
KaOYACsWgwoOkaCJywyMG4uEKPZXHgaHOOifplA9s0NQj3UQEieop/bA9wAjiW5Q6XzvZfCoSCLa
LR5DE3Gpiexbj9K913ws4L7mgYeVUmBTyBby5HnA4W9fMmT6Vd320Zk9RDvuQkeXa8xSTneSBevP
ymnxCO/DYBiXIRGhjoFZGHuaHOPlUgzN9m4oK7XGt6pfdCXrc117HpSe0vVJbWJw3k9VEqwn1gXI
5XgUb9CizCeyPpaz8ahw+dSlbUaVmBswNGJAHaEST83V7qru4nL31GuzGuCv1EUMBaWq9IYHFhEA
6LnsmHBkrizR4pjU7bITYpX5kqeO+xVjp8dXu0vaQ+URLauNkb7wxpMAS0KDRlW4AuOj6qqW4ZOJ
UgYKEzJvJQz/JXs3XkRAkTbUxVGrwkxtepjSfkzXS8/ddq4X1I3bcPAeKY2H1Wrm1aa3q5/4UIst
EsH9ZLCtn7F7nirsUhtVdcOeAsf6fgx78SlJ2IET2V18r1pZd01dkkHCjuU9NErzPGUtK++y2eg/
GTLuTjZBuW5FG5Z31ZPRfoKEbt6Y9B/tReVZPofXxr5vlOc++EbA8UVjtj1TbCrepixOT23j9ThQ
bYahI52sMUlqltVVrjwIK1QHYVRRDXkJeKE8sbqBqeDKprotuWHCv6TTfE2jbGKJSeGeHhSfdJ4Q
BtFhshnT5m4OG/LFzlQJonIwwM3ZDU+JZKkssmj6mRHL+BJYDRu12WnpEWDAdBP5GN5WYRLXnzpH
lbvB4KkblpKHGbfUhsNOvDXDJtlXBr4T0Lj5WQeje+wHs91WjZNeKoukATt7y7yUczk8E99vR1ZZ
IKY4nOTa0TJgOWmN+yqtqxs1Dd4hhxO4bfq52g8NGrdd0b6DsXxorx6W/s9Mbw0eYkP1ZLK/u+iy
HnZdy+6fcabLlMaIHrB09HQchgRl0DLo02nya9f634zesrYsTpDFItVuDIyxV7/nq0GgP0LbtY9l
ZHl3EBEBqE+qPzmGOw8ruG/w6Dh1dOwY18yb9amBYHAlL51eaH57K7zR2vbBBJfJm17DKSecI0lI
Bl7CWNEKcmZlenqBiRfsXJKW20oQBDK40fcRVP51rydxTBtKA9ZlWlBC6XvzBqOWtYGo4K5aVbKX
NWf9Jc7ktOaoMB9IDTqACixkXM8tmQNbfpZtCiX67GFU+KKniIdNohYjSYpv+GJQtj4o5BtmrBY7
jTLaWdhzqGGdb1Q688/N4L6xx+l2aCkDFn364jfisx2yWOP23cbSpuyIAjO/IE/ohwgeAx7qTWNk
5gbWd7kTVioPgwSbGyZ0F5BSL6XC5d7BDQypqoJBZuOJrj9VTZ3ckQE4BIYgtFS3+x4UxFdjRAYR
oIlsk/yFObNDHmsDgw3p9BVWjtfcT+r7oavvcdtR9G6WHo92azkIRplxS1/4RD4BY2VNqOkie+O7
NNzu+p7M06z/qxgZjEGPLz+3A1p7mI+XvqrGo87q/01q/4+64qltWbLN/71s/dy+Rr+o1n/8hb+r
1uBIaTI0CWOb/7AV/1O1tuTfTMcUMJ3M96A20vS/EkUmfFXLc/8V0H7Hp5qmjX95gaQu2e3/QK5+
Twr9SayGNQy51bQBCy1KNVmaX8XqEoME+ygQGD6y4swgAzPktAPY4b/kubSPFO2BA+/DsDojy+D8
nCYcMzEtKFNd6IOG5bcYNEbSLB1lNrE1PkTTpO5YZRuTSnjyCQHJVnswaU875Lkjg+HBcKex4Oji
9/QfPbNT8nMmE/S5r5xwADyxMrPAuPVzNIpTqRMmjWsB1M37aVfuFHeHAdf32B9Dl7RFcAzgjCV0
fnh1/1j1XORHoyhdJnMyEnIbJoOez1xLyY6Etve1ycvymK/QCMNchFBp5Dy1DzqXOeyeLL4J8jxi
jMdCRi+5Qw4gF4Q/SYYeeFMlHeOd8TZEefzkJZINAqHJ5H4syY6OTClnnCq7qAy6V9+CBqYbSuko
TWO66JgJHtqyxzBIv8mMH+aUYIVSVLgRkQcgMQxmX58Fm+TCopvQG2+iMO2N40j94LShajWcHo3J
6mZm5WGaLEpLpYS7FwS8O9BgZtnWB0jkgUX1QI6Ani6Fq1TBXyuCzAWfQq6EyPvj/xpZ/kdGFkV2
4HcrwkusQ9z6v2YX/vhL/8gukEOQDv8Ix8h7zBAryb/CC9hbyA34JBE8phWAHf6RXvD/xtMFcwmr
gOMIlpZ/elmwufDTKPByHdcTQjj/kZfFtchO/tnKgicGqoS7gCX4LbDH8H7/bGXxeqcsS4JGB89D
ZKKCqISnYPqKOdpUX+LB3o5F8HUqPApgUDyiZ5OZz1qCvTnHUdjd2KUTr3yNRqncwAq22lXeHY3b
1Vk7RfZUFhNkTejRxzponwLqfjxaqepXk52RjjeMG8NnKLXFi2hZcKp8gJrZEyn4roKiPKMp+Bc5
jeqVPmQqSkbB1Mau2NOsUPv9l9YpjR/p6I7POHLz8YcPScxNaImSww0nhK2mz9sLx+RsJmnl7Z2e
CMBgy7BN2KN38qZrWXQ2IiqNJ0MqEo5Y9/otzTPgDfAUM6COa4lJ2x5vLD0iJ6SR9zVLM0+cm7b3
uCzwVA7WOISwny3GRqmzLG1iSTJ7A6Bh+j6x2zTpm8zn4hxCDMKSNsuN0jL9rJOm2CorkBuDaMU6
Q+B7ESKZHvJSWeFRNiDyyyqvqKKeTRcOD7ZeFkXjS9tkODaItj1HZhNBIITluKrnvnZfqgbrOacl
Kg+2sybFQEgroF8r8ENKptxZtuK2JoZS7wzSMU+69uRrxzLKSSyDLiRDiT2OcOzTyImUq5xaSwtI
6VtPfgoAZDWJwXoK47YkLlEtKkNrZ+ZCBGutmwbr9iIQNZz5bIoqURM4qHMAiJDmoFjWdE8MqLdn
C+l9WXn5Y0YOjWQmQyZnVXcF/90U5fwdZU+pe6mKkfInH0jvWrVMsxKC1PH6PWLf9nKJrkUhQe1w
VP4L+jCoI4rs/Bero+yBls/F5O9raT0JS/E2cvoH9oNbdjjTW5/MPjDw14qQSrOXLa7RlR6b+ewj
YvA+c5D8IrR4MiZy5g29U1sRaCQV2yldHyfkW36BAbRsyNAg4eq+l2sBHSakEwY9cFI1aRtg1+iC
2mSj64iboM+otG/awAyPbdVTvREi2nwntECOH3M1JgnMrtAiylpn+wyFp15Dm+ybfoXRnH/B8ZIf
PzrLm/dmKAerWaRcQT2M/JO5du2jdHLiIGPExzI3QPrYrFJrZVS8iYC4wp0X9w7VHryi43bpuOsN
xz4OmcW9+UcBQDKEwcvARNhb21LhypKD6Oe91pZ8NSfEjz9KshwTaH8NOqNf4U7QhzBOlLwPEzYJ
qb0QMWI71s0WBzL9MrWI+fmhnfG2phwPZoTQ9ImDyWS8vP+WHg/d8JBNEnOObSl+WVU53GUGSewb
X2dI51naABJvnAVphVWpnh9x5JfprsyWj1RgaOCaJIvC107+AuJtMJTrkv/vT0u/F4cqtBmjnON9
WhKgBU1cY/8eMlYoN6n1QeamNe1i6lt+InNwRyaOsdxT1iLThcrw8n2JjAuIwcpHusqqdFyPbtoO
m9YXM7BvZ3gwB0pv+mSiz4A7DcWi7MhmZFEB7MyXfnVpvW7NRANUnRI0Z62YGPnbLietsZ50A0bG
dIPze0cPHybSzRISf0iiqaWmRTfVF8YQDSexhE6vnrt4nyB97XBSA7LtQwU1q22+JQZBNWahfC0o
8xgfPQch1hWaG1tosAerkAtwcUxp8O4wH9iY9uCarFuYZ/ZG+QUTQC4Z27nRVy42E9/9VleJS4C2
KD17yw6PNIVoSCCFYSKPhIm4vtMYBS/adVlBuhp0jivy4RZRR27Btgvgga09rEQdME/ItayO9ojL
rsy8KFprnhhYyaviIevhVRA0gHoFEygSz5zx3J0x6OmHdHP7FNAfdEh6z/qeKXd+8cJudHeg75NL
zZzxhw0W96lTajpWOcYucCa4Q2LjGdixfmGz2GwweTNszHwv3gNhTlZiNDIqDzFzZUw2d6ZHeKoI
zfnHUrPNNwC+/ZnUsIt1OnExqOVzYH8B1810E44hTnPhWsdu1umVvZfaqGFYatbGlkhpHMzuRYX1
jXZ0/kMpP8I+7+EWx9Fe4/1vR+8mG4wHKzfESFDXssm+eX1jXTKOvfU9NA+SdiZuq94Zd/iA+g0G
y+o6YMYH19YFd0WvWU0mF2ucUXUPDCw49A5gk1u/wfaFn8i+VHQ4ieeAIqYX6Ir6MRvkXaT6+mES
QDQGKpcfAo4oj4XLURUcduvd1hj0ieBnFROSyPwcimE80/TyNIfC+dQ1ZJhLwOF6r4ai9Pl+VAD7
EIeXLz45nMpnm12Ju6bB/e0gmFKvY0bmZShnNJygbs17zE4l0hyUjizR1qpJKCNAC2qjagsVEpmY
pPLwNajGPFsjFSo86jnumwP1DBm0Pktm296uy7U3mu2TwI/6JRbMrnkU2sTHE8ksyzSqY+9AJGXe
k3wdebyfgf13N60wvy5DxmvVcChYWcNYObQiBO0FF3my6SnafJx8Q56nMbHuU8tpf8JS1F8nn47K
17E1s/4euE8Qnok1p8cwS5nK1vqzmObgPoosXJIOiQKIE5zQW+ABGXSC3nWgmTe2cat162wbAdsG
v0X+I2uH8VIvqZpATQhCcdt/gR0UbEJAJ3d+5Stqywaw1GkRkW0g1VrduEaQXs0At+qGRLxxD69R
bVzZUQiUZ+6ql854YmpUfI27Fh9kWT0HXUVlkqlfWh6JW/QdBXDf/GKJ8JjQ3HcxJiU/DzCVcPGk
k2Zc3ljbwIBB1YQyvLVp4bt2rj54HePQ1BUtpgVSVSu3rEZ5GaJW8g49a81I2s42YSU6JpKTceNQ
rAYgPLrkNMgdRGZ9CpjarcLMYYQoSom+2S5DfKY/Fuc61kJiCtHokOSxfUwloawdYts8wne+JBq4
QnO3771QOncezobHUku0d00EgvcTgRCYx53htgDDNbIU1o5nx6wZGGkGPpY9VmtGvwrAZp4/4ojs
C2KdSbYT8Jk2WLfB2VSL3ZWBnEJnZ2x5l4/a3hFjn55Mrfvz1NgLIpW/2JNsuLIC9Yd4bOJm0+b+
vd2a/b4quoj/K2R1JupTP0QqZxhMwmPYElMn7BoNpXXq4C7e430yNzpwjmThIMin4fRsNlmA6zTv
XqIu+ozZhLm/sui3CMc+fO4xZzEVHvH61I19cqp8PIwm/h3pR97O6SgcY26dDCCzchPnmud2jqZn
K4LrixcU0sCo6h3zXp6OlJXSGOfm2b7CBPaCQG2sekoGHgk4uTtqoIJky+OQ/EjSxBuA3zRz4EQz
R209RNgMmxUcECAheL7PpSQ8ujKjqTuPWjJqFWIkccd6ShoSuPzaZb35ntSd85M8xrCNU0fNh8hv
s2+V69YHX/vBNlu2VmSENNmZqQbbauXlmnZOhyBwXSFG9/jmOq+7DpUlNsGUwbLv636T0vx7TpO8
v5np97Sfeb6l17bIbHJ6oDzyu6SN7XWTKrIpNAs6D8j4gLmV4S8+sIRtQTHIt9QSZrhDEUL+6032
gqljpbchD9mwz8YLmlizxfzsjxjePGaNbAOucIErVt7JDj8jzmJUmW3m2vCcvoTgWh7mYEhgdITR
rk676aIapW7qIqr1CmXYgFummLuXWXserXrae0U83lmqbZ6iIUd4qM+VN4+b2hf1bU59yzdgsOa+
b2t9snoV7HXovbBRG3YuHLXe1fI+Ye4AfqlPU9AmYx5mDHrnwdrF/gwjfZAawb/MCmSDXDjzQ2eb
1duY5lTtsuRlBAHw/q/sAkW0oJ/vkmIJx0+JK+rO8Kf51ohmHWOsiFX3xuzyqeqmAuaYjjsZLNVs
LG7HYHT2dWS7D6WVfarsbIzORVa7wcUuzNd28KvrSCf9Kva4F47pgFxBi+aUbtHKIqQFIYGexDl/
0gMYlCK4Kxm37uj0W1GTtcb69GmO8GxLW3uhexeKqr7j6Xdsc56gw+FPJ/m/M7L/D3LvXRkXbfP/
/u8HrCGwbmiGjJOpB5SWpC3n14NxiAl0EiH7WldrSSUpJ1EVR+Jpntzmu6+teP/711MM/H45iQNV
s+GPCGm7pmSrsIRO/hQqIag0MfRqykMBzP2CYR3YKwvzK1xWoF2i7L4B9JHyJuy9zj5qTWwZoC2d
FvkVXxp9Xnjs/K1TF1Lf5nrpPjacuTppYfkvfUQPdZ+SQF3JuQjYtuVLg2Ro2j4HetnOj4JaUb2t
x1Qf4q5jm4k96LVU/dA+EuImXjG3Fin7dbG0jH2dOU+Qs/JGDmxhoGz2+iFnEdo7rKfctasvQzY1
37llip/0AhePNrUBC7p0MYA4wqygAkioZiFnI2NZO00OWJYR3M+QZpqdD58VbnFYEtfmP9RQYCtK
HHVkOSOBQq/88n4Wzp3auvn9h7BMO/40K+VDd5Ujl0o40gkMZz586Ck7ZCpikJ/VtJyXFX2noFqs
jOPa719o+UF/eSEwUWwDEALFx7vL05zgapoODzhw+IgrD+9dW9R8Pu/dmE281KBRd8shZOYp++U/
fXXPtD1aw0lEIWaqDyNheq4tF7Ueh2dSiSdnoN4+ruOJ/ePS0EkvloMw63IIMIacY9vvX9wCrfXh
vRPvFCa1cJZrQ9n6cJEHgvABAEPakSzMX6t+CDt5hf8pnoqk4dgsLYc338uppPH3vR5OF91iCAzd
7IAxx3p6/4X+F9DybwAt2D2936LULmVHAOr1VzbL3//W3+ebnkd7AaBZtl/eH31v/5xv+ogekowK
EoZj2dzoLGj/mG/afzMF0XNuQB5buE7/lNXjB/ocLwjXsWNn/bH+E/HD/vCFtihcpLlB0q5A/4LL
4vrrohpPeujwQeijKgLX2ySJYT2YGGOvEKyrXVknXsugwTXfGsMNntzI11jPioAoeBycGi04xWau
dQE4X+zxR+J66q0sX4HyNJ48disbqq9UvC3N1qcQLRlvrcLofiQsuheCYNmLxONI8tnDARPlwRWo
JOCVQri4C2tOe1C/9LBvMT0dyjp3HruiG//NkvbhOcYV4OHFk5PLwDUFl/PrFSANp9n0V9WRnRvo
lKDx9+HUIbe07fK++L1///X+8Bh7fz1/0ZsQnEgqmB++3QCUTMyDaXUcDG2vxjB7CzHBcRbmGvz+
lbhJ/ryOLK/k2qwhHk9N38KF/us7mzvHmpvIyY5DUDd0ViRESEiE7T07iB97kckFjxA8/P5F/4u3
t0zsTcvhZiLmuPz7Pz2lSQ41Q140uJmdaMLX3pHvIWvgqk03KmgW//mroQOwTkPQY+D/4WKGS+F0
kSfZ0TIHlV7h08+70dHWcNtl/h/L4H/bdLHAmT5eT6QIXsS1TdhCHx9+IDWzKKeB4FhHY2av7Sho
sk1d5+XGg4UCHzcabzvdWZehSfvDnGGe38YNzLz/9D0vOgQPX9P1F33kw8eKnc6d8s5OjnWXsvHB
lQ/2NgyCJ9+pIPP8/sX+eg8p9FdEMU+Rs+Sp9OvHqWs/s7H2J8fKmuf70tOc3cin/qgY7kVH+phU
snELeAz/5nX/ehspFBwgk5bj+C6Ttl9fN0WzjEOnSo7FUPc87Pg0GWsOA4McEry/f48fXgucED8f
gLjJoroo0B9eSwJSsvrIB04NVmCDtQjfbWXq6RxOg/38+9daftYv+xpeS1mCS0nnrFQf616TvHUM
bXAPzRNnjw38lPyUxXZvbX7/Oghgf30d26FUlkWG21X8ev3IPDUau1d8DEzVYxIaEt6UnLAbBb2t
HiPaOdvVqFsYIDMHn2ALQSW6/v53+HDvLNfV8j0WOstxAXh+vHdolEgpNWv5HXqMlZVFk8QqnI3w
GtgTqnboMWVx7OnfrOfvl/DDJRYsQeyzPZtn6EfFjlhxX84BSZPIC+xPOnHyE1vy6QbmYrTXCC9s
tGF3FRjO6I5YB5xj+iM+8vG75WS1/lb1fn5KgyI4hCbdn0Ec8D9zYtz//ur8V7/nEuNHcWN34ON/
+PUjSpWNwc81jINpu84bYAapKSTJfD6izBmcQ2EkHJ+nxHDdrQGh5mr2YlpOoEFw7NJSnv3WD44j
daY3vuE07s7pozLZlJHv9vvf/65/vWuX/bANVECxIwEz9+uvSj8iglY2xEdOIvB/Us4lWMuapt3+
/nX++k38Y+fLSMJjifv4bIwNwUUhTXyEGAafOgZtusKbrs4ZMJfH37/Wx+Wc2xORGI2Yp6Oi1Mb7
8KYmr8EBPSYs50zDNqEX9Bt8m90646uyIwcWMg4aprPFAP2Lgf6wx+HQ/psLa5nvx9Zfb1cP+4mL
ZMymgF/nwyMs05SV8s0IDm7HEP/ovmdoQXXb1TGkI/ceYqr5puiGWccxjBxQUVES8udUewyPTcUI
sg9OJAGmu7b3RbfCgFXBl8raLga4lZPEjJrgFMW1eJgzO/jZj1324k3ZfJ0zPRKNRxh4dDnZnijT
U+eexGi1RI/Eg0KvfeSsYR5ay7MuUSGnbmNWMWowwL17DOB2Bzsg6jlPm+1rhknubab26NrA2MZ9
hjL+M/cMVZ2KvM5nYv9VcJgbnM+wZRngYQSG5YXilEpMoLWQr5EfWN8YStjPg/3ulsTHb6yJIcif
Wd/KYZO3I6mGBsPwNbT5ZkvF0gKJM37rIhbvsgnVz7AE64Ruw7YRsJTphesh9kMiq5Ej94M02QwV
7th8Z/wntgVe7y8exl6PoUzC/ca3n472tPQxa+J2Ne490bB2mk3nfplloDBcUsvpLn+3USW/xqRs
ua3joaFuIc6MJ7+0pyvPmeylrqfh9v3yBs7QbkURmfcV0l96QrPJCBhYoUN5oJlHV5pi8m5bz0tc
EuIHq1VnTWdNqMulVXI0voKN4o4sTaIg6yyz5gORaq7dpLwFEG+a0ZMcY/mp09is1yI0izs7JXK7
SSQ/ZyB7eXXaCkdf7cZv+BeGpTtWT+Hen/0MVVXxUEhC2372kEwEqiLXNrdF/JbhEALnU8rXRNWI
WnxpMo21Pp/vFeR1AvSpHu+w7Yy38ST7iEG7FX/NnJalabayF2uClb+1l/swH0p60TqmcojYXhtv
ZgIT0YY55rwrenjpKzdv52s4TEupPUevadViFb0nQmXSepqzz2F2TB1YwhtoVnkyAApuuMG2qPzV
azSEJodzj7tXpVSg6SDiBA9vZ7zB32o8ORHsspUZyumKATk5pV629WeDRkotx1vwZ/WuTVzrENLS
uq3pEVrjIdb3YRsRWvR0cWaaKNdxjrfAEY15texiPnW16RywjgRPYetuS9mlr7VTpFfwJcx/6JS8
pctgnwJDXNdFMDLsT+wvnsfXrsJMaZIKAkcC+t80xnkNu0WsLQdsGiT9fC01qfw1V1W8+HF/GzOc
PyWWv4ui2t4NXVSeMLbRy2B0lBbkAwHqnLeVpZ5eE/PNNlOPkVk0lDy0Sn7RbmNfwzy+JaTorXra
wDb95MGp9wXelDp+dgIHQbCpxDlTGR6xVK2rthj2qQ9aLJ0tRvMzvWI+ndSr2I8egHG++ZV4rcAR
E4jPbfDFsiD80YujYXqfa6cJEALsClFr9HiqoXl9zW15munYw8QSUyK00Gyl89T3wZm+svBzi3l2
G+FoOUVZzgIslz0SUecbJ7btBeRV32Ptak5GT7hhnp0LucLJq1aw3NzGJ/teg4H5UeMnP0wWNGzQ
tkulEOnc5GSVsrRWgRG6l05hUcGZh2ay6icxPxMSsXfjkAUE8nvhn5nl1bdslGS0GRzWi5T0wrOG
2/+MQ2B4nErF/qGkNjlcVfAnrqmL55eSL3cnsQV8B12nj2OG0ziqfYRtkNT2VYfmA0LpAPIGooc9
d912ef6o1Ui0K1rTQZszrXXntcs3LTtKg7EzBpMyWOuJvUhKYK5IC6fBRufGLEUosqEMeCJQk+se
qoSjT8f9RyZnKnY4YuS+G3pKOHQl8tvGbF/cbK431hAvtU+zh3U6g3W9aZ1UJjuViPxM6izdFUmq
7mjLanbYH8JPbRIOZ7vDgx8HwykZOhPOOVGEr3YyUgunCtHE65518lj4OjrZ8C3ClRg8WJp9zo2Z
sHfgiJAZ99mk3W0+6c9I5Aq9EiWvk+SAWjmmdJTiIngCDOF+GiGFz3tTxaSOOnIPQdmxHyvG+lCR
27gZjdq5p+p9WttlWa2NtnYpvhn8gz9aCG+V1ekflYCAXJErPdWtjcYizasf6IFIPUV7YKghq4eF
u+/czL/PghoQFkgVm8M/kg1jCuihRmwwfWgJHfOh+o8ESgCw4cloCSj28ttI6vjeJU16JNXQgNOp
BWVY3AIk4iowE6HCSGNkO8dr++3gxfI5nZryLmwbmxJxKzkGSS2uXMF4Y+c9bXSBte+V4sb2i6vD
+GAd5L64I6UL0hWfw8UPQxSlalaPgaqtTe4NJfUaINoyVJ1X/O/FmoWmXvfNgJrjAUZEognU4kEv
RLYqBnhLYROEL4U52jcdJc+3Jgz0LeNPKDZVYyTFlqhOiZE66XHWwKL+olKHIU5Zh+eRxhrwMODh
j9C0px8tx/ELboXuvpVQg3Az+T0JzBRtD7GExBENd+qGE3u1T3PX5QBglafMmlq+XS36fJJnd5Wj
2lsPk9bBrnHcr2OfdAAm7uPg0a3bW4F3LusxuCYdVHcZ9vlbWtQuPbaIfJ9kiFDnOAlkc5XHUCfd
qjwadK9vqyTTL25Tfc350UuHpMzopJlFtm6A+73SHJkMLAKNcQxRaHD7WkAua7o9N5IGurMVTFTw
lsmWTzzeprn4Nhg+VNCuIqSOR7HB+xBOdFR35ZtrFf1pJqq1QWylcjOy5/0E6GaDC6u9s8y+eUt0
yppdZzw1WAR0GtI5KN06Vc+t2RUuqhUTcFpxJPiMnxHAjnUbN6R8QtkWHJNa42ftRAWqUCWAiaju
2cA59UZS30ND8zG8F4Afss1ozh5UcTWhb+drJiLFwUBbPuGW82l5cvpPNNXEN2aaQ7bxFnZNUuMf
iRegDbuo8AbUrAvvENKNjQHlqDAtI1jKdjzIIjGvciAem6UDz4xSTFO+xijggARPwTGS1a2BD4DK
OVFwWHWbVoqS5Wyaw0fQiIL2TiW6o0JqhFDJdIj7kn5tMnmz8USq39z5acnnxkNhj+TWnqo57r5V
nI04YdDRUhg5V0F78ddALLcyEyXzGrmVKFau0OPBMe3ghcZD+9UQlfFTON1wodAwfFIFNQFYpq39
KEf/2Spi2NILcojSrZjtpLl0P8TPbIwDODOOuYrS+sGxX4gzQJ5a6EUBGCOjy1/MhWtkegYlACOo
Y7eY11Sh7gASLbVVsJBkaoIVXYRtl36plVVgcfE4Y1N8hRwH7PktzURUrOlhJ/y+oJYmJzzgrBHg
+YcfLW10e87ycl0veKYUNzwGLuckmlytrRjhPwfi5IU+HXSeMDZuwO1sJiN4VAUHa7Ze54ofHJWd
txcTiLF8QUJBKRkfa0eQV8GYekUg/mlUGNJr3NUrp+/FiYYskz6taDzFlDPSasR4QIz9xPdZAy2M
WvMtpQMeDI3kqcNG6CS7Um4bP653+dA2F7Mdk0tqjfvUgX5ss+Fac6h2yGuN1GeYFgCj0TkoTZGi
mdPK3NTVJqNTlAdEGdyNVmOu2iypdl7b/GgXwlaF+2xvOXG5ymv/K1GrfKcXKldbMTuAx4Ydo7nv
bOM1diQ5b4AeeNlvioXnZdRfhny+7dLg1JbOc6WDK0suA6OFAebo+WdShy8WcDBs53uKcKs1MehX
34yH/ZwypHRb/81S5DtnTQmIb1jqGXyY3pqleBsXDllmhCzykThmjm43VFNQKFGdx8gdABg53/KF
aSbe8WbK4EQQLtyz2Z6/jcDQnKQTu4WLMRBSncJPZtUssHHtpaf/z955LceNZN36idABJGzeljck
RVIUm9QNghIleJ+wT3++LPWckSj9UsxcT0xETxuRqAISmXuvvQxz5wHTAmxPtKmatWyHJnmaGCsf
8O67cpsPJhZDD03QyG2MG5uvbdn8UWbrthn6J0O0wXYaB3UY6GGusMoyDkQ66td8Nk8YO/pPXkcG
QVI0XoD3xNgek8YDHmX2Tjvhy3jaVyMJJpDkUd8vlrdcqcE12h0+G/cuaS+vpkck2MmooR0Q1Sm7
wNyLQYz2WeHg3aWrJh6m21zgC7uuRJOlLzBDPELXsARXzFEVK9rHVqZdaXZ1qlYkq2MQSrYXHC3q
oYNv975xo3rlJwiOqpQESKiJK68baTkzmazbHgvjIMrCr13o8QJyVUYMLpmXLaUIjdRG6FSXdcSy
7zcV2ws4k55pzFUfPvcRDUJoNPQYlXDPKfa9Nw1n3GPQhPM1tGa65MTHaXduPPMmNdxk2CoG+ndF
77MtjXCvYHDp7oSQheFLuojxXerN1pUJ+XVnRW12irMxfI4KA5A7Iq3m3upctUVkSycSLYP5iRgk
z71W8aBbXqmqeR1D4Pwb/xNKh9zwzH0Nte1Ibc+vJnDEIBSGBh2KULTsfMunvxo99dEjnGmTtJR/
pLLXt267EBAzlMeSGIs16oz2KDJ0IglOdAgWXUCBjiY/6H0wAj2puVxvqB1jOxMaegwhf+3pE4a9
6TvF0+WPSByM7k2Ptr/yU7mHEr8ccM5F3VsoerCpFaAEgQ1tcaHsMWg2mfUspfdeZtzMpI1daC6q
2V2A4jrHbkJMVbDpM3DjnFGpuUoSLJQNyUcs4jE7eYsq917hdn9XieILQNUusJuflrsO4OUWaoP1
VPQmT72En4Ukf2qPLeLr22yi3l2MmMjZrF+uJzQ7aj2ZfC+nAAuvXdq+Zojrak2AfLOnVKO37zG6
gA2ShSMkiwVUBPCSzaBnrByarUTTNrjNMQvNomD9m4txJauoJowHpZqZpSCKAQTotu2Q5OVSAcnA
2o/R7iOCVtk4Olc57L0b1xpd7GcWJmS4W53zcMkwVGDdGUm57IaUJ2AvKn+E7LvgJ9FpQif+0ny+
uA6/GuheAEVos+4I6eCe5D1TNot/5FlN+IMM3DZAyrVj1cs15Cyy2DQU1/WE2PgzVttLzsAaH+1l
5zmsAOVo5q8c9C/MU+99JKSxlThLbOq8As/3CY+bSAR7Kkx+JIMfcfRL/V8rxd2CU8CCtWx/vh74
Rdt5acnJbUbDfIrhrqabTGWYYnesexwFrSvLB2fdXIAnyxDh1wUz1POQspoId2DCiI34C1BiaW84
zocPSkzWFekt4WmIw+oljMkjmIlzJVkp5hV27J7Z5KjCU4jy6CXzO4VxxGTY8M+GC7M+D617mgO+
IQYSwF8hBhRUwOFY7mWZiCv6lvZvJfXtLcw8O8EyW64HcnvuR8y3qLT44DB1SQokT+qlgf2NJqDv
hlOu5vCogFyLVR8Y3QtUrnVkgsiphp8jiTk7s/l+6t0OUyIrofVQ9eeSsf5aMszbdwPxxabi6Sgc
J/5uJt7AsJ8liEUJY7Ud1DaqvPnaBgK/ruHGP7ejS0Ll4i3WOY+E9a7E8/Tk5jafXNH5uBvyG+Ue
Wg7gB2PRYOPqVTAiQL5yaxdIwdVh9Fmg6AmR6rNK/MX8REZj/cIo0qigmdW801XrhpuK7nTXm+yP
eLCU+8iLDNL9wvCrH9Z8Yan0GmzNmZWHw9opiQS0+sCelwOyy2DjBz5tH1bJw5fAo0+GqGhNT12V
TB+nIWAK1VGQt0CpGBrElBWcjHXaXFndUN4QyNw/INMPXuvBCb8miNJPgxsj+iTGc3znJCMmRa4/
wz8vWQGDbMLn1HPJmcaSqw03Ph4wwyavk2r+Bj//j+jwB6IDRC4HEsr/rez8+6WLMU9XP+bw/vNj
/9J3ksMLG8zFPSKQNuosxkH/KLks4fylFVSa4wDk/y9pJ3pQUzgXIhmcIoLk/r+Iy3FJtIHOLaHl
+8yP+HT/gcLzx6mCw/DbQ4NvMW/HjVj8NLclsLYBouqxihxy3OUhEvYaQCC5g0iE7uN3N+b2G3D/
PS1Ow/X/hvMvF2OUyACcEbHH130zeIvcSWe7KeeObq5+Lp1KPMzg8o8ZxxusIc3tijhvX+SQtof/
4tLk66Cx9XzvJyZDYlCJK5yj7haJLAg4Bo3TMI/+tIXnaj3YCNkxuTVbtEX0wuwqv7/8j0QK/c19
4QgIDQxTeHBviRTCBqCUpGbd5YWBCikwIGOuTdXDsUsqfblJ61p+f03xI1fqn4uyVBw0wh50qTe3
u6wJtY9qKe5cTpOHkiHWUeDO2+x8Bm+PtcKhykn0DtqDC3X7mDLz1UMEtqfs4j405Knva+RJ06Ej
3SDcLsvivHhA/s0aFxXTOjOywLQtWXQ8RldrvHrCLdn+j6ga377GRWGIDtLSWuQfB2zBGACx+bG4
Q5rFWulzFEq5Fh8BkFgPeQLVa8pInfn93ftxSPzPVSWvBywkLizfMAlQTPkppAzrLrUG6wHnrQTR
bxl/pbVs7kixpQFwauvGpUtYVnOM3O731//5xfRhdOJx5JlM36F2/vitBynLDImudecZ3nSf6BcG
C5/pNhr+SFy0frFQbAv6IpwULgiZ4cdrhbOvStPsrTsnkdO9gU9LthsSfJmB/uzulUhq52UwPf12
Uv0BKI28LEZK7U24kPGHx/2rL26bDrslqmv7p1UrHKOSjRmadz21RLN2fDKSrnBRMYdVUmbyv3hJ
qA/1e8n/fiZ5WXVqJoY9iLu2w/0DIyoEcU40kYvgm9UZU18USlREWMckrHLmQXBjBznpjADLGAF4
lupseMN0HyFki7aZKUD/skFuLYUoNY5pPfmtFMmIN8tpPEnS4/Ld79fKm3H5ZbH6gudHorELU+vt
uDbNo7APMAS/C8MUweYC7fhwWTeTKurntmXYR9Ix+97MDQQfldsoISJh3c0S5Hgu0PIkmdPk+2Vk
7rmxQpMJYGtO97//nL/YBZnPIRs24efAx37zJhv4uwweBsB3LrN99Ij6Nlt1Wz9bZmg9NHn7J0qu
PkF/OHEglLCqOXNN4AngyjdXLFQkUhN4+W5EwnRGB+q+kG+u/2Kj4etNm1GY7aHsg8kAhZnIwRju
A9a975M+g19ql7N6tSuaeOIK6XMMXoLERufq6DVxuUVEMnN4WbRuV93goxq07OCKihpTcSxPSPxF
qfr72/iNSvz9QcphDbsR7bXlCEhOb2kcS5BJH85tdEeiNb6tDJTbTeob6bvGzvFeKvF5HQm+HvD0
FC7h3OtkKMJ4J2N0lquc320ydqppQFMxwG5R/m64JHXHXtdbdPQRTm5G6KKiwS4frYcZj8YHjNYi
tTH9qqKEjnT4N1w3YD3ILbwZqU4G5wjwmLdpI2wnqMs7QOf4HHRFesX4vLoZUkRvDARakldrkRtP
FnSid1Y155/NrLM2oFE4/yCGYiI4T0P8OrukxJ3UHJebRHF+n2AKFKB0dlrfNpdk8+mScu7owHPX
j4MGLZFv1I99mafjxg59/72UTWyumjTKACRhE5Dg7EaEiEtPolbylAg+MbvFpw6kTGWHhYAe8gt6
GCdHQWQXwgRo2Fciov9knkXb4klJYteAZNtHm9jeGSOZFqvUVaULaCoyDI/jqK5v/ajIMTOUThxu
ghTHjCjuOXYz1og/97xyXkUGQkOrH20pDeTWtxR6WATc7gvG55QJZcBuQwmode01p0CXzPwYGgJg
ndDGOSvosAJbTQiR/Cu8/7Kek9nCyadGgd+bBM/blxR6z66aK/LhyaaP5ktQfZ1MwZFEhvhmyKT6
HGCMj7BTxKYewrYbaYN7t8Jpd63EkKmBRD6a5vJkdUFyEti6MtAJ8G9SFRBCggYanm64wxKj+ljI
zn2qbMMlP6mOX1ko05eoD8G2ljgqNyZ4Fj7tIchGG9XuprD8Yc3CKkwb5WM5MTAh42FeBZV6dZgf
A5AnUf3AjIWWcigDZKOnssxl8eAPZK9LTJTzufI3hc+sO1sp0sK11RhzrFDw/5YYhYslGDw2ZrQk
3s3kHQaZJesnI0bhx8fNUnx0kFQWwc4wdfGzEKaKqzJ3mnFWdTajgGKIHdyhAR6RsUL2qWe0OWH+
YTI6ntgcImDHmA257+BLrQ3WMmFm00iQ48DiMHWYveLuYfn1s2w7nizsUx4qOjJjbZptsBnlyPIq
IywK4EeyZScODtI+Ku31wuT4JWQ2Cm5nUq+qHJFwWozuyxQu8nEUonvtkLaQJUV6vOGwDwFZYbbS
xjg0NryhAVHPNr+eoCg+HD1ydaasCx97D8whm4vqnJWZeGhMrcnHXBsBiRrYn9nOUG3lDqSPjWUp
/k1EvFe3gv1s3QhTAyeLr0XUgcvNaQUnNZC1zZ9AbZHe4DTGFgMRLriKmkJeSb+a7oXrcagnBjvq
ZY+khguuQpdD9KKiDquge22kvpUX8X3X9fzt5dOi4UQnbDewFyrKTrHq3WS+bS61SJZjsPgONTJK
8gj1So/g5GbQIoBZew5gjS23F3eEPqHdsPNUEJopOJ7VVI+bWVePs+DeW4UW0PNKcqUsHrrXhGE2
Amr+bgBrZ0yIW8LRzAb3Jcg5ReEYdK91zmnbyKh5TrOC6neCnHF/KRSWrIGWgC+o9yIm6vu0y3m0
DR9mEkH6it6RqWTi29hvNdozLeaV9qrQvOkIiqjA15hfrtEWUrxXDQdPh6gF7sV0b6YmRXhFBCQe
EFn9THIGp/mcYX6xDYWkSu8WMAnk0BihN13LJyfhhAoKtHVGM2q0aGkuBQ4+mChvF3wEvjU/tj6T
51RiKZm7M/NBB896BgC1h84CDAbxfeHCRfJtLcZfWj5gLSbkO4FRjilsdSv8RIQoFy8vr5AVuik2
AXjfUAZx8qhNO94Fzti95rLjGdVhQHHHP0pyQNotmWTsbZVuVYitTPbWbFEY4E509HjSN2Vn+0e+
TnXGkNy7x1Oc2YAR53xa5MrtAf20dUNuCXU5ATc3JibiuNo7Pb8ZJ/jp1kHi31/XY2TEuK2F9IAw
Sli1fUzw6BZlDx8mdFnACj9d/moFkrCVxH9IswBDVtWYyd4GIdTmEUhv4mLknk74zdEC6E0gy22C
mJOSu5Jnibzy4D8dYTnwwnn68gyGgvXFPiFXVv2cYgt5RhrcHij3m0MT2jxVsvyCDdNGfR9GSlCA
uvCRUOjpdpoj7wW7cd5XsOViK+AAepvI5Y0HduWTXFYitAkLy+SELcC1qNG31sUxw4maqLuVUyjG
Y1DpB5Q2DluTqMLmULTovBKMwvEupB3tCGoDeWWAoPNdxRgV72cTSZedpvhhGOiNyGKgDXGmwIJ6
jL5uZQsdz8o+L/MVeQ7aOaLmRW+scbq9fENOImrkjqQeDD9aTKJ0w7uMRv28IKN7GCJa1ISt21yN
tLQPfcO/ZATDY1G6SltIXc+/VYyXY3NeTFZUnRtYcQQXuwq3llelCAwyIUWxafueTkbfNUZIkyT2
2sqXDeR3XnqPb5EloQM7R/G+ltoohqE+r9UyE1Tj24u9w70f6wUIdGxHScbLBaGf3THuWheTW5Y8
9Bnsou7jhFHBdhxQos6Ji22JK/vcvZ/aEdNMxKF4gDAJcF/+seZIcBgpJ4RuSNGdY0awZLWVEPVz
MncYYWzzPhbNe8sUIxV7mHGjF72uCMzUe98kUmNfRRabPKVIpFtyPEgXbN9ZE4u+Ad/2It24D6lg
X9Abaxv5nDiXtYtfJMfapOr2MPnJ/Alqfnh3WZ8Ojrx7YkFxiiobJ7sGyNSgptnjbOFmwymOZjiV
3xYEzuvB1xqoHZFsO7QH+BESw+jafYk8sJTLqmAWpTV9RC0i5C55kZvSukldjTZknUE4PGpZq4R8
dbFtWTJj7TcCEKIlcRwKlf5C3/RjGI3m69YZ+W8zhVC7ofe0biyHr8CSsx7c2KvGjZVHvFl+2HDC
IGTB57pm0fRpxW5vJ9Y7F7+uOzp1FrVpWDjN4FbRHi47IKQkdGOabF6s8ZzVx7dKuUs2zuiAQRxA
TLwjex7X+PGxKVRRO4S7xoDXsC17/WlTxnPT1m5mrksO0XRfzA4tQU2r9iinmcLPxTUQY/cBr8hR
OMqAedhOuH9TCy3vBytIpoPqhzJ+ZyGtrxhaFdYNVFM+hQsXEKOXBLPHjWmFS/ug3J4iJDIy+WiO
dbIv60l/X1+Otw52v+/7YCreoeX5HBuhsc7w3z24eUPEScvOPiIe+BqRbAE/gDxCm8SmbD1UNi/w
hHlQytRbu3fAL1BAnpIKZfYes3TmPic1D7Ryx4XwlD61d2YZED8aNWQQMuQsjkldp9cMwy1rzalZ
HOnsp4O25SBdr65hbFR29VVOOfWCJyY2Q4rMcMW4iKyLaeqUeWr05n/CrR4gUsYxNVXvVHQweZkf
jUqAwoCy9bB3cRB5H6WCxwOpgr820uIm2e7CMNA0R7B4kkBtbDtyXGmocQpd0jVxMN1DMqHCYyKy
7rU13aVRzpBSnkdb8qrKGCIi8wM+HvYbgE2ioj7AsYRPOl0OkzBm317IAc6+VNSYnC74LGxxN7GP
GIKEj2EQsoIujWFkRmV9YqpUs+Up9rTKm7BnAU9DF4wt0hXEW8TBtbRuLiZElqG6V7GQQEY2Aipb
lpO9Kz3B+YnrLau1iNitFtIxHgauvL7smzLN2BzxB7O3F8c9fBLY1OtQBlcFvJBiE+KN8DBOTv2c
EU2yqhT7XtvwCimmBEQoYw9uVO7O0xlqq2UhBWFNbxcfBF6aX5zBMztiZHreOGVg4eRmpE4b3yqM
BoxE2/8UGFY7R595in+kYZvUAREOSnDm7ftKdf0udwTpPUGHY5IJV/IhCPBHmlzJrgTOwy3xU4Nj
gxwUOomLMNdDzvwQg1gTeoIrEQMc3ocl4jD6VjK7RHp7COzJUyoLcxdBpAq23qzEjivHD3HbTx+m
mHE9dMnkA14O2abjDWF3pttZdhyI2gwbhrhYz05t3LYGepA15XQZbO3Wng4Cx57PfW27r6nsly8Y
tw8Epk0d5faI6J26SoBcdOaVRVG2zwFXnnTcX4vLdQhFqWmgTm8JNm6gGUzJTaLHiFHqJX8XtYre
e9T407ovcnz7OtfcE84930i7Dj/Ehp99rpqZ3wSvBvYyrugyul1Kg44VJfFo6RAVGBmtHLxvwt7/
TXj+NOFBBoSo4zcTnqT7XJVdUv5g4Pntp/4lZfX+usDEqMHcf1Ii/zXgkeIvFvT3Mtd/T3n8v0wE
3E4AJOQIjPT4GP/ETjriLzZArXyA5abHBs5/MuV5C7xJnJaQUAgHT0Kc5N+qHRlMxBmBXN63YrMt
EHO6ELEOyzyz66mW1ue7G/SLSc+vLqh1TUgBwd08S4tmvlM6ZnzrWtSFe7ZdEWyInUv2i0avvTxo
DtFM5f/7673F+fQX9BE5mpLxCl6Jb3A+mXpLh5mSc/ar2HtJdWtxKVY7F9u231/q7RCLS/GoGQm4
yNXQqb35ai2xMVGfWc4ZWrn7kpD2cnDVwtbkYfl2o4fRj35Gym2rG7XfX/oX35KVxAgRn1jGaBcY
+Lu7OjbZMJtG65w7ASxdBpiZrAy35ICjfC7+gMP/NBXgi7ICkWy7ngWc8xZknKq8K0hpd85jxTCP
FpCKhDwak2J4UD6nRQkMF58KDm98GVuaZPbAirZlyqEnm6L8E1b/89f3mN+hsAosDCwhf/64qFIr
ps+NQuccjA5f9+LAZjJO2/+X18K4isErS5iF82ZBRalt4g4+O2cbqtVN7xjdq69gffW6rP79U9UL
5nswFysFcPsA007fZGm9nfQkVOMcP71zHsL4aye0o5sAsP/9RX5179iE4PBxMXapN6sWYNvxFbLm
84Ld9jkNYP+sAq821ha195+mnW/kY0xTuIqNd5lAPMgtfDtQQltoDYth2edUJBTXlwEKMQpU3xcb
ugCS7wsJ5rykeuA0x4pc0yG0j7//zr9YwYhX2fZM/arqIuPHBRMKHDlCKPznKVDiZGelZawaXRrV
cJzJA5I00VkmqNXnpWeSeXl5YZ8le3aQP02gf/UEHMdGzqifNDPwHz9MlktvKkiQO3cYmd5f6tSL
iyWdjNz+/ov/6lJa4skEjaPlpzn7VAe02H5jnxOYxffyYt9p5NqpOfB4+r+/2I9bPds3Yn1mhxIB
NJf7afnChK3ypqmNEwo3OgTDaJkz2QBdy6jdDMlLCP6wlq0ft2B9SfJcfBN7W9aZ89Mwv84WRzDw
lieT/NI9tpYU+l3b4WeM6uo+6bBo3l66gTgAO0siXqmC6cHZN0rKeSzSmsOi7akvO8g3qGdeQFMg
1xlYgiYalvn9TXIvR+y/33IYH0gh0Dq5JNvZtsfR+OPjh7eWOpNW+HS5WWDyTnhplXjGLrK6rF9V
ZoHgFvEa2WGYDqb17G0tftldC7hysSKk88TRi703dCP1utiFep1ExtL91tUKZhjxhsoQFAaKHZ2j
FYEDXpqe3Gta8uX4sVYjaT7efS2eZwLnTpE2z0pPrfBFs0/ogUdjhT/hfEtYM1gitBX5SEKoka5R
HzbWAfYmv5o84Ra5oYzJ+ckxu7BX5OLa3j4vG66hASoPAdRt0+ioZ2dwSA0BSMLkFQ3ugriLFgrM
Xi17g5LbO11mc52KCnD41irjU0Z0+ytTpObZr+FHnQorme9RWYIZC2VgTYqxS/LRmhHBEhpje0Qg
juBDjw0hXM+lyryXLBGsdgezupfZkgDkF7cYiN3uSwFM+rleQgEr2G/uW08VeBHS9vpJ5MCC7+Tg
QhEjlXJ9QR8NvALPYBrM/EJgCntypvucceEj2rNkfxmQX0bHlw5V4agKgIC54z0OhsujGICWa6nh
gItpujW13WtWRIKkGRtbJXiWuPwFcysf+3rmT5GQYR9lWPJbCt12L4r75vQa7r2ccqQbBTsSJnJI
fkXcptrThoiS2fd1o4qIk8lEOS/+idw7jcyAOl7AdxPPz/uMadqEn6IBbHgBSJuEWNgNHnXui0/Y
CyhmmtbIMGDYkqxphr53urSSBvgWqaEOEuy9mDQBxHb9jOQvxbnoVaQusoKjGTnFElg3scHgawP9
HkgGQB/kAu9LzhuV0RwhALBZywMt32OHESFeTQrSHKzF6ba2As4ipXzIHXPOubxipkZ/X9sRglwk
WhGMf0a4Q9W4Lx7TNCg7ZSs1Gdhq30f2Ig7LguHhRkSe87EchvIhIIbmmuwSzCjIHEPbYYDr7azE
bE9JXmESn+tRQpdPsPPLhegsEx416NySjCuIgRiO+W4636DINomhicnLKTIJj9jtAPoZe+DOt8wP
mTRdLPriusYpkfQV2IkZyVNmV94BGZHqkoZ9AWDQqq+Bs1RHfNn7G+m5ZK7hFInrfJ+xM60XjeqO
Zo0+SUH4ePJyuMG7zp09RFU+8YiqLK8YdbbRThM5RsK1a8wJ06ok/r2vbmQ6ENNaLl38MdITOL9C
UITaEmO1cg7PaIz8Zh90o/dcg7Dt5pLgVyz1K6i+BZ6S0+gsH/Fcy7auK5Z1Zw08xgCqzzrLxvJj
iomrIu2LkW9mtgg3KUax3pqYeW40xWDbUAOuBoqXXRGgNmNjYgpA9N59D+R3hM5SH9M27iAw9vMX
goJGou4T4w6/3eIpyQbklnMJU7RM0JE0xGaT2fTiK4f3A6B7EwrSRfqhtXYFeqa0DQzwZwaWWGSF
FXT5lnCwjeczf8LLsZG+7a5ayD1RpZ98PV5R6Qbwta0ZrmgyjCuHYDsGhblEk0TIMqB43a0Jy4s3
SzUTb1xU/QficQgUGspu17sZQbKx+TknKvNJ5olA52lNu84gbq/P+RwyVMUdp9JCij3b+5XnNAhZ
I5Mn6sNCuAJ/KG+hfNW30OtY1IiQfPVyGRsYIuWV6PRoZ1vVimhpb9IwkrAnMHR2W/UatSYbUrVg
pj2bC0vWVEyyWr+HcxLgHmNusyRGd6mqxmSGzCgOyaxrVETbMDC7IF7+jEGX6iTncdC7BHMSR4hN
epvr32ZNdYcUV/PwYEpQmOnQBmOij0LGQAnnDQA38ON59fvYbQ7O5MALuwyfakixfDR/YG6SgdU9
C2Rx1HNxDz3GrkTFO480ufjopnFQf51hturRosK2Eb9vRObO+AVOSoOAJzPcv6UXkswcy+6Q4y0P
gXyKEpT0Vhp/6gb1kgKrbl0niaJ1iB9s90QQUW+8R0RMAkMg4uBmAC1be0QLbeNxbA6IBpbdHJT1
B5gMxHNJ3xk/DG5b3DOi+CpyYr+FY73LlAC48nI/XwvZ9lunr8Ursp7odUmS8X3U+zw53vh024DL
SkYRyPxXQ5ygz2zyzj95LlAQZiIECq07DPHmddZ30XjArsA8O001Xzedsu+9ZUqMVVuQmr3yeAop
DCemTPh0T+V2QlV5PbWt826Bn/Ouwb72vkiCZt1WVvfZGQhmrBBEfaqkN5yVV5Nt7YYi8VZdYCfr
LIY9MfboPVEI5WwXEkV+WgTOCbrCp5CsovejijJ4dL153SaR+zEbvSxat/h5clbiZLoCw45uJKDZ
dTu5NorLUaKdGqLuRSRjfcaeT27LxEUL6JlGuHJUV7R7iy0Pl+WyJ3bIEiJcJQ6hG0RDl/aDRxDp
YSjthQTgOLwy5x6OeExgsByi8bnPVdNvza5zktOUTJO7hh+NcAyGepDdeBMA917GfXegyzWuUn+p
PqDFIYgWXThCLWH4ZgYuGow3Iyf8V1xUuuu+roc9JufzGUe4guRKiRfRijhr+xizueHERQIGI+Wa
YWs0+MNdJIbRXpVpiEoQ3nz7nE3KXiH6cq+mRLCNYuEq0UHWQzluBInW4RonTHGt/HlxVzCorGAb
5L7DhmiNXyrh9eFOak1NVIPvOk5D8FTuYfHd+8l9R67qh96au8cAv/LtMBGqQrgQUxHfc8hWA/Ze
TUvqb+x69ImQC5eY+DzFOaQ04Tw0BtSGDrfqdljoU8ocCBub3jB5Bz9s+gD13bh2EwWZIrFRwgeG
3formKDurul8lwhqkcgOce+4fAWonP6uA1t9Ht3Qf0VF4yU7k0Fvt2b4xdQlrVCErMIA3H5RS0Pi
Qgyb6eCr+qsbk3fbpdAKVkvSqZM9TkiWqqpsNvGUNPPKgYK2zjid3xk5c2FheiG6sIiaPVpmwsEh
7/jxyu0xzz9nPcnlhuMPTzHzamg10ZK+Axf2zVVIFMC7koQntMVIAiEO2zw1/CEtslfrMZ/6xylG
CeusLvX6/7DQP2ChhBmYME3/byz0OumwJO4Y5iTfo6H//Ny/0NDgL6yi4B0zZoLG6Xr8yn/o7tL6
6xufXdC0/svRj7/9B/a0zb/o2ziK8WvF3REu6n8Ce77pEx1AQSEx8PPJSNKuYHyM71HI3lRBTH5g
dGwmdC1m0c57Ox0pMTn1affxJ28/T/3QfK4t9Cjf3ZZfIaDBm8aYq7uw3eHwejZd/0+NceJj8ASL
IDsWaYX4KEIRZ4iOARZaGvQp7IIH1bgWx7ylmO5ajY74HUjtusKMYf6whH3TMG3sBPOGzCPSVloz
upFME1fgB2VU1Xp6ThYKx0CXJv1yDhPmH9sSn4qtDZnsWvrYfvAp8QyZY6wEboa4HL74KYxqMpcR
NLWxjWAmBTe+b4zZJ14RH45gZEoOs2fZ1XY8732UKCd4MNw3jKDKKz4mehM0RPWLTSzUDj/GbFP2
TOKhY6ScarFDn31gIBz17Xt2sN44BVM8WjC7eEqvQ2RH3m6UviEezSGMkm3R45WrGTeG+xybcsZ4
i4MH6mClbKDk1Vg09XjbUDTHGDoEY3SzkHYX7KpstqJ7rE28HeqlokGgD5Es2AkKBZPob6hOR8vR
fzKycH56mojFRlEHn4QIlyxxV94ct1iR4BoHw2kMMN9YW5g30/zSrjGaIlekjD4VqJveDf5cbSsT
1izt79yQvxY1wdOC5b2xLaEVbEcU+PveWzaKf6IdGtrPbtoMN34AWWedmZF9yD3bulsSUW3GMBye
2vwOUnK+L9oCx5QuyPeB3NXtgP3EQM9+botx1zgNVMc4EywYFMkrjIuqtTFLYs+9efqQ1W72hHk2
bQpeQ3RlfYVKPnO/6Djie0ZuOpd1ajYo4fFG4YQ/Ksiyz6nb0TLHcbVJ/LY8JrJUJyfMD8Ky8nvo
NNndMNFrkM2KxQ4uc3vDGj2ShcvjJOcHv2TqjxBVdp9cztX7Iov9DUPohKRYbFLMURVnPEG6bYeP
yzpekvxDNaDja+Dg7eEXyc9elDX4ModteguPp3mBs+Vaa3SKJnEbAdGBhA4apzL2+KkZS3/I2fW8
HxtC6W2RP6RGLZ49yrcIWkb2OQEMevQCXipntJ0dynSmp4R8rLyGuXRrj1/CECOIZcqsrcQGcKZs
i9RLu2DNsjBYJQneWWX1eB6c2H1HUki+swcQlhXOgdjcRk52JMTGY4LtW89wmIMbyy9HbPpH9HZp
lh/xfpJrZtXdQ9dXWN6PbnXI7MLGW2iebnLiSQ4FZEfyyhlq90OdPuHlnT7zRPP9NPX2uSfd4ECC
TX0DtIWxeaS8cB1C3EB8bi+3GMUNV4VqAPqBUQZOxcC/n1NVoPjHj3xH75xcAyLYd3IxvRQCM699
PrWhsaqDJDmVXmS/w/68uxpaO/l76kgCWsFoMK/rbEgQ32bNQ5/143tc5eGM4v+xNaZEPuPNnj62
g6fOJDGii5x6ApLMxV9wPSri4tY1MVmrlwkX0sWMNmYqgx3Ka/erO7TNHkhs/ntKBf5hUrd/dXFU
bnjNtL3chD2cXEAW2ElldBSyPs+uSYqhtFc1fK3XviSWHsA2P5gR1ULp1hUUxG7Yt0np7+CpTptl
8ppPdUgtChMoYciMOYVXOuNdWrnNTZwF86Fqe/sunMf5CR/X5bMbWsMdNyR8N1U1+nN/tnCcGCGE
dkphpTOlhzF3CPV0Uq8h8afKPtQJNDceO2+LgfRO+ln9ahue2i9BMXWrKTTJuPKIWGyKVt36KI7F
eihm8qEFKXK4qImvi4ilAZZAhOxszhXieOuhnrLhOg6LWygl8kZUInrClQX6vSub3WTPYFzU1Oa1
l2S4s6AhvTFw+rmDE43BowVr/6rCJX1PPMu7vOlrGixe1BMESUz1oWsWGPep6ZhkVnSqq7TEwI0Y
ZW5Ged03NOa+zVZT5iXCBTc9icax3nszCSRrUxm4RjXe/DlOURPzpXW0Ud+l6QEnzeYT4bXbiTys
E2eJ3IZNJT6mBCMdc+K4942TJA8WwVT3ka/8G2KXJwwpmgV63Zw1H7oSN4LJ9bXAtDZe6qo3OdGs
8T6H3IKPfNX5VyXU+1edTkvzhJ7iUJbueDKiYtgTKjHcDKrFEiwX5S5ImuZxxBSGlgxTEcy1lr1N
0N0dJxvcM+1AEqjS/zonOsAXMhugnIxex2xKt06yyFWo6t1YBT1JHR0BGP+PvTNpbhtLu/Rf+aL3
cFxczB3RiyYIDhI1WrIkbxCSbGGeZ/z6fi5zKKerKrNzn1GbrLBliiRw8Q7nPEcHdKJVinniKfyJ
q2cp858uH1/h7+q5P+Lpz317JUkwj83mS6hwKpUCq7hnxoqlcCulqTc7xofNkxuBOg/MKirejChy
96WCtQwK2zIyrN7kCuUSM47whgxqxyJ5vqGz7fPrnln7TQo74CpTRJjB7aoLRGL9Vdgzs0vNzLqe
cmfcaGM5PLFSQqN3xst0Z9RMp6gzddQhrFMkGmEM+cCMKOFx7SlUTT712kMcW/ZLk1QcPWemTXXm
23Bo1+DCFfamVwAcJyuN60SEJcfSiEyBboXhmYLmOGd+znBm6SCFbPxCjyt/rhz3NVPQHZEYr+bQ
VVdaVFqfXcXmgeprnKbeo2aPFkk05AqQICzRk0L1aXJD36892umlTLboCuXVQKjFMZJEC7VxWd1W
kTQeHUULgvie75qmsvbaGSZEYmWAZlDCXyFHQ6vgAiIMhD5kReZ7H7e0DXpfr6QGj95ncrzqXcm0
Cthdi6DpDDQq8JLfZmfMkUQneJcr9hFIuMqfhHFyz2AkMrHEVSN0zOKko3g4BgI90Zrv8ZAw5tIW
+EqhIi1hwCDaWtGXynDpbus1r2+zpWYEEUt5mA2r9FEOaf50hjiFeus8UQvIh9nwwA8PmKE+3EIb
XgrFgCLl/RnUFXjL1LszkMalvD+hcl8VP0qeUVJpn8ZMz+FL2WfUFBvylmAVes/3pG6JfOkUl0oC
qCLIZbpcMjfi0oQwWCiOVaiIVnizi8vhjLma3NZJt8YZf4Xli3i+aGiA4rVwkdriZpwUMCtU7Cye
d+VuVDytnDkl2QG6c2DM496ceQzAa0FwKeymr6WAuRoIXYPK2Y6waLNH1ls9O1p5pPtc2fntdCZ8
gZmD9oXlivJ17JYg07Lp3m7VQGM1pqMtlvKmz5qJ+8SAYxCBBf9G4RsHJhny+0xwrLiOpJgGRKnG
YIpENoo8ehRZlT+ygQBJA1WHSJuwaW7qrPfYhNpUK5EVHnFKDMUGqwTIs6ziCbZxx/CYMGxct7PC
o6U9+twNsBkmUUnkVYfizFIzitTpIKtl/YLnAm06UvYR+Nrcuy3m9LjBvNcZV6bZIu9pWn2L5Il4
pagB4VZOK4nMffS82u5latoPkQK+DZDfmK/ovEvzoiA++mvCIlwNI3K/CW2Pkqywn3WFkVs0BzTC
FBtb5eANamN9JQnrLXGgMioMHRADmzRSbA9dkwi/Urg6YTCxzmjtZ1qES/gRKE7T6JGvBcWrAt55
nTdsDXLmNlqe3IzYQ6/IdX3RFShvVsg86Nw5YaNg9GoF1MOH4G3yYmGZrHB7lWOWF5FC8JWDu8Pv
sVzADLiJWZV8Mc7EPlfB+wCitzsV+O6vCu0XKsgfQ9d+U8H9cxQAkFAj42XR5LxHYFmTxeIyXwUY
OCt0YK0ggiWX36vWOYFUgMECufKhZuh2YSn8YKxAhAyYTJ/ILB5zOLjRJ4IlWrp+9WsGrei+GE9C
cYiu2R7yZGfpdWMJ3lwK+jBZWQox+m17366dv4JU/3tbinrEwCVmAq916Q//2JbGoUnw+eAmx5TE
Gko4VIEXLZCqknkIdBFTlHSk1FIlj2yRbf+8L/3jbtiiK7VZPkrJgoAlpf6zr3VNSLFe1jo56nPV
vq9pW57qJI8Jv/Wy+z9/qT8KG84vZaAcURIKhA3Oz6ZnUiFSe0bFf9Rr2YBQ0+G2EHkTVd///HVU
GMAPCopfXsh0WKwTtINA5udQCNZaCG4zJzpCIlt2sUvmij0QmZuXSX/btBmmxxHfJQ4Js3jFTEJH
Pa1RfKOFsWquQ1SfwflX+md+9BfzI9JcMBf/9/HR/22z17J77X6cHf3yM7+NjjzmQ6g1MNGZtnRB
P/9rdGR+snU2/rYkjEGF3nK9/TZBItiWH0Gn4wkSG9iz/2uiRFwEQxhFMTawC7iIQP4OLsH96VrT
df41/JGWg4oGDoPK+P1xpsTGVJpklJk8wVzXHyxtvAZzNu5XwDwXuSpa13P9WqlSFisJIX44a5EE
q1K3UkXvoMpf9gziKuPSviZShzF5moKGtDnZtlFnOtdxPnZ0eGPyUKjSOlNFdhHZ+tcKwwxnNn2Y
K224TBTloyrP53Olnpyr9g408ruoWVYnYWRLP5wz+bntkuzCU0V/qMr/wSBnlR7/qrJk4jMgKrZa
WsQX+thNxzIp6CGIAIJDoxqL4txjhHQbVU2XUueud1pAK+MLsmd5N2tU9o5qVXTVtCzn/gVRebND
IpTvddXe6F7iXetadqvP9nCFMudhVc2QrtoiDAeqQ2pq48NYFp74qoFyz71Uq9oqZnUmRmtU76iN
6LpaTs+9lYv62zTxIgh2s02jGjVCYbPH5ty9zedGTrV0nmruJtXmCdXw9aj/nyrVBPZDPN0BeV/f
PdUilqpZhCS6HIwlba9tGJ53nKVolKVMds250VQtZwGNYDuSJ7OrR/hQ9Ia8DdWkmqpdZUeAe1S1
sHCcNpgXQHHS3Uq6XDPU5mBIcmoM1QJ39MLogYqj5mrHHPPmFi39+mSq1rlRTXTkgSHsSCBj02NO
e8SW4ZEdaHGrnztwT6MPi5cuVMCkdLisVbMe4b15cRrqmlS18mTjTp/rcWoevNBMrhgOiKvp3P0P
ahAQ9mZ3SgeRfzYrs94Xpiu9zdRUzAzn3GEglxvGHZlVyVUUmSzRHIeQME0NH8rzHKJUIwmQWuPJ
nhJx66mBRXWeXaRqjDHMc30d2nZ+WNSQA8Yys67aTl4G10meGzUMKdVYpFADklmNSoQ2GpdSjU9a
NUjp1UglBQDozwWpGdTGR5gWFCdeabnXsmEKVKrBTKNGNIlOkGSKP69gRc8IZzoPcyh7pRrvIBlA
DiFoqdToJx5cpkCLGgjJOnReG2ZElhoWRWwnNwW9MI680Nw5aqi0OCXVC3MmEg+YOGmRKV8ct3yo
RmP90qnB1KpGVAhPmVYRY6pdWFon4g1CVXEdnydbkxpydWrcxRiYyZfJxPgdEFK8L9VgLFIjMjcR
hT8aqG4wfhSXqRqlTWqoZg+5vXXNvIBv1/VvZDMxfesz/QEkDYUwg7mKCV2JMgRzgMNaLFEDPEON
8ixmevYCfdIO1/JoZsRxdPWQbQY1BOwrYh0cqwh3C7uiLfQoeLJqbIiu3fy+zkRkGmSr+asaL7J2
zZ4dSMyPTllrdzXrcbzTaiLZquFkY+v1rdbOu0kNLpvzDNPzdlafFrTuDJrw6DMhyO9GNfjUwqki
6ZJhaKrGoiXTe1bveOmuSzU2NdTkIDTFdhKzs6/UcBUs5wD5zTHcZ9ZudMv1eRI7qaEsAozoZu2q
bA9ye03gBVoMskeSIOGsTNiawyUA/9V1BNUOSE08b3xkCWXihMe8sc3bqOGY65j55kOxXlba3FwR
PC4CXdeeGV/hewJ7aQTwOB3SkxuBNbW0/VxLnjJ3EsdcdILJcNpsZJpVb7kdM4gnaeDOKlz72HXW
XIBn1Pq7pAeo7Tilb5V192qjzdmnFE63oiNgkXraENeKDwWfq2BoIt3cDgoDB5PHU+N6NeP4qXXN
5FSs41dv7e0DT8QVY3I3XpO0yS5wnNJTl9ql3y+ad8I80972adhcpWJqvmhhkl93WVEHrJKjnQ68
bctoqg6srjGesqmQB5vVctCGbrWLGdt9X52IwETLq19No2EMxILBfFaV9WMvdXJoGU55OyP1Iiib
cRawrJ9IVw3jWx0YAsM909qMtDqfxcBHX8bWugVDVwfdLN1LlzqV5I28im8MJ5240BCuEJxKdmYt
CGTGcDXsgRH1x8xb68ccc1oCqiPIlnC9zUYQkvU4CtzKvQBkOmilubGieWc31XitExh84elR9nVq
GD5OhIiBzOVxm3CLX3akFxzYF81IRprWe6EJTLZFOYnnPGzDAycT7PlebhdpW7frkGrvtemIi7p3
tV0ROd2NnmBHskwtBCAXdZCbJ/cxmtxwp4tGfI7HRPByDtarZdHsnRE77XW7NG9lty7vYh04/ocW
WDdDIJPYBAOIN2sHA92ZdonlQ45sOttkbjZDNVmFhlxqENDZskQw2xItz/40jR4GoOQNxrMG/EMJ
NvGuAYd8qHAVgRKqHQRxa4cFceOEbvPhtXV2HPOY/L550k6JRFDolsUt+qjsgJ3sxWqt8wCO/HlS
Woe3rLdfyCt8FeHwgerqxcW4XeorOezrBBrUaJiql84CQTh5kE1UX9Sx46AOySResal8N5C6PrUh
PziWdMCvdrL0oCDriHcxXNRN14z9HgJ4s9pXlFplxORJZkioGIf0ZoB9MT7N0nKY28yDewsGZrGf
Ozv8GJLFcA/5OPHFaUss6502kqsFCGA/LFQ9+wKo4VVSNwhfag5Qai9v3OpzmJGjuUTFBYwApI9T
KrcUedkloIvyYmgT5wW6XPOVnXOU3oYgBS5JHdXbB3zBcQgRgJT0kp4Z+D0W8N5Kv7nx3GmPVhPO
VqDHIyz3SksyvNZOYkDlFcu+9SpmJHb3xG6JQEqyrLZi4ZvsI/MJtu10sGlI/aXoEYJV5bzzcody
Ev9b0ponlG3Q0wXGrE2GrO2L5ozagVrksVzjPIjJRbvgCaJ9Rj8VnYiI1wmn1Re2e1Fz3fJtXqz9
tIHNP72ambdctJ6tbRgRDnu9nJcNg1jKLdRyDActo71MWNyEOwQIy3aswv7gMnxAQkXIdUeoJKnL
5l2xovpKGy06rmbUH3E50bIWMrnoRXSydaYTwtFrgtntfrtETvN1MOychGVr2SfNmOxSdEeBFokw
aJHdBVNo1uzI4owHGWMo3+JrPgyiRvCXS+SY2MI+cG0zBq4zUBWsA11D/4Ycz3aful/g0IPpKFR0
2DBl7WFNnjHS/zRxZZ/0y180cQ590p81cX5Vlt/f++R96H/s4375sV/7OEf/hGxJ6LYjf4Xb/d7H
OcYnh5tXCMNx2c17tvd7H4frSVhUma5ND/dLs/abMsAUn2jhML+Az8NY4Hp/C3tnnm06P+qxSX4i
PxJLFGYSSETyJz22JRdazSoZD1UZ6VsZJ9xXa+n5Vt8/L3b25mKZYD609ph8Z8/PUrC787xkF+wG
ahYl7oM7QijW8j67IjTmNLomYkjNpixtDax6GodvCoKS6KKZU5U9uWkUYstpiX/cbVj0ghHwPZs0
PeApd3U4iq2IOUhS080CvXHmTaTzmtw0o5/qJa/J82WbZt2zCvwasKBumrqSPiucNxt4NQxZ/nrG
bNCvRqc91mP7rONZZ+Y8Gpt0tbSgCJ0v2iTuU0N/G8m15mfr57xKPriFiNurEBw5Npy12O02suT9
2PXcB6Jtnm09BQ3QMnE8J/MBKpHU5GStj5pzbFv3GJV9H4QdHw3e1CDqC4N03uxDZtq8sW0+yjP1
VjT8o/nIR2Bm0SNvgY9BuMcCxck2bPlbI7NjEhNMar1QdnAZZHXAK03aYs4BajesscbMvJvcAfww
P5mSLI8Qk63YKlUhvfAR1KSyBVavr3dRxYZ9yccg73jJPFqtS8ts0HpNhgyGBu6uUdvZVqyMQDuP
mhPX+5bT+GMpm+pAxqJkXLxQQmSk+cL+it7DXNP5HLwH4if7wChzBv4iRR0PAmKHlslVi3+JjMLr
HrACZ6cGOaNfazlaClShB2bsxsboeNHJclgzaQ/niwTFFH2GSZgGtnqx1RcDHiOZh2S5PEx0wr4E
ZuwTaHQ3In/zoxR/MJ2Ct9PToduyZpovHPYSwVirq6jn7xLndp10erZtqk4GzhinPhkmMx8TF9aQ
F8xUiZTmev6YvYzqg/XjBvLsm2Ey7pQr/49lz0zdpJVboBWdj7yTnyEUe4PSzt1KB76uaEAqt137
fP6+iwih80hZjLme9xvFXDKOh66jaigsgNPkF0KPPrjJuao5y6HAc3W6DpcKy2VCLpt+eSRF0NjY
bvpm6Pwi3HkUU3WWXA98XI7pPGDU6YOp4T5xHLi4k0t2TkxL4ntO9+xk/IM2xhduOC4ml7vx/GGg
cx79SeOv1lnxVlSTDBB3NBc5zJcAVX8NrQPg8UIzeV90LHEk+RibqUVwZ/R1vVsLKYM2q8S2aNHd
oLDld4jiDrSVNsOHJbDTaAihapD/B/CdcBVPximZUjIIBijCxJIl/jwxtXYlN6ohOAhwYOWUs1Ee
sE/9EPmY3I0x2z0VfGmk63oQOilKADMhRFdsUSpgBhtR8HVD+MkYsotyP1PDBKOubsPMrfzzd6sV
vH0tLE82NiOOEC6Bsm483wAwhCCP7++s7KlwHe1pG7KAXARvZxukCUwal/P5AlBXOLf4XULg895Y
OMa8kfvbJHyEFR5fXT8gmexbLiNmS30wwjN/Jd1bO5zDuEBPUyYOunZgoc/pZSVvFG58BXr2Qf9r
0Bpz9yD0TPwCF4QPpxmuVjuUJycR87U1W2iQ0jctStAFOlN5CjOZoRbmjhhWoR0ii/u0Wi39tJC6
unNsLrKyMMqT1oFEX6FEcfYWDCI5HHQCC5LZREaaQwbW0C+FOpGiZmfYykptIF23wCTJjnANG/KK
o+jOc1KIg6hQGmt5xKHIoiYIJ7467NnePhzkHbopd7/q5bKvew6T2hxH32p42+HIrzANRIpwi7Ao
cjnBClTpv5xN0mMsfb5px8QGfAVZmH87hlfOJdFa5p1c0mVvhxrsEfpzHjsTF1Mz17uOetFnlyW2
cSPKEwLX+XpwyPgAzwF8gzvg/FnbHvunrOCfJHnaAzxlZwEOEZajrAPYMdNgkTcT3krK+a1dNQgB
wuYDIwyLpSENziLYKOE8MVkA7fS2fXeFZgWlpkOwb5wvBdo0lnPxrTYN1/gLoJJMbnSxJOAR2Bkh
HN3awyICmU2QjstZs4ftmq9fWTopQQ4VgR3AIes0ds1t+ibTat7S2HmWnwj5YEUsYDpIhenVEnXD
RTIJvkJDhBGhVxFq6CAV0IhieOi3cWTaITNT0B/ODvPXmAJA6kUAcKMFYIPhRPftptFwsAyvGqSy
b6zm382EFeMmMubsw20MbUVrrK0rildvRqpdttXOK7LZqzetRuBHTZrWtkgRXm8jHkVbqbvhlUf+
nrbLjXLqrjMWiw7pPmZXHPpl7bXnBRORHw/RmJ/C2DP6TYvA3vYR9zXJtTXacgkiWYbaPRsy5neO
/fBDKfYfdIc/L5eoa0yV7mjbDv4U72foa+5pcjURvhzgu9CFrPEHCnWXI8h9GFo26hYqX99MuNL/
/HV/VjueX5doG0E7LRxD/FRPeaz4UEnXwwFcuTrsuAeNJPtWTlDZ5jr7+PNX+3mLdX41h3UA0nxP
/Fs+ISYfDRlHOaAy5AJRlQCQfQ0qChzA8yv9s8n5iyYAXDVf4X/f5DDX7dvkvf+f6uN//IrJ2FsC
I+D7ub84fvs//+uXn/+tG7A/8S3ZUAxYB/5Kuv5VEOw4n/BZu0ChDcP2FIj6927AcD+p9E+1ucFC
jFyMP/pNJ0zSN/FLkj+0EflK/uhvbHX+fYFIFjNGUuWLZilqqHf+41Jn0ctMZ/4sDtlc+UX0kUfa
zQzhPnVBwk7loUjEBWa1wAuHZz0DMWV0f3H7nPeuP/YjFIy8NGHnBu9ZemfP6w/e/gp2eO266Paq
FhXk4H5OWJlsVpZFG9mIaZtqgrlxHl7VJFrsoU2XwSRfTIrNNeYJT3IskQzkpLi7HkVC7ejXTWzj
0LDGDefrVhux0oj6HQ8qf4lyrIwJ1/uaUhyq/1xMzAfJ8titFXEoeJHIMrC8A/gdSjfImSdqnnLB
2NRzemptZ5DKlw3+YpRfFhcYPlfDYWbOVmA8MKVxGQ2TA6tlvcMhgjYgp0h3MSZYKad5T1BUl50Y
R9zlcTkEc4kEWmOGZXsvuqEFXeS8Mq2lXUFMjMLHh/vgE3mDZyDGZJdvoQ2xGc/uZy18SJupDbKu
CGAzfWVsIvZJPtxGnXNJz/S2RpCe0gyU9ZTv7ZVfY+rRgxll+V7MpthnqcsaQEzvpRltI5wPp7Kb
LLq3GpFBx4utuyQzbqKCVNF/jpX/n9mCbthKB/Dfz5XD6/Sa/MFb8OuP/HqU6JbJrc9pgYHvJ28B
nqNP0rSV8QDpG3+FVfSvC2IpP2Htww2A+Mg8L5Z/P0p0ThkwKzy4DGZUf3ewgEHhRy2CySDK/U1k
oULBXfXk+uE+Ziafr6kVyc9shmowt2tBVCc1Osp97J0Q2kyQsUwbyFJ2MokaL9PupdcsiKqwfPp5
4lp+3s00syLMp61ms7L0NMb0M1jQTgj+HZuwpQgJYJXcpi3PVlZyFgjJeM52AxSEoKZZP0mNsJDY
w7KUpNmyJ5osu19TYz1gwgFLqpNTXq7a2hJDNZk3yH3jm5k4qBzEXT+9elG9vDqo/xMKHz42P44U
EbRFcrVjcw3WaNHqt0HG6WsfTcuthhJ/C9NyeVnatYVIHGWOTyJG/31sIx2RItjMSAr9LortO1BS
CVTZvJOPg4EB6i+O0nOJ86+j9PwVoAFx+FYFpQG+8D9+BcVqmqkWdvbntTW8o2UMVlDLGWejV81U
I6S49RxOsvBuUXBKRKeSt1bbbkURmglW+XG6BI5jVUdvHcarNbTiazb+1Tc9ybSnsrG6+3hhl2sl
aXo1MGlgbB6ryJqcaBM8JTX0QKO6cd32ERwqIYXKfRpNRDjGck/D8i1t2CP/cJP8h7LPI0HiBw0M
b9pUVReLCzz1BEaY6rr84bqr8YVHoahLVrlF+KKrbz9CJPysSxMjpyPaI9C2Fi8KYbtmXBZyU2ig
sDp6TeZXs3irM52PwbOIJ4tKM7uYKoNAxYX/agwpv8u60i8jBtc38WDT77LZubXc8Av+c7n3kiT/
kpX0VTY0tUPCM3Mfk+WOJc6wt7hW+mAVBde00YvxUqzGt9IeTlMrdbh3oXVYXCz0OHKNbcJIgnxB
OnSBcW9nJS957aUXpllN70lM/Zr3xvROgJkBxwA/a8uwA2xDPPr1OOz6ZJrvuSmzawbm3EygdhHi
Y6BL0nZjh62NdZlJGOuniCjA0J2HbZJ0Dbo1InjEymhFIsyiBwQGOZd8SxjQk/SqiI3mtLi5JCqw
rL+7eUOKTDm1nb2xUGwflDl7V8ZdR85mnVzmfS+uyF+bb91SH69gpvHmJGLcImjiNT0sLaMRn0G6
vNfAWt90vc4HKpNol6wuMyJL3ZtatjIDmronM0bj4UVZdEJH6PlKD/9X8KQ/nllMP9nr2yw8DJ1U
EYll6o/XjoS9EmKF1O5j1ml3vTeUGD66/MtCGb/FY4w71FPXTlut75N0sYbzVF98c1ribylG4eva
liFxoqJ5chqTlWqci33j1s/ArxmXDHbxiISEbnYE5rhJR7K1cr77UxWSLir6aCUtOpqZRBA8NAuV
teZARGB0qi1X0LMTIoSQmY4mWYkcqFV20Vp1rzPj02TARomFejqT/sSEZr07X7Z1ysQDM8Ny1eKw
Oul1FYJvc8WzqxXdkwcg9YlEh4YJWcLooKhjoisMo0zeSpHtiTzXoOPOnkokGwZ7by5r5gSZG7s3
rsDI+4tW7H3+39F3xMk5grbyx1SU86j5X+eV+viJcnFJdEfahLDJUbf2D7fu1NAOR2sb3su2tjX8
Qw5WqbbRPqerxzvQUynoZDvtIV0SXAUW5PYal3AZY9WCEUckIfcgacZ5Q4R0Ntav2Wi3C9nlE3IF
ZW17aQkn55OWuX5skkHb/fnZ85/eAEUdv5aNrJDZ/k/XTwlTqNXjyLnH5toH8GeJF6ujaNfYADtB
NHDOhM3EeSFtjhhWwVrA/I/kpZCIdpxF4Qf3HmMvuVSvxuzoyElmemNZ46Rtcjd8gJMMgTEuIyq4
P//dz8/jnz58pIOouaRkzk75/9OHX7RJu5qTdV8NKkZpwoX/wdUcugcGm/kXHSO2yqLFaOGMxFVB
GU+YjZf20a2T8aIqmElNnmyPuUV8YOU02kNvF97em4iY9NtmKG9Wt0tOjuT9T4VH/F7fTd3HyGOC
rygx37pwGo5iXV0wCw0Ey8GcshLTHb7eOrXWzSxbjqFhCJ8kVO0DaiH3okOFFoRkh+zyzoh2NU7e
l9Yu1307KeEyrrZgLZ3S9Xsp5+96hEt7IwtTG310v3qwkkm7M6rsTS8ASsdG2eC1qetjbpK0VTrc
6tQEEDrVrRd6WvQNJ1E8BqjE+fXA3l6shN3dMz0lUrBIGex5som/ibpbdyk7jBeuvPE7ghV1gqiP
JkXgOhDvdmXSo+C+hH9yj7NGKOdD9sDab6VrYLb/7BTpu1EV7FGjeD5mkyS+vSUbTDNzeYrnqQPy
n8/Xqb7yLPnzC4EikW/6D1cCVlFqBrSC1rkc/Kls4KxmupqNDQY4vWc1K7jBNuezOZ/mZg9sICYl
LOQNsBWGwCGq+tWW/Xq36pxJQVR0x1hrnC3+ufyiIYmbnEdS4+CrammCvDwqd32TqdtVd8TbMon8
keO/f5OTOX4f0HlrW/ZfhUMSpQvAF6tlfjWWvRUUjli4DkyoSujC8zDf5Tor7423FsPBjbR5i6DX
Oc5m8ThPFTwZmO9L7mvgabzG1u4Mbqxp25Fo9g1HKkdkRghdC9X/MOtrtzeVOZ34TVVyqu+1npL+
qZuzg6VlWD9mwEiAzpcnva7LrVGhVeD3iQukadwQIEy5WFOS1H2kzs67AXt+247E8FV6Sv6gly8a
qJu12a+NjKsriVfb89EgxV94DiRfMJ+gKVvryWB1khTpU4c0BNRl1hACCw1TzIyIOQ02pNjHaOoc
/V4bSZTUERsRB+HOPKq6wt62q6LlGjHbgR7NseDtZhx5ZPipwLWp5b/DfuA2QDWwhj4cLNNU6vjy
ISJ4+hgKk6fOqqfGW2yEyeKze6uzS63vVfnjLSTdJ5UWrFEj3gooQ6j4m4KVDSe78LVy1U+RRWLj
woWAWmiCH6WZC7YYi37/WScOAEIeupY7SMkIHokBnO9bastDr/CekD/W9UPamXt0h1UDAl2QVeHa
IXYG0a5TwHAZLRMT4NjH4OGwmVCJfeQuGBVY2nbbM/TVNmTRiW1irPkHq5F7QCDAojDYV+FmyhAd
5VNWXDtOEd/KwplQNRIvvOlUmOf5RvpnYPYXAzOdhwgPj//e2R6/vcbVjyOyX3/it8ZW1z8xg+J/
umkAmFTn028ZcbpD+8p4isEQjQ0t5a9trali4lSbw9AVNTJ32O9trakzPCO2irZWnWd0w39nQsa0
7afTUf0Lgl9LKS0IZ3J/GpFletiwgwvtawt79xH31txcogFaZKC5MHUcnDcc5kZ5MTMIzD8DxLTI
DJbO95hFzWfTyQhC1CuUzrY+P2XE/1zid5p7IDQu7vQaZQfJimvnVVscrUt/r+UyajZxBMLlEUME
VtYS9IVRXJJ62+3HER3UtYO1skGwmru7pIvLYwE8y3dQRfkFxvBtWeQmrlHMVHHC4z8A5XuX1V7f
blDEhafcqOtTN8h+v9hjcwH1Zfq26vlXE27VN9PrxEs+Vc5e1En9tS0y4ZtWYR9to3sFLa2cRm68
oICWbXy5LvF8EHVl7viitOuS9nNG6TfuYvwKbei3HjV262Mz0otxZ3U5ThqAKumNFsfyaSSSwRyM
ekuILvvkJBb3S1dW9/3QlFuc7E+5lXiPszUvtOizsa+l90RQih2MyjJrjMUd/S5InqGV121R0OmB
RPJFmqAVHKvpaNlxckUU+qvXNxYVdMk0gb33ZQPKap9X2vjWZU54XELLIOFUz7+j8aOASF39uypc
G46etjp4Mvk+DLINvCmZny3dRV5GnFCECsGN/KbI3a9SDrCjnDTms6meiqR4ajRemhyQleHdNL7g
YrQCCu0qIN7G8a1ayVVZ8I2oAooR2xM8SGSu62ySyCTi+qiuyMdm7Oydq4eoCgGAZgcg4A0PYcdB
RIbUAb3VOBp7Qau5bMnVnYaNjfP13sz07HZZuvUmnGKBD91sTrGB0nPDktHiVQzY+1Bl92aaUy4X
mpF8ZgWYn6yiXk7xYhtX0pPpzo7D6XZqm3ZXdt383iPFLbE0Gj3ULq3+8AAksVGaTH1fIGU8tWuY
HGar7E596K4c0PYUfYtJO1IYdOsQ65DVN4jVnEudDpeg+d4R11O5iI3deug+21KKkonl6G0itxu+
GPOCU6kxFrnLjKxZ/BmNBISzeNyNsbT8jAx4duyF9C7HAsH7pq9NuGIjbczOm+ZT0vBLIQmvCdxd
uscIEUexGVlcfVTDWhF6kXvsihjxtpb2zV4twVM0Tlnm4R3YGK2Gnn1eaZeN2qh3Tiq8p2REEDy2
zmUdlsktOQ7xLo8s8Tayi9vJRLffsyZcKRKLkQfWCH6MBxY0Lr2fnr3KNJgWhQ5qfDSTA0vOyC+z
abmsJs3sfdcNqwssnVO9LSg6g2WQ661jsXRcG6/0bXsut/1syGOHMPc+h/y5J4ll+GLFVnWXJGW8
IFzgYeh4UXKp1caysTCPFb7r8ZbsigQ8+iSv83kENpu1HZcAwUy6n3tEwgkEiMdxbpA90JPtYsjG
2xj9CPR2M7yK3bK9te2GdDS3fWASZN97xnBoYRvdTIMArTM7FxYGvmmT5hL3dVhMB3eyK8J6pBbo
k94hBKrd5TPq9Pqq6EYGQrJJvyZCJ5LczsLNMLWEcyyAko4lAo7PM2ZY36s635hrcVUQxC3KarqL
zKY9LeDYfA5PwmIGvu7KAv9QFonBodB428hAmLw2+jd9suzr2mzKI5pdeSy6wd4kelf4c1lLJodh
tG9lSJxUUj9oTr0ACpFG/3n14uV7IWrUQ5qzHJa0MO/QXReMAJE70ivLGBSfle0BkNXbJOQgF3Lt
L5MY8jo5L+auqcuIknC0r8SM5bkieeboRfG0DTPPfTEqER8WAD6+Nude0JpIlrdpZ9kvPATXA0sh
7buO3hAmXUz4km0OH2moVdckklf3GNR1//+xd2bLcSNZtv2hizZMjuE1AjFznsUXGEVJmGcH4MDX
3wVmVZtEqkRT92s/VJalmVIIIBDux8/Ze23QEm+ws5doLqJNgwQxMKth2HlDp3Fyolj/wrFCnrVF
ftPhuznGPspoq20xYxAWAVJdVNtRefOVbiT+ZRe32XLMCueNHTktXoiKzA9LkQufeUPQu7H9HbHo
sBld9YpMc2HiLXlHYTbG69YR2lms2c2qqsX4WCskADYB1DcOUXuBtCrnS+/F/DYspw5m4eUHOonq
vIx7jQULeegoEvuZBGs0MeS6XRhhWWIqqIyXscDSj6r9PuxZ0s1xMvfMkOsCJUMowDUYKkAJj4LK
z29m3ThQPXAuaC3DIYkQzifUJOEHbjJcjzAzHzUlinXaM+CZnDK+SvEqlyuticYHPXKao2817jFC
M+axgoa4mkfSHTupn3WuZt3Mc3/VR4kEd6bnp54Htha8e3QlzOIYwmzhJ8GxxTfQnuCuO/iedpNN
Pq/a2FbMfawwWttl5O0TLEDbyJP5prN63KBeeJZmdbarSJ+jEmdGVM56Eox1gcuKHvO2LzgPRRKV
l6nyZqMQyFNvtyzfYzi+xIle77RBd07z0LmvBiaVr/BCtAvRtdedVYjb2bPv9clmXA/E9AzTEJo1
qc07D6jbphHucN8VcX8UTvGSEoV0iFOX5kWWVLsBJMC+n3OXPFwt6o6JGYKGAxR600U402fOU4HH
zjWs0vTaiDCkwEEbz3x2ZZpHRjg8Gkmi7fN5EGdFnQBbSMS2stKF5qlfZo79oDTcKbpXYDotLczb
CAfufC+qd730MCp7Ei5KVxO30YTfPcgcayeK453XIVEY4y7fd1W+xBzY4wmHRvQ0+As4sRuqAPt5
E9iOmH9gI7+Li7JERZa6t1nIR5BGJtd8vmnlpNb5wKq6wY7zHCISXiHxiC9p653lI/036BZnExDB
e7iQ5bFJkd7bWjvsEhB920Rl4XPbT2pnq6R9VloJWcfv/U01mMPBHVPCH5zueTRYV3y9IH5uHMhj
it6Cbl60XkxBO2G6hpEzH31/AvkY5SclwbgDsocJUQwXdl5F69jTqzWDiPwenF95S1GVncrGY6sX
BgeiZMy89LKqpLEDeVRf5JG9LRyr3nm0E89Hyy6DUgltF6c27F1Mn2cEsbPsmGm/j8IUEhDeCQfO
Sq0OsZ0bW+X1EEzTVKxxjj2jeEsBHNJ13I2jMV+CZkuxUbfGsZrbciu8Ub30XuhBIW6A14QZumnM
U1FTQhhqbNz3s3otEac9O0jKdMrclyKCO8kH+VH0RbNNiT2vQIlq7WHqdPLa0gyV09xmaJSarID5
gbnsvAb4i1MCBc04FDQjNDv6FsrWDOxyHtnSnFauhK/Dec3SS+retUx0fFAm/EM9rNlBx9A4Luzc
NZtwHcSMEvahpek/PNcTK4lQctVLnDmVIyMIBxyWKT3aTZdn12A7UAl2+qROsHT0dVOa6UHnq35e
3CR7TvXhxi37Gnn81NGf7YDIRbHWBc1I0BEpdKH71MT6oljsXbFKZv3ahWRjrsYpSi+MURqv2Bby
y1kx20VBma8tNF/bsJzz0rj1VNinYRAOXly9Jj1RSTaU27cQQBVnJALCpUiyk1SeX92N08BTIz5Q
LTmC/lukYNoSuMdoOjdIGySnTATCTzI3mGIiCTW5pBMOS1Bh/RZZ6PMJqREEPnsCDbVoxCFlDvUB
3iRMFGOJP9SXIMR+8JrzpuZPV51TfbH45VnZ1G6pzbVzKLFN0IO72CWkxONCqlVJHw2KBEHw3gHN
4MwvGLnDhds7dzNSyFXTCuebnWNPR6M316dQ+ONGzH57A8sBCa9TtEetqItrHXRTQKjjhHk5Hvu9
nUsm2zR9Aqo+M6hsShhz7JaeU5LtQYfZGzcX5kkvO/vY6kzCEgG4xqNtGAjIL3R0NK6nZ3V1r5LB
fkQ4ivizS2p4mZ2h4WiEr7XWeXI3NGoYk+Vy+gI18DICJUaTIvfVrRr9KBjSKAnX5FpjA60jc51K
lL2tBX901QnP6VFx1XTR2YXR+qqmP6QdzbNVV5fFURVpehd5ufwiKT05M2Fsgq4b3RZi7raorZvz
sIjTHVIBTl8CK+SFFmIFWWGfoDnZ1/oBM1RzG4YFMXOIHFKMSb440Jwub2Tkt4QVGc1DC/zjyai9
5qmsooeQ5tqZjd4TrUWJtNAyl6lt6eMt6gf9RGZMfTtg9gBZBIvQPe9VbF+XcfPizmT0MY1Q6Cog
jYFWH3W2/WSObMgxeehcZvmUP6Z6nd6T/hnumMGgoZt6w9xxFJL3WduP3wYg+evatKNTByEq4BOV
27RN+RHS358B2EoxrTh6UOsszuMgjMX4dabqo+LX0C22lZquGtfL0IAApb1pI59KrJlpGQ/koG06
T8Pi6M7+YSQD8xDPc3om8CgdCuJlL3JwpgB8HV4mXfuae9V8j6ouhItmgB6GEMWioYtswufG+Jw3
f9SBVbrzpTZVc5Djtt9Jc8hvyqVOsmbeK1rpIFcaPTqGJvE+NZUvcxiAGeA1jXXKsazi/LkUsoZo
z4RFcZ2UulhWsGjjT80IFLJL0qJ5qiTa3ks4PJ2FvNHhMNagS9cxctIehUHrdAQ90RKZv2lTqY9X
Bn7YvRNXyFvKQZseZalqdTePWsr+qkkOvPIKjDbji03fu2gzEaG2ajzxSFoPlFyEXGZtdUaFPfL/
FfbQxeR0qYs5UrtQcxuQ0IV6+Kn985vBz3uOPcxohj842V2qMro77wEJdaNGgl+N8QLdmgg0H066
YQ58I4sp2AvC6NksrCXJDSaX2GrEsYrY2HguIqCemVmFN2HQdv6cBogLP4k5eaew++ezMc8xUNdg
xn8fGFEYQ1PqoTle1HV74dbUiuE+GT6bPL5rKi0PwMCbQW4ArXf3/QMQqVQceofxIjF1JvIcgeH7
lG71z4Dq/1qSn7UkyWWhi/ifW5KnjzCGf/6Tf/Ukffu/SJtB6kAAvQ2Q08Cq8++epP7m1QHciqiP
73AZnP27K0lv8N86PYR/Pj2uRV3jgOagqfk3Oj0bqdAvMxqfATWNAc4vwgJw4LzrQjah9ADWKOdU
mLVnrCGIGmPgGOM0wqXutFqiY6a/T8OEKNYqvKjKyRDrVuiYJYJZ0nu9zSFka8Wx6xx+/xuNUZaN
7TPsEen2Frj+ldvkMyC+mHaruyXgsLDHC6kveG3Oxi5MGbvTqJC2ssNxczbg2njNovFa2okbrg2Y
xGs4/C5AOgrabddEQU2o263mzUwJZkx59ZJXV+rYhekuzTvTaMkRK5WRi3Xa6S29ixYE6z5vvL65
opOY3baElnzp8tniqNk1vcFQbEjrExSdOMR36z9p5D5VXGJy5o1ixpjsahJIkFtMJUkYVeJdZk0J
9YvBAMtMNT6zyadXsyD4G+gZ+zmbomQwb3KOr6wY9bmstHqXzUV+SDntPjudaJ7MzjKrlVEl/mvl
e6+5Wrj4wLbpJhXTgX+E50PvWJeJSPS9z6hmI9PFu4/fgT9j+c11n5Yxo4dp0gM5RgOjwJodFm8D
keK5HTrTajTEsGc2X6Bf7zvgvgXQg3YadzO4vmu/Myeg1GnDHCeBB0xmnJbsGbgl33gfxHWa0Qnc
DJWpXXLg8XZKOAw4K2WcjSRO38WzSw6V1zO1n213PbB3V2ubbJhzZJLmo4YkyV45jWldVnbUB36d
owZ1XfcwJMaMrENMQ5D0qNANE90iI1HqVzq9W2tEVwVwAvEoU8L5WZuKGkRdru3YtOeDzcjpVS9M
9xBzkrgFfBFe9FpTnVVa1Bc7e9Zo7PazMxgcPAZbMgkCtvTP/8vMtIf4XBNLXYJGvoAqu2oG3y7b
I9D4aCyPBQb7vAoAqjepvzVb7YZNn2qEMw0zyHnDRNbQX9+Wif9bUT9bURed1Z9W1POXpPz+y5Dn
n//iXwuqw3qIAtJGBS0crIwLw+bfQmjGPx7qRAg6KCl+mfK4/2UjC0EiAt3Gs9BY/Pf6alsYJpf1
2dXRwTMecv9mfX2359tIT1he+XsY8iAIes+2mRiQw17Q5n0VboimF9M5p+qfnsZvap6Pl2AXQOQC
4ZmPLN4Hw6F1yFEvYiMi7mmVzR74PJpeDo/0v3ex/8FVlk/xk6KmDX2liEVmrF0+d9pzpb5Lsf7f
XWLZqX66hJtUdlkNXIKprqtfI5Rs5k80fe82OxtY0VtR5Nu4XT3TfXcJR0G6HOD67Efbo57X6JQn
dXVdFM2OIVzxdwXfv662yPaR1DN+5M385YaYL0F5ddv9VEUC9iX/SApybfOozj9RaH54CZazjrk4
fAWCpw9BbnqHr9RUBjcWe9GdSmmcRkSXnOtyyD6RdbwbW77dFVNG06J8WQBQ754h51h9osRu92Vb
9mcZbl3Ow/jKQzVDJoxUsas4+f/tu8H9mQZqOmIdBR6FdxcVSUgZULGHTxlPkdMdJyrQHStsXf8C
1f9H8RgF2M8F0dv9YX/gl0tGnUNJ8uu3llkkCNe11u6LCeHCKifAeK81XnrITF2t8rxtrurJUHSj
5vi8J+bmk+e7vBU/iWb+ub6FqoPB9LI0vXtrcDvVsZ5F3R5ypdo4JMGygY73f/6tvdMnvl3EQp7t
LVo53XXNX29SGZWcJCKrvZSNsXPHmNN65FrhRW7iqZ0ngmCH3ic7BVzU9s+X/t37Y4H6MBcl8WJP
+fXSvrCVEZlWu08xAW9qS8iIDCFI6S5+jGZlRTEREDFZJn++LOPC5SX59cnSorO5WZNNAXnauyfb
5VqdRgPUIqGV7WvlOvqI2BFhrDuy6ogwy28orPBNAkc5WlARtqqz+ApSZewABY87EKDtgxnPFoHM
M/jQVrrXpqBZHcSDokfdEvdQhRjcLKmGrYEG9DbRTYQyixPwDliowkXppqfOGVxyOernwquhI3rd
Jq+MYd+nBE/4NPUggRtOkGlufM6EcwKr0lfAYVpSwNo+PcR67p50b3a+aIVbGqtYTDHOYc05Yeme
1vg5O3KABHkmUdHzoiqZBzPiHSAYxXyPQCoPkP7QSnKbVwfpyjFMCnpXWjMEnTtTPpndGQxQea/K
CWc4hTz51C5BKUzpD3ahZ2B9DHvLGIezgaqNc08nuYo+tkKxoIYby4X1aGeePHNndN/V7JkI9kmY
OA9DyroKwM06qvr4OkyH8dWXxXQNHJz+phMqXgOsrzstmb+PpRM+xXXfpgSj5fO9M3KECcbZ+N62
SssZldjyh9YQWbRWaS4fGKczN1WOtK8h2fAXLQ9Y2LQHJwFVtpB4a51JOEFRh/Isd0KshMnSOQ9F
6dZrPh+sYgp4mCGpdpFG9nfZaTb9VNl/S2d1b8/md7/0BcBywdyl15InCf34oE8Nj6SN+SERT/99
hubrr+Kxmfdpw4qR5jVfgghn+dDr/H2F4nOkys2OhS+6h2R59enmuafC6+PzuhhDkvZaYwcPOL4e
c7rCUWkNAciZls6zp2M8MElEYsOJ1j4N1I2niAnECoFpVOAZ3M8IraBlz1gkm1TuiJbP9qlIh1vE
vP2trEP+MK1AXgwvEeB5J1zQeQiGgbV3ZcNs3gwYqi49n8fJlNwI8WjXZmBSNl3IkanvITWdAonk
AsxRTWKE674NjRvwItH1FCX6bVr2mVrRARSXCGTTXRxF+s6w2/Br6BLhzluihRfm6BPMlyE66Fc2
TB6mzKF9idASUhDUgTUjcmJ26rY5azQ0agaQpoPj185VSGLJrqtj68o1iuhstAU9xwaVNSK9kQix
Qd/3ceOYh6bFmdT3KldrzprhVwlVYuXXI/nqFglHu2qKvR92mnk/tCiU607rxlNLksbXGAzHJuob
G7cUfbqN1hHcHnJC43mEeuYExqy+5U3Hk+wGBeYiqvW90RkT5mTfPCPb2r7TCYfchBOoAS4mjJ0H
438nmH08eWY4PJdYIK71otH3Q2JCI7N7RauTsaK1KjDjvBoZGTANo4wLDB3jS4vE47zsI/8SgaF1
l/sSwUBHL3KjGkOcRjOarqyBfImobr0rss3Ll4nG5nU7oZlXaSwvFDPeM0O503nX+OKU1UjGjYYk
snqSzm0NBYiwzmneNxDKMV7ruFtWDWQ/FH9mKK/bWQdVMethRviN44ggIcRmO4QjWJmEwL9VDHnq
FkxZ+k3MTrc3BhYhhBTdjldDBKDDxLaeSMSS1RgVQVdDl6agtDe9bjdgtJ15MSE38d1sFniQmdnx
d4owBtHt0wQw3XI+8mmjOxPt33HKpuYkUnNa5wQ+NWsQXfRvRZH6B3y8zAPT1AlcO8Krgv5pKx1V
AbeItB1oNYSjpUP/fO1h1NhyQMA3P7XtQWv1nNtovGkboknduGEftsTs5P56QOiIAoeZE0JlIjhL
ioCvYyMly9iQXeeIIBiEIR2SrALPdGdnxnWuuyd3jGwQHVKJGXnihCm/3I1VguTaA2z90mWV8VW6
JQLW3E/CH5CC0fd2arz0DT07vv1xs3TEbRHbjLFUhMVkFu54OZJvdNl54MwBpqCe5x2GhjFJ4hqM
iCHT2yUT5lKUDh3m6X4yySSxcql/zTLZPaIS64JBxPxRu8Uf+KbrL3FBrs0OIbFdqvBLSjTfwwC2
cvfmXhBiDoH4Gjp7NVS9sdExTqg+OzpV/4LdVB4818G3GPWMgsB06Mv2DuN/aocLX+o8vjeReosF
89zJ1HBuaAwQVpNRqX0FWt1EyGFYh9a0BqYf3lAcmWMgUmVsKfvAXvANGEX4wLpCW8uoybk1SF14
kt0wA1WgcbSCK488s/ZQz46LKn6uey6bZEAtFIrxldH2gFwWPXmdOOMIJZiv3rPoIVWLQLvPrfib
j9f6mOWpc1sgQTiFRuVDo2DiApSL+TOiOW/HQbQ9WLWWPYx+4oMJbJzbRRW8EYubxJOy3EVI6tY4
aoio8uEWvIVGjg5NestAd1r5HcSa0FFXVjvZLwbRYhsCpWaYgniDZt7otavbcgMkvfyesocfzE4n
CSNziL+MvOjKiTVQjmnv35ZpgUPI7nymxwSxwEJxniRnUUk8qIkgbywpxTtmoTsTVuYV4lvE1Zo+
fB8wzN8Xbh2uZ0k0SLCQPf75njKpwh+TzodVtjVudbs2LgSdl7sozFhkmMcdUePQrBEq+VL2nXft
V4PaanovHq1+sh/h4NiPqainC3YqZxs3sRZMzOwDrbbjvRuG1TnwvvamoqG0MVv6aVpmqYu3py4F
vpGq87xL6GVbvSxJdwDUfkKaYKwaaGxAMGaEQbyIWyUqxklNXG5KH4lBMUlrUzcF0/1Wt/kRu3C6
enPKL0PPiA7Ea5BF8PYuk6g5X4PGI/yDVsNp9hJ14XZluClylzxMWw7NCudCdgkZoTgQCuM8+UAW
dxJNs1h5CZuhPtt8/XMznxP+PJ8bDdiWaPQtRq1TFrMEGsYNKLGvbQaDk0VhOkDFLC/ddp6Zo4ke
vVpXTw86bHWBNoM8r7mfui3oU/+MJKV01WduemmR37PtLZN0iJ7k93TEzGC4o7YJ21pdNm7H1u3G
pdy5cN/BDc0FzFO6nyQResTzbNibhgMM0XkE/tjV56Nk9rvGxlDd9ZUqtz0LDjVQ6XYnwzblZRNB
dWl7MBpRnM/n02jURxjp49YysQsBYS21u38Mkyg0qJhtC5XhwLKhR4sfgpEQ1KAugUPoDYxXm3rx
dxhl/qD3vE4FEbFHy0+Mr3pkY0MqgPPY44hw3/cw26gEL5pmQ42JO36YCdZyBG/jfA2HmizA0Z42
npxa1FxMjunDDjWJIr4zqJUcKla6srPma91R/OY1i6DDdci/3NloccjnCOPhrJeE7ob80StoTcS/
VXMT7jsjtXcJ6Dac6SGyOqY+yx1durHCB+7jU8SvgmmiT4pbU2XtpvLScjPXsbbjbI/w1RKT+TyV
k4eUpmxurWGZwGWJdorC4aqvJxcEO8qCMdW+ew3dYcMunzCuwaNPp/CM2wD5r1esnCLq2i0Ox3ED
mcnckaU5rErqkhPjw7Zf543ubqgQ42M9IzmSpAGbNaEKKCOKV7fUXrtZXCoayltTjcVStzUHL3ZJ
B5iTu7GK53XraRH5Hw06GGwrxI1BRg453vmZ96SVVouv2yL2E/deGJAIFa0yq5WB7kmiZkRtQ4up
ud+yFjZVlYlgwKvLc1UzOivjCCcaGTcOKDp8qNbQ011OyUztBwEBwMjJwe0ZKSMOq25r3MT4ESK9
6VaFGZ/i1KmvStJsnrQog9ZlTsUXBg/9az24zq1rtLYKcg/gYj9MM3IfP8NgEfd7LWakDqqpsa9s
r52v4Lu2tzXz+c1Q9C6qTtUCZJmJDVEuiuGwReWTM9rbDk1GN07Pk2OUGhPmAYkdsJ2LExNPaw+a
UPhtMFYo/ug59yrLTl35lfKeqCKO4+eG30t93ZrII4cmZbpgVv14Fc5TdZBT7O9SjURW6fX8FAsE
f6uMZK0IaAnfYqBC8dUm7mRcDyT/XdqGTK9LuDRbOIztF6elvlopIzYvJs+XX0htdo9MmcvHcHL1
kOis3nrQlx3SMYoaAbAX71VZ9qc48WwQ/Z18LCX2WCWb8ZiLaDihN8pepZ3iCozJ4GYuIMOrwa2L
b0Xn6mv0pfYLatvK5CdSu0eD3vhZKzmBOxoH7NU0kMCyTjoa9JMm7XurdMl3DwkpJbphiC8qbfqe
Da73ZFZuuUGG462jCFIVeux0nQ4FCbiCtKp1ix2wX/WaYrQ0taxkaZ7uU2jPqxroCl8vu+0RPmgR
VLE1M7LwgHaTMtIlxR3UnCcFFxkZVMoknNkYg/mJQ7FRP7ZWaoG9BbO10qEX9oGgMt6R5VncVaB5
z+Scm4e2DSmlcBNNYQT6IKu9HlVCB71qz3HJ0b5PksE7FhCizXrHe5AaKiPOnd6OU8wISCEJ73NL
k2dsivkVpWL6okhhvU+brHmq+xqibq0JwlySsEmy3VAJ5v0ZgDMOU7K8BpIxlusOjcpz1joMo/t2
TI+D2X+HcToSUuIZZ0C5ypNFZfta1rrDyMPtAkfLLuZqyNFyWFq+kxmB2iNf1Rl+xBEWclPLCxqB
0UVKMQTjLk87pMeiOW8jAGldm5o3/P6/yRJwcs+e5q8Y0iNBCCXCsKrrrzJYg4Ed5fGDasle1ifG
S0ZZhNeI46qvtMGe7bQbn+1J3c49dqSt6yBU1crR2KUNFCtZaxbRTH1+y8BzlOs4btobQUoZYUlO
h8i717fzMCAo443fa15l72LGeGdm5iCzQazB9KbwOZumZvQVWihIW1bClbC0aOtFyr3jqMN+EvnF
86IpCerIfyQkdzzpNYoP/hYgyaqRt3Zif3Nzr70caGp9jeYQGXc2eqTKgR0/9/153CGt5olVnrdr
ohTFkebzUKzQfQTjZt8lA8LutE/4wbY+nN2SmmqKHWDLmthJKzavOIM8LOHGl6qenWPTwFuTo3Q2
dV6GL5VPMHrejh5tQislYxUy9EqgA16ZiEn2pCE1xKKO5Q3E5IgKV6PfXEhi46biOkw058pF3RE4
qWNeoAS2fhgRwsIqHetN2yfIPhC1XpZCxWe5yPB9gHZCBzzNIbk2KTrgMM66XcFyu4ECiBhWKv06
DHtnn4/MtyqZVbtpsPJbyYoL/g2rArhmfdfm/V3UkyetXN05WlE17eTYPsM3cPcpgsj1SCF4ZCHV
9ihbhjNKOfc4YjQEjdxk1L9A/XoJT5/Emvqr1aSwFDz8FRwBCNf7Cr051dHj9+GJHPk0oFtCmjoE
tLve1NS0Rpoh/AugDUiayDhFXmW1SH23TUkbee3FrX9RTm1+VxYktBRi8ndx0jH4pYV155jdd6Uw
fOhM+HCEWi0RauOrKzg1CGinSLcFh6RmAK+C3AUYom9sOE7sNdNMj/z+BbZI56GIqI3tsIr2VIV5
QLvjtcOsHlRME/F6sL9O47jvlfPicgRR6XwmWv2aGoosMuK41lrvGa+2n48ne+GaOQ3eMT0jnzUK
jf3ga+GP2LHEFZNy87pT/o9G2doDUTfdPcbZNg5EV2G68FsVBh1IzZWGfnqn+6rfmAk2FQbipOaU
dAD+3Aj92AXFjm7jb1qGUyZ4nF/7r1YHpBOmbrt3G1yVuGfuHSxr+8jhdOu7NPL/fLnfTSYshi0g
FBZZw3t6VtQ2usEYnct1Utw1ZrPjBKA2DVm0n4xbjKVz/Gt/lzvzIQ5RhjNx+QDMmud/NbWduR9f
u7cm/RT235SkSa8BUjunr6TvHG/WX+JwOVFikPgfdO8B1aHwsS1IqB+mB64lQWnp7d5yI/takGB/
Xkf0Sf/+ofIVLj1sncHn+7wbG8tnbxfMYN7GIUO66MD9SSFqBbX450v9bhxh6x4HIegwjBiX7/en
qVymlrSyfGSyhCssMMfqGazH8//uGu+mO4lgQM+vldxIU57PeAVsr/jHQ/kfpzq/fTl4/+Ax8CoK
WLm/3ofvpx50DNnuazaw86jXzaOJlmU9D2PyFGuMWppy0C+jll5rbUX6wQutz0Y7H396GP7g7Xr8
/vwFjfXrZ7BF3VtaBd4iMkgpkpV0FoBjc5ZraXPAR1cGf/tcuR4kMMRmwjTc97+9htrKm2qr2Rcl
ujzbma7d2HA/WU8+/sAtZujCEPR3TMt7I4H99IL4EbG4bZY3+0TChupqXB7kjyEHp6H559v5zZW4
CcR9tmMIC3rZr48PHX4yT5NX7Vna4KJq3cma3Lu6TR/+fJ3ffE2GayPU47ti5Xozbv50R5hBMstv
3Wo/J/qmzV80j+TurASJ/Vmksflx2Ig1/adLvRs2clB1wsLhUv3g070DmrUqRlfKlfIHjBRDOd9P
gsG0oAnaBo1Ni09Hu/SFRCptAxtVblJGQDuz4yxdoAomqcOes6Pw0vooLYWtdIzn8zCnGMSxZK36
iJYxxZXc5KZM5dEdMP+PVU8ba+rhi3PWBtPqJPMn2c3vUQAMHBll0tzHXItDW7yf+uX5rBFt3PNM
u1g++oCOSRXwbpChJi/F3LvHPkcf2+aQNVQWbV1S/hhcYQ4lsyMRjGeMps7WZn9f4ORZSwdrVlVg
rPeACXG6LKqsAYE20nRILHdFLohlLq7xYdUOoN21VOvXikiWPQOuMZDSgyissjTgHO+eZTZahhQn
y1qxXpOpPq5JalCBze7j87RMjeJx7vSvbgiF58/v2sdpKLjFRb/CuBetyftlKUebTqR7Xe7nej6Q
CQ8LWbcfRS1OljAfZTKNn2wdH19uLsjQ4o3nJRiF/vojqvHZkhbpF/ukIX92YLwGjTeHSmNFxPyi
Tadd89e3aFqAxQCTM56yFkf1zzuI70xeIU0r32egDTZxOzn4tKDyTGnVPaatMe+pzr/++ZpvVcyv
tYBNRYq5m2gr1ov3ssZIm3AYeXmxd4rZXyPpd27tGIpzaU3iFFd5/kDgikf+JweZt+7dG2+q6KGt
SCrsnTaONJI++VAoRd8VKEBdlrA4sciRsPT9+iQiJWao5HOx7+aQU56Fp4azmrUlx6bDZuMAbHEg
a+Ui3/hRG+PS6zKakrbxyb5gfVxJ7UUtRZFioIQh5O3XD6JTMDiFTArUPKnVr95afomVz9e0HUpx
4utyDzLloM70AQNKzmJjaAWrC7LG4WrECrmdplB/im0ahgA79Kcq6wBUjbxSDBOyLfUuNtI+/o5u
D9eWPmxsJ403HKPtoNVKuY+dhuDbuHcDLzqZVWbd4nRXl2VO6sAKytn8GHu9f8x194u+OMb+/E38
7v49liQsn8u+9b5+4tiPUU9a3H+eqdsY1QqsRZU8JoYWb//+UvQk2IEXEBH8ul8fNXlPTVPE/N58
ZKBB3XjLoAvE3BF8cvT452u9fW/v33rfIFuSKETdROX068VKzcn7sUjKfT0IKK6SZZQ5yIyRGrfS
EJTkWpyMSg+vpEKHbppadG1KDRiVlde7mlDSw58/0MfFxuJTGOjTqMg51Syr3087aVgMDSKTiVU/
1bqzgZXwwJ6m9hGODHzcoTV+8sUuN/jrA+BXBY8QYCCiPv+9rqWpAHvgcsRb70n7QEsZQFjUyjOc
a3IXerhXY7rLd3biR6c/3+rHV8pCtIN5HmKx+1Fa1kbToMW9Q7ovlOCnwRmN54aR1p0wnPT7ny/1
m5tEw0KtRTuH/71XCDH65Ug99UBUB5DjZKgyp2TYBZE6LdsDawZslA4NAdpfk7nEny/+m/vk1Mgq
pr/p19/vH9gJezprZbnvMKjumhHciyLSHlBh+8ly+fFK9lKCGS76Sdf/4OWgzdVFIG/yPST9x2mC
u2iCl6NGsKxPNuGPrymHKeSgyD4RmenvN4t6cTNHQ58jnejHYHboLVvp5TgKB1ip8+1vH6CtW9yY
CfSDQfmHTSDJ69LOyRZCOWTttXoqK8akjK263Mo+C0b93Z2x91KWY4bhku8W+gb5S+z0BXem2Xex
pT2SRfwtVdZdNDqfnLB+U8no1CTC4daoaMW7SxVWnGC3RGti1fnGoh3sV6Dp3HyY8YENRzqxn521
f39Fn4M2yzg/unernYbU3auWKzbGcCR47KWajDtrcZ1jZgK72Ztnf//V0VZY/BI+B4P3BxDR0VWR
oZvttb4/Yu7cE5V8mTj6J5dZtoRfFzHSXcG+2RZFAg/z3ZYxeLpKEv7q/aCZGgyB0j7Uii34zzfz
cRXhKobOUcrDcvIB+E1ikirT1Mj2rUXTjmbWOk8Jpyqd67SRaAaAElpT9ckquZhlPt4bxS55oxhn
P9Rl5LBJH3VftvcFBK4x9+k0lnUGMdNHiPAWNNBNC9NNq+wMOtiMK7vsdHcnVRMdckbl25FD3zyJ
5oasdyIe65qjz3LowagpTv+fuvNorhtJ1/R/mT064E3EzF0cHE8nepEbBEWRsAkkfAK/fh6wqmck
kiPe6t1sqqNaYoEwmfm593mZ/HNvAyz89kConC9++09fDG4afHEGYdP7F8PURbJ41Rd7CvDlJpvA
aGqKUu6fX8xn+56ziHKWk9z7kFALu+YYwWhlX3ZeAeZh2Ou5ceN73Vc52WevAv4ZM+Ou61Kh489/
OZzhvln4WOCwaSppMasTJQfl6uqL+OezHYgwk2lr1EUkOe8+5jnTTRX3Ws58VItC1eOYUg5MsbYt
fgyZ/c9rBFTEGILnyCAEQkr1+035XeoOzJTlVMain8uza1L3UjTR/Z/f0WeLhwjLBZnMmC4R/e+X
US1Un7li8RSp42NJb9BFjJyfBJbVtokd/3ksZAYmyG2/OKo+2/PeVF/MB39S0qE6rCeWPeT7ODYv
ulJ7mjNohdmdzOZrFuIXV/vsg6eoA8LZpm72YRa64B49F1P7vYyhSQjA8ZejmWnrPz9M47NvhIcI
59IGTc2E1u9PM+hN1Tt0FfZ45el30JqqrYaeYhVBQixoP3rjbWb4VdhX3XBRT2V+7hSetUt8xlbn
ScKMjTNYTzUkCTJZRk76Pvuqdmd8+uQBki0r08Km9t0rbxDpO6MQnDbKphPS1U9GtyAGLL89pJ5/
3ytqr55M6NOUYPjycQCCF1SPCUMrsyu7oxyhb1AjD0AYaIhlE+7jzw/yk+do6CS7BDI4cX3ItAvQ
MRm432o/lvNPORvdVpfMi0Z4NlXT05+v9cnjMN7GqJ1lHv9DLmsaE9RkvyO0j4yfOuXUtXD0JyiJ
5d4LymyDIqL7IsL4ZNEZBk1Jnavp3OS7z2Roikk1IJj34Aa+J2mshSaDSbRqmnllmVN9WzdjvWbg
ZNj/83s1DIbVqbcTIL7fKW30cWnjt9WeStQ55HvIx01xqbduvEry+G7yMXv88xU/e5OEbBQ5TYPa
3vtEjrUydq0NT1LT4zqcjIHBi9LqLseaTFJgk/nF9T45c7hBYiiLg41g8d2jFVFjJylEob0awAYX
djOu4fLWa7wkvf/kUlBBLd8lEP6QEEvPTjtRkqIZ+IJ9c4oaUb7XuSdpbxhfbF+ffaNkwnyeNtvK
B5XDwNRfCaOMXEX0N31SvTgOsnPYlas0ri+xkOv+cXLEBoakzHSg3xEhvjt9DEU70WxnqnkLgFX3
xqsG6omkyvnFhT7ZmFFO6A7GGoQhQPh/3zHlPDLkFpECggm7h1+98+f65s+f4Bun910Y+ts13n0T
ixt2ZgM+26NZMPCySOGdOa1zZfa4YEDSh/oW6xADxkauWzeLb6ux8ZiHoh3d+6CMxsVguClTmtl4
ZGw0/JM3oz8V+9TqmiNI+eTSDGIVlhOM3EjiviVayklkt1PIpG90SByqhLOuwBwbDePIGRMKV5Qu
mScrjTbfVqJtgNQh5SWBUvFFBkVpy3wtQOQ8bS4S5SU7pMATJGGmUAcrEWcDoJ29nwc3KQWrkCec
bwWVcJj9zELumb9EOjvOchP1icM8dD6eAnaBR5zC3fnz4/3s27QNzzP4Tiy6sO/SJejTmLO5fJtM
Qj/VqnsCEnVhW9rWEtUmWlyW/3y9z1Y4MTfBHs1JdD/vruckOPBZ8Lb2+I8sFfXz0cwPY1d+Ebx+
bGjYVNQoQNGpodIZvLuMrfIEEXhQ7pmTv5QgiRmL9J/r/JY++xkzN2HvmI9xU36RMlmfX5daHk+U
5Pp9QBZIUQs5OtREqmn+niik2n5ja5doefRiw1gQOU6NM/emg0e8LkrmILW+ZCOvwSo5CBmcbNQO
lg7K2+jsMoyYfeWDkztkbTTpg+yHYwwk6phyhbk3x2uQKS61F29ex0Z0beZ2G/qzU6/yLrPzVTfL
eJPx+6y7Qr4gazG+ZXiy76Qa6y16Vf5/MTshzhDZxtM88662nK9exWdv3EV/T9mdMoO1kAZ+je9T
vXVEmQ/lXu+eJpSRKwDJu9zohi++rM/2ol+u8z4wGuQAvzfA08d3Cj0sqTeEAl+ZP3++nx2IroU/
lWMyTQAh4feb0WvcEmq7Kfe01CH/whUnGb+v8oRqajt9Ian99GLUK8lZYC18CHvdhs2oxAGOEUNX
kInOu8GWW4ZcGRfv0i8e32cbAaxZKhiLIPlD8FtMk+VmDIrtm6y5NFvPDYGI3VdF89KlSFMT94sn
aXz2XXhkSSSwKEXxNfr9Uc6tLHi+xGmZKhKEbKZx9GcwiSadxnVlacnelnUXKhlYV6keQRWM0W3E
VVqe+bGfbwFOTrcAq1lRbRTb8xfP49Nfjw2RMhL12w92a6OKWi1fCuZjLV+sIL5LzOG6sBiV+fMX
9el1KMij5UGb+yE4aEHaJJKRwz2ZqKSa0z2Vkzauq7754iD9LGylOIU2V1/+4b1bh9YYIFJhvHTf
IYtJWqZ4x/KyqZwjONgL2Bk32EV+Uaj47AP+5ZLvA9ZstgvGEHWx10bcNPvqJbAL5vfdY1N9BZyx
Pvt+yUgZASB8JBd+lxcBFbJhNnmCbcacHrtEvo5p4IZDAS6N8m0cahIrUsGOvEnrRU6hGcvwacNc
YzC09zAekvuo9tt9byLKQLiHlCrpmut4hlzs0xAKwTH4W+WN/p3vsGuu3LJlJkxr1XrOl9JmZb7q
I0BQr8JnUuqPGQgwFNdy0xHypf4wrsRkpZteTOa1ZK6cw950/vqa/hG+4Sx9bqCfv3b/c/mx50pO
TRon3Rue5f/+203F8Kn441/ZvVTnT+Klff+XfvvPtv/19sc4Yqyfuqff/mXz5ht12b8009VLywz/
vwkxy9/87/7h385zX+AbTJI8voj/gxJYrvD3Ty638L/+x9lTMxVP5c9fCQ5//9DfBAfPgdINPIVi
IAEX4TNf878JDsG/WJ/MHVG8XiphrOG/iThWgOU12yWVieVw+5XgYHn/YrURgFCOsL3F2OqfEBze
L6VgKSItImlSFg7S9zW/UkeVK5Ic8EFs4B0RDXZ5SsdjuhWGQicRO19hEJbt99ewmwt6+HhTQOc3
/1hz6SiJQtJ0p71SHAg6JObQdcevYFTv4yWuwlTuIuJ3qM59GAPoqGUPtQNjewKDthtNVV/mVTMg
QbTlRtfGYmW0JIF2nWlXLYTW21++gW9/3c6vDi0O5uLvb5NE3kSKhDk57/h9oNj3kw/12Ov2VeEW
aguVdt4WXoIeklbiqTKT5qgY1W1xifCEsZKRFQFnkyl7SUsf4rpiJAlYX+QjaBxBAGHMiy7Bn8d8
C6WVv4sERMBYLrR5WCmJQhA5YQuZh7nb6ZXYO7+yMj9fz2gS9gm0mjDyALZS46q/IymcdtEgEJHJ
2JjICWq6uCtKEpgI18q4YSZPnjcjZVn0zsiqLATjgK7lky8wNmTYe5hek5Y7GspiuCt6TG3b7M0o
F90y8hxAS2NllqdJpFMgSif5YMQ6PziqNDht68XR1nWjq2DwRLceWqlXBx5VKTBRAA0VRmTV1g4A
Orepe4sbNRqVm6nCldRTVXLhMJ5N4hIwZIaUhCF7L20uq2IALDgsk9pZ5/mr1mUyaLZUSqguxjUe
Dc0x7836shUdfiS9p3YuEODDmwWzYXXDXaaL4a7OZveat2NumIgxN9Bwi7B3Vf08VZhVxR4zFulY
Trco+KuHXodajw6o1PfuorH3xgYJUFcGpy7WWHtcrKfXEZHMrd7wI5PetPcuU9qnkYptHEs646Yv
ZoZEOhyLVVUFp0IwS7IGV2RnK1swwr9yISPCYijkppVREUI+NzdVbeZX0k0YeTdipnXNqnm28Y7F
d5EBQcy+yc73mkITWNp9/axalrOvddgEp31xqHxe7uTJca36rEjWrQXpYqPDMT9IlGnE9iBqPRuf
as2I8quYEb6t6yf1OX5iOM0F8fACKRirXtR2ZJe6zqZhVI+pqoc7CoLzWVAP/KewgttJQZfeUNxx
MGryPMqXxa7VzsWbR70dcC+uvfjEB4nApj3nUxyScngx8nTawWuyL2KbNxExPLaySzmtQa7jFoLi
nOeax/LJK/ABVgxgZzC+tbREXxFFV64e1c+0Z+azckymW5ORgV2JBmmNrjXfannZ/dQz17hJbYa2
k0XQYWg8WwC9yDr75VEvn2gBJPJlarj7GbED1PqZN2G7DJLbBt9/QwP3ASfh6Ihp2MOotQCj00Zc
xP6r3gf6sEo14cImjIQJxcl5RHEMEIvJ9bvY5NtEd5GnOxNp1Nq2sRCIvOGlsz15joUPH6XCw0Yl
vChUlR1eSLa8kMKyL4JudC568Lo3ZdrKh95x4Y12Nl+rh0YWMHf1CL94OskQZV8rf/Il6kwf2WY5
Vk+xjwwwTC0MVoImyNdvN+cnLIK2arUrNcmyw8kafzfqGO29JFC9mkDk4qjO8FRodJhuqyIToTvq
6b6rTGz+VKTSHVJJ3AkLV+c1ibzHCieBlgmyOjhFNuwxPG5a9Xnnou407ylPGLn7MFTl2D2nTW8/
pMgy8ng/WHNpM2Y5a+WGQbuxPwPvGDnHMbZ6+wphJhI9W023BsrgsHL7BKi+oxgbrGdsjagm6auO
slW5quBfb4e+PO+rAPckvrCjreXfOr3VLiu9uNKc/twWUmwRkDiXc0O25XjKOm+c+DpyonOB0AHa
PIsoNufkIMz8tqW0v+kLKvC9Pf1IfQHUeeh/5okJebGMn6feToBlUjEtjV6egiEeN4UzqJAUosMG
sK03cdoCKq6jLdPGBpLdPFgbUwMcwXOwEkXYdW7P6Aa1QA5TiCfA0c38o5bLep0WNWhPCYr6QGea
KWVN2SGiCmcl0pysXRTFayxnkK5k2R5kBXsK4X1dTaWXbkyhBScZEv4zilgjshUWLLpP4yQFTrvp
IUcfZgpPoWkM+kHHGQHzcdSFsrP8DYR9M5QWRhtDuXAOdAYVTU3oJ+DHg30fG9eWiPCCt7321CgD
q9iYPPvnVo6jGzoM4DG5OPMOGbHqhj16Pm/rGuNjCUTktG9h9uJc0DPDGRjUEQIgZk4ELn+KWjyd
xn4XOzFnHge4v0VONqwSaHObrHTrKxoYBrq2vN0y15AoytRwSQNfPfrOwICnlauTUi36giLPH5Aq
VF7oKnfCdnBIx5Cej7/G0Yn+62BbRIgW1VJ8K7Z270D6JhM39fXEJoIiOpdmu5KsqzO7aOXJOMN7
r0zdPNBVbNcYH7Cq2k2MSf2qJCVZTZ3hHKXbqNt5tLKwWQTMlGn3Y7G2Bq06Go07P0lsCMhHxXwj
wWajyW0DLAGd4CD6aPqGgey8HqK+PuZC4pJkFkg+3HxYFWOcb1rbgqzfUoSpoqUvFzfIIXXpb2tt
oAoJSWQ1gkldY8CXfffcGK2sPo1bO5qQZgWDtq1BGTAoKy4LPB8xD9HHQ5payloxW7SOtTi4A7Vh
7IqULx5kcHLwBxUt4HT7rCI3hto+alcCdPK5Uc/TESdGdG62EwA7qN1GvNhxfY78wDsNFHPveP6N
DRxlJitoYyf5GZ5fxgH/POReaeI2J8UcWQ995k14+DlgslcmELqTZIpzP8xwhHqRyImKtU3nHopy
pg+4FODVJ4XW7HCsdx7gRacpqVKandpd3D4LK3P1M6O1B2rURmnEzgOCIB10VA5vWa9K+rSaKvOt
lzjDjyozqrArxiUukPUluptizbA+hiOI9DGEUMvcLvLEzOPzE8mB+fnmNKjbymbCltR6NVYO7h2l
H7VhhvT5YjJx85iTUv4wpa9hRyanfHk3WCctIVKWWZxDdB5hlrTlaWBGDpuz7H76aTRKqokMC271
vOXAYfp3eiVB9Kmwa9GVpC7HGsgJEzx8O6N17CzOk0kqwjqRzsWMBv1Kq6TkdlMLBn6e5ugMqZWG
giAvAe2u5A8FCFZuEtqRKH85nRmLro9/BV91aho3KEbbnxKKj782HXDxK0Msc7Nq8e0hDHWvFVYd
LfrbukbdPuDWmGFVcqC0VZ4WyL/3tt6Oa1FBE+yaLF68Ek0Et4nTcrgHosLGHgj4XWpaMS7JRBql
48rzeH77LYL6u6UtbIOorpdNeRbTawdAaJUGHuFJUNfGN7bB8qclXeb9tBh9VEuYeHRjNqKVaPh1
FuH5bnGrvQPzz7szas0vQ1000y4W7nSiA8LcJP0wruNFFFYRbD0wiSXCdlrCX9RDD16nCpgE3AIj
rIwmCDW9IjRId2qOqk2ZpcHKSEewFpMTQTmupFVAz4JW+UUSYXxMIhA1+MtEDoiJpaz9eynL6TWG
jSbEKQrlXTh5qcw2tQASWk3wkyWuqesgsbzXwZyGPcSSeKsZ5hPD8feAESzK4BxTmjPG656ZwbOh
Me2HAU+2s3S28hNdF9ajyRSKQsIjy+EEAbF/iFwjX+t2io+14kHiY53t4wDSjW4kKPaUIE5YXIk5
uOct3kLTCZ21cd3UTJZVy5s1IQddDXHjXmuON70KHMohmpU2PgFWy7cNkox4Y6yKQ9/z4ST40pHA
+HRG7DjnL8HZ5NU3wEAWk29iJFXO9WXJRBnvEo3j2gaO8j0QDO7aesrYM0aEG3DyAFhp/p1mfc3Z
b5DqAbQY7uJZA7eNqKp4bKw+d49dMXvDaR2NMQ8pTXFFVm2HM2+c4/jTSysqEM9aWY9eHKqS1tpr
bqg076oIWk5bW+i0PXzB40POUbKOMEbMwbw3UIR0VG5uGKWMogx07H3zhNpri3TTwqPJHomlGj3J
Fix4wh3H8PsxMneIBGGspTtPwR7RsE0JSWN01GQEgK1vt/c6uu8Qga8Tto6Gl7MIJNNEKI5REdry
x5T1+bZJu3TXD5xqej7Oe1hMBHIJjrl3XVo8eg1x+6wM+eCPhZVioACW+e3ZBYuO9DjPy5Szk2hX
iGqtg8GCvcytId1FTJqUoe90xaFz/OpJTVr1ZE8GZ7JZmOaqVLxPq/Obb2QA/ulUYzjPfC4i6KJs
70tBDKmQEh901VWP3RJTl0lQhInohjG050INK6RX/dbALegABoNoES/JFWeWdymspr/TDYjkZmlW
TzhzpDuET9OJNMha1rDOWXkdXgL3ZkYiX9eFPO+8FB1sZKvqqYtKRv79jog0sm3UjJUzs0ZavQco
pgz+EOPa+hkQPE9FYKIEGKZdYaoy76nw18da1lRDTEp9KxUsW1cioOk4E07YhTDr7wxp+afGSHoL
qSk4jQ3ZHNPJw8gESO2Oaui0K3W8liq/HO4o0pJWjVO685fMmxqqPBc5ebmXkp5QLp1ffVbpvEn9
WT7krvg2KE/+6PqONEd34gujtGEJjAm1cwbfw1JbApblt1Z2QPHAp7XdhBUVydPJGvGKWZaqIpPl
IMlHfD3wI3NqBe+tERlaaqqJm35IyUiXpCFVOolTouz6Ui8b3kyVcQS87YE48pQgAmNzOsnpdydL
sEE+baEPpqDF3RXedDLHuOaqgarG22cIppENPC5BP6k3O96YTNNqp/ryLdMuLT4fNEBF6ILwWMEz
KQ5QO1JouBxkBRXY0z5yaR0taZkW4xneMTAGIdlmwb8VULBGnLa5JBHH1OC18efpbGa5laGaYg6B
cWGn+TFVA12q/KqWNGdXBB7BwrpymLHx1Le6B+8BWIRXHOOqeVAgnVZ0FEyS55klSLuH0kfkYrEQ
57oTyl7DOibjE4QiZIybElhXCAoS/lcOv4iDRse11qXci6qASgz0lPr7bNkUKJxurJ9hVULW17vp
toQ7sIrMpjhoS1KLkohtjUwqOr5lyChJ9ZXfwtIKyznlvyRMkux6ZouzDC7/ljd74ILOVE7NrKwS
+6Dp2ouuz0uY4uF0GRaCQ6puaf3+9WlidbKVNil5WRnRlW4U5amsTFyWsQQ/9bsWcr5B7QJXDmoZ
DBaVpyPDrheDTYQbxnrH5q6Z7U+0QtUj3pH4O+t1cDp67LPVmPAIE6dunnUgbmiq895ApyRIoV3C
oi5jTS/fc90s2zAj1e1J0RZUgoLUI9bIG34cj7npJKXRd5Ms1caxzpZTgMD40fD5JOy5b3/2dVQ9
JUYUX3i9JF1vlu8HcgQoCOo/hcvtREvV4S2s8AMqU6A28isxDmTvNsekS6P65u1sMDpKb70fJxce
Wz75PsWrQXPsCy/WHI6KMfBP64AnXE+5eTM2+K8E0P1DtyICsUlDwsTNjBvpAodJe15kQGHuMBV6
eQrkrzx1cBw6iOUdJMRLDy3jGHLbzBVB0Wiwm9nxcDeNhCcSj4RTvSrMG02UbLbsY99BA8kHhnuj
I3mjG76VYoaOYpEPX+cYw8JeZ4pCRstuIkPCyxxbJMUXUim4sh1BpmBhI+q3qD7hX11iIjpUj4Wp
URgcqdVZaUSI1hGwWFA31yZFPdyJlo/nbZtVHk+DjH06aQBa35NNTXLx3F3iuFaR/TeW+taQLN9K
j2hJm0dSxaEdeJg621sysI7ywOLUcgdJbG3xrWl6dKVwNXs0CyXSQ2k79XGUBcWbZatklNzcNPjU
4XoMvqFwF2sd3A02Vh1wPiSkqqzJhqog46LTGUOlzEDXXv/ilZHadfzqq7LOWbjp4hwOf1v+gNVD
yFG3MyjykkWWyjS5gLD2OAwOT23Gmupg+glLZch5Bl2hE4Vi4PadqCSzV72awImAagiIW3onPR8h
ghmrsSacqKrICoMJk9uh54VPPpO9uUkp8+1f3xbmJDKOGM3om2cHN6wryaFyKOdOfQMLOG3xI0l3
1VixoFO7PsaewyaDmiW+YNyb5s/sYB8t3ZlIePQmCJ35a2/PlbtJWhKHtwKd14KuADF4NS5RwKRq
QmGI8f2OBI47Hg9ekSHs9+2HuYkTiAlUwPERlpve8bhYXvX+sYu6ryYw3ptTvHUaERkgE0ECCRh6
aTX8MnDbVxgx46Pe7e2U4nCISt258NzO3MQd1LHJZmtLAoLvLtbVNy9Gu4J/G0AaggPcQcldSqs+
ttYwnZSjrL/3vW1fQA9Ut2wJ8/bPsfUHAd3SFl3k+gxOMeL6gbhLry/3Bs1q91qKndTQlu71JMnF
dCNLLrSexIRqBYGoMZAUAZUjtKKUccyJeZ4ySWn17WX/+Zd66yX+3huxGC6xaZLTMLc/NOZj8BJm
kMbtXgir5kMLrIWd0NenuJIMuwZP4jXZ+7yZUF0t1pYU2TLJ28VkmkyOsdkrvEvqI6pbdoPIqX7K
tPAufTcGitEB7Iw0TJxXded8OeL6MVMxwH8vb99jyO7DUHdjBnkVx1q3jzWzPkb0Y5fKPdFjndUN
BMGlE2HV/npgT3xsJ06RcsSjdd13zt+9l3/UqvxvNCH/e93M/69alQDJfvngPmlVtu3Tc9K3L13X
/t6vfPvJfxPng38hZHXRszpUuwz9V+K89S8HIAMjsT5tNRw8+Az+beFhvnUlQRDAll/4y+Sqf1t6
YCxsWsukCV+Gy2lIA/TfDdu/W2n0ev+fpIOPcw2LYooRZYP4hN/O/H2XCawJcpDU5B67hNeElHMH
eidapT6zer88nb+v/FsT710Lz+deTKZ8GYim4fVhhK0o0asvadPeNyHMgbp6lGWlVmOU9F+MO352
T1yD0WsGYgGJLH/+y84Zd1o0NzKXEDvyPox6/aId8HBz6/nuH98SqxOqBpNk3Nb72ZgBgWRQNbPc
47n2mhf5K24Yrxn/+59cxvEZzuKNf3hHyNeRwTtKsuGMwSbwaS62RDVhrtL/4NHxrSIFRUJHC/39
ZG8sdYw3E+5ogPV2qnTMmJhRJRcpsy9uyv34Ofgu/QMGtHCTgfby+0vyBkEPLRjlPhnHnL7cdDXF
6g5w4J0cBn/95yf4caiGOUYL3QpaS06n9z5HmuFUrM1K7ik1UuQjpNlnfh3h4ZU+6T7VqhSy6QqX
xH8+4suF31gob7ry98vLbSqqMlQv95wr1XUPfQiHQFigIDysL9bX+0kA1hcYG4bCltKWzqr+/YHO
fdZPKFglcjOg5YI+6SYz9ej6z0/yk7X121WWk+uXtbVMWAwaTb29FigYtY26GwQeKGXznz26X+7n
3c405iKpaIjzgRT9tHZV9jRX5KJfL6+PsBeiFwe2EbMbLlbt7+ew456Op03wv++YS4bF1VarTjGK
NFr29zoFaUXdkOYHldmt09AhRSL8hbjK0T8+VxQzvs/H6QU22udlufzyXKtIOL6opECLbeIdqg9a
vpokYe5si2kT0PlfG0FjbKExO3u9UdUa57KAsN4uj4xmMDKOV7qC7g1VpaEX+PxWyfayyDosRiDb
3stfJ6g9h3g2hjPp4XHYyLl1V2ZADFNJ/sqURGJDxcukQw8W0FO1uJyawMQt3qwOTpRFj4MgVh+F
cvYRhpSragIVO2YsqdxTAMbbqafHTlBHZFKTZnUdwrc+L8oNiIDyGqKmfQT7Nz7XEQeN0bn87rAJ
L6fMrk5Gvx2yMPHwmNxMdqH/yOCZIufh99GQjT+JiJvOh05usayWF/QSq3WHkpzhMSuKsOjscUGk
kt4FOxfi6bbWachlNUV9rZFaKHTubhbsnQIeV8h8hMkMB/tbEqegKOHPgTpVxpaRtKoLB8awj7Yg
o0IuUp0Yesd0mSA29AOhhV7BNCkG4M6Jio3sMfar4s4dKa7WrSUfaleY9xH3LlfeSJlQCruf+Z0G
7IoTTwZdaFkT241ybUo7uMoVd+0I8Jn8U1xqWto9RjwaQJe1vHD77FU3eKc9wLd7kMWvqh2j686d
q8O47M5J21YnU7G0ORoyLz7fIChwFk5ddQVTxz5wqHQh0ynpbogLa0Ukgo07RN7ymMagh1Y2lsLn
sSWDi8yNy1cXM4FzA+j+zu0LBpJNbaRh8LbyihbEOkxv/zRxeWR5ykNg8h0+vJ1MoahlfOPP8A+x
hkjzxwAa60rUOCnCLs+YMoC7OoPibdxil9KolGcGJdZgjbv78D2JpBZs6Jm2PqSWPJ1XLsWzUzw8
5nsf0tkNDSbxanpJdeQeJ4bW2LyZWar3dmYEdxWL+wZXe74foGsOBEkmdHI0U8kAK1NRX28QLTKX
bfIKukjlDlB5iRUiCFENRZAb3LV1w7Kz9VkLB5tTdgYzS+IvFyAhaLzkDvVcPCBVKLOngPHBbVCy
jmDxMFaUBkOxa4dIkUIGw/e5mfMd8KYOeYHWmOk2k5Yzb2bmh+pV08Zjv3JVbvxArNr+NGfWlq3R
e1wXo9PeDl4nH+LMdk68qWAbpyaMczudiyPzcCl9yDHVQiPnTThJnD/WsVkeVQRMlfaZGeZN9kou
HpxGhmsd+UWMLYjvaa1NLal5wgTFObBp+tRxsZBHeUO9xekLZ4o6sk8agWlPdJ0NDTjSRKrkpZSB
sy9zl9Kym7jzqW3032U7DTt0BzB8g54PYR79EtZf+toyCbWqNXCnrVHsIAm/dH3jrZNWXZe1yYTD
8KNPpvQoSpeKaSTdE05j7zLpWZT0uxWmlMVwNnRNsIlz1jmCsWhlSi+/9zHzPgF2txUzpap4VrIL
xZi3Oexc/M+sruCjZldU35KCuZayz4ILi7iWTiGrPu8LKgyDjGiZ4DAxN+xuYuyGnbEc/dLmvk2R
PaWt5l/4qMWeCgWn2ho6g8HQkcKaHVlH1fNFwTuKHvuA6Q29mKr1gFxl47Qzy0j4dYDCsockpzUF
VqcYYIcJthaXhosZqK0XT47DRtk07B8Qub3LGfNmmI/NtI68mrqwY/X+JcDhhkI4ZiqY1fAZ9kFT
7wpd9OtsytjEzL5auyOXbqhR71MYikwaGONzgh5AlkUJ9hR34AGAwaZJiwtLAotNRsvnJQh50dZL
aF+Z1UlhSD4mijB9uhKGjUiBp5NGAWU1l5rj267LnNxDl/vGiz6yWw3LN+Los3GeR116njkq3g4T
A/UQprN6pWHxiQuGs20pp4YgMs3QsWZ2xK5S4TC71S0TTcHF7EXlWuleE3LgjsjG8f6lONQ0CLDd
8maQcRT6blkeo7kXl23P3qPF7B5jwKLPB8EzD6p+a2VoJ+JySM+tyNR/BEbfnVB1JCSu+gs/b7Hl
dvVhlyVMEIsg1s66Jr2wUmv4rmVZezGppDuLsvkelPPIBA2TcP4En8KeDWc/B+lMZ6UWF9j6RN+K
/MHD/3VND/i1ihd0Xpfesp7vmkHHeBmkAIYOog473UKRMzGGwbEY79jcf2hO1a9Mj0NvYRkdtDQp
7oDylsemZMfRhc/MlG7IRfBJ/fGvTRY6O4Ql3sGW9A8XRRePE87tMgSrp/o9o8h2s6PvszLpSoyr
rg2ykrZPwWaWkWfWfCJZIEIGBPNDOdZ6AHfZWyROWPOsp6GeMfqTViroxdadzoTIWC8sfBMHdlzk
x9oSx8rrdEmrhYkJq2j7dW8wCl1QEVbIe0+m0VRi5vApGvY/4Y3RVU1jBwVgnoG5ttNBJMcxCyxQ
25gzDP6RyZ6qXEVub3lWSDoAP2iFqbL32k5ZgrkBxoUv0mHWx0hj76Bo5zDvOAXNUrR0dGrvin19
8hc6DZYJXfetdD0IyZkNkJymXpzBYEoam4pIbww0no320c91/NUrVVyPmaUYaTRcaq7E98xbSG8a
jmWR5etU6j9sv9/LLGOGYbJobDgQfUyX9cXGMVw6TqadGVapMQ/nCaiQtjntWKemtaoyGtZ94Xd7
s0afruroKU+cHHMgM8cGgsYq3gHGd9hI6rznjKZNFmP1U9pmr4VBYc3nLNf4OS48hk5yo9XoxqiA
6FbTDqnCD3TrxYL9zXbZvu2Y6ISEDWfjEYSos5bc8D6nOUjbcnKG3Z9j/I/ApyUgxiDMQR8F8uF9
Figh4eCU1ef7RAj72A+teK0sWLirsRtbHVtrm9CqKAoeW5IZ3fngElkY+KtfSIOwirm9Jw6u8uib
1Kgmk1QHK2vmUYupd05smNynZZM1tDLaYNMNNY2SjvoaTvCsQQuPmGpjeyK6hotoP1ku1KhVwD92
2Cp6lwzrsd1Gk0LXl6bZ49seWJbYR4XjnOPg++dn8RGStMw+4w+sBw7lTSgsvwfm7YyxTN/qxZ6C
NXuvOQ5nkAt1D8EYMRMuMun5hAqGCcSZGCsPsF1i83NOOkswLGQEX+XNHwQUf81iLyDAxYL1/YS5
F2PegkdisW+EcdfrtBZyzpfRS5/Kor+KJo78Pz+BD4k6HwP6aa5kkJsAp3r3AOzBETEdhv1QE5D+
b/bOYzlupEvbtzLx76GASbjFvwFQnkVboihtEGxKBJDw3lz9PGCbaVE90nz77oWiQ2IRVVlA5jnv
eU1BzgmHNaVJUcTlSRH4mP/8ej8qjtYL2uZqO4dS/Af9dNFQ7AkrxWnCIV7GY8csg6QtBsKvuLE6
LDE3acu9ZpnOePt2BI8kPFi7WB+1LfRLxSeby3zGsH/YTeSj/OKO+KHPxjUW4QqEV54Q1uXdeiDD
HC10Icnepd/emUpUniox/uoZ/AGx4CoAFXgnYfiISvFdP9gn/RBaRZnsLUHlauGJgfGJ1fk10DCG
7inpBzNZ79dMYoenn38B+ooU/B03p4cnLnjFfxj//OicOWupGJpsRNnVjlHIKBmOlBKG7pe8py5t
y9Gcb1zFdB8LMT+mpIa/KpU5brp5IOmqK4s4WTc7Am3rrHcM5hUVtZxImz3FL6QEKGNf61ALu4MS
Ior/Hfz7F6/+lbRGsx1kGz+R1pQForTn75Dq31/zB1KNGcSHt5hofGQAkNjv/lLWcASgumHnMaz1
2QSg+B+k2v2ASyf/RAiiaTJk4U7+E6kWH9idMSRAcIMhF8qR/wSpxun++/tSNS0Oo1X9bGBCBFry
DjKsljKF8T0zHa0qV/MzJYemOsZQOMzaSue9jTEgMSVpxFDQS4zqjJpB8TNUV1/bkCwJjyNVZ86r
xvUEu7jO4Ta3tvWyMG/ZMDReA83yar4q67TJPiV4AVyV7aJ+lUY0wVHrcTf2VBzIVuI8Occ73NjL
j3bX2fqhrd1hOE5G0oznprKKDaZFE4WZnhE9MFvwNAFdfa0PO8+clStMCqsEAMaBrCqLRQ/qufky
9DoJUnrMXHyYiIeaUfx9w7i6J+FwNX90nTCGvT8WZuwLK07OqPZGgoh6e69gHHAYylxWXpMU091Q
Kztd9npQ6i7ktQn3E4WILD+PCHLx5nmRnyazrXyjxwO+n6er2NUSMNFFazQtQKkSdkFfZnJiMGc0
JkEKxcofQ2ba+guJ2BiP8s2zyurSa7eJnphHyv72FqqytE4jQ40XVgSaC+Vp2FwwNFkOXSMIyDvZ
TTSlG4w8PXZNKJS7xqlimM6TPp6ZF8OTzfBZnDVNLbbWQnIMxaCI487YY1ZC5hcc8JSu3D4tuNM3
7uJrLUYc0wY+ai9jKoWoge1PgE+quQNRYZhxWBjkanhapYfIUWy7YrxrQt1jSHHftiSeZVCrp69u
YVfy1ZVa+4pZpT4a13qBJlp7oBTRtlaX2CXUZTu0nyo4sgKuDT73UIgJtSr6ioVq0hATzozIxUS4
hYEXcHqnaWWzURNaZYz3x5sWGzBvLVu4Lae0DOYqRfFIB3d0ZFrCe1aXLcTTdJeiy9GSarrvrF5A
jFMyPUjcJi5Idumio+N0NjnoBqvt60TR7NVCHXDpNWbzgHay2S440D6XepW96ER2GqS2wCDxmnqJ
vc4JncyLoNYYeGW5GjPibvSEEWVHmSdS24ui/xJLMXT+UgrzdrUzMYmlqSKU+EI9AU7kWyBAZTcY
hMLYXO6c4Zi40xZtuisQOODsmRJcLLTQBgFywDsIQ01PuhbVFLB6OwROahWHATLWdUIDqHvQhMWV
5cjlWISL6mEDNQdpHz/zHuXWgS+w7bPo2opbcIleWFeqbbdP8ZSGX+ImdrF2oDqspCE2KalDx16z
q4+yXa6h75t36519E2qtGtiqAdJXa+cFfrTH6LQj1Y0UAYeMJrLNjEp9LTGquSnNNHqKqmQ5NbXA
02GgFmkzC+pGYkU7KYd0FyYAqGG9AjjAEDsY6u5DJBTUptRsVwzDHxddvSkMWfu2ElpX6TKYV1VS
K+RXtOMns4br40kCQ66mxNA/ozHBdL6flzLC5Uw17i1okhutaI1XBUCUAB9WY5suBFcBK70gyHb9
JgnBE5R+rl0vHSzxUBkj4Za6PZQvwpmjiykFGQ4ACuZvXU5lXbhty++olEPmZDogZEVx1UPzGVWr
PKbAvfgySok+SBKpXkTOnvh2GGCQWR0P0ZbcdmZEPpndd8lJc+P+Avcn9TPW59KiCOS2Lu8dfUad
BHBrpqG7V2BI0OHBMDk6jQL7j0m285VcnPjWzZyEKVNZfLUT1SXVCB0ejSgY/WYuBcx/VYM9K++7
vHEOM91kkHJ3P2hQsnNPG2ed+ssI/bFbPjoqkWTzZEa2Z9s12EQ2sLP3qvGFbCRAyLhXgmnUhAR5
sMzPlI1uYIAo3ZcTwWvCbsZPaYxI2DRkedazCl/FwZ5eYLUPm0E3utcIjr6fopMjbClud5PQjSe9
WPKbRUvcmwG67e1MHMNWy6LuVm+a6gR4oz7YGkigD7KY1tuybKMNEQ7qs4OJciDwjr5n6ADUPI+x
4ceyVzzyfaJXgizVfTEU9mcDq1wlwOAeNJItx48psCwPqtUYFCU7vzOSJmQ7g3XW6yUiylIxtiLS
9I9R7VbkaJjxsSQH9LbWCGLpanVgZd14/kZ2UPeAZUotqSZDFGskNNcE/qxJLFNteRokjcNCFmTv
C73+hkbR2GhT6Xr4OZZnfKukD2OyuVqKcrzLiOrCcdc91wP2Sp49E50JGUpJz7Gq1YGm1/JL1g6w
xdDNn+3KmR/UUSNOVEFwdy8QNewHp5sO5RQmAg2GWLOOEvWmGar0U85s4hNcxOa2QCwExStMTv1E
+kc8OstHop7mDe5fckds4Ex6Jqk/KmpvqPl82tKHzKZ2hyJbBniHdv9RoCeeyXBti0BJzMLHhhZm
nxqrt3Vrw++2nbA8FoQ8gC2m40xi5JynNLMwqhx8XVjHbnwSk2165hBbZPzmQ+zLOlyOWqJZLzRQ
quKXYZHcRl08+pZU3U/zYrZ7VSwc9A7i4JUY2yZbC5/QK+jn1QWdGnIOxWxQ60ShkwiytKarviZi
pq1gSv9bHH97U6//qjimUaNa/N+L4+uSnKr/Cp7Tsvu+Qv79hX9UyK71wcSJjBqPARhV8GqS8of2
/K14pvrFzml1NniTpf/J5XirkBncCyTMyObsv1XI5gem35h38rLV8p6S9x1342dcDmF/r9PGuwoX
0JVdsfqAQRcw3s1MIUZXLYihfrXgxxstO0Jw5i6kCoTJOLdnpI3upsptYvwGxwS1ZSC4fFZIlEWw
lmj7dqiUq5DqfjPXSr7F+r0kF3lpz2VU7GMY/0c6cjsQiMtOZV8oD3VBEVkWkXLqUClT0eXWw+BU
00dEkl3h9aVUdlpVo6lrOQktqi0iOkEo9LpOCs8dQoNwKJz0ed881Ga0J3n3bBl5c2TiV0FXDO/G
pb6Z2jJAwo9eNK+0fd3SEcNsTpnDWUdNhEHYo/6Lo/prb2pj0Muq9TE7Ri5mFPM5bKJoM3ZqMA3q
S6xYCW1pSygibqbbWV2WnVnW6AwJ0WPQVHyCjig3bZWigcpIsZuamyadxYZJUfdMIoiB7Dx3/Mqs
CG3JLa6fcySyUiLoCseFCdIn93YUl0GuoUqqYKAxmZ3XY7QaALnlTTO7ql+35P0yT9S8Hld6xgN4
asYqgdVRQhExrkHcQ5m1xzSxz7HmArkY+b2L8nqDo+zOzQEtBYObMNMp5+GgUAtGaqCHKlnYUvPx
b3o0O4SPA4XVhhOtCzpOywAALvIbU7E2mdP/lrecg9OUHysY46eqSWbfoJIuF3ur4Du8NReChVB5
KB4OUDaGSNbeDd1jN5eq76R65SXESj1illF6WCGZHG8c9kY/TVtoua6HgI4gyzKWF1tS/7cIOQLb
xtGonTRzq7fKHLSTKshnM/FkdMDMe2ICaxqLjctUtZoqcUJtdJiLMEdQYdRB3zYjwbTRLjZ6e800
w5spUzaprC9laz0603Il9dEmD9gSW6Ugj0NTl3hnV/nzYsovkCnFTqKWJF9xXAPopHIET/kmlhXg
HVwz4J7A8W3yrJFbwmmiO7eUTBCjdPb1VbObRoyGHW3xiZBVUUyah1qX2peZwQGzNwSpSvrbMosJ
r3qn2shEznuzYMa0YFXrUcO7flLIOrCjSuzjhRKPyenELIm/S7XmieTofB2lhwHHGIKVcq6ZUfEN
loYrtpYkfjE05MdGt6IzQW351nB+Wwc+Rzy1a9+sLOWC/X9O/qQVi8DOkuQ+HxD+FUxDqDZXCTlN
xEVdB/QYQaX3C443Qdsu57Zrsi09yLihIrCQaPd5YOpkSBYTA85OV9TbxGqWjYqHykZr0XrC6dQD
2jLplba0DppOaGISOehS9Qh9y6CfWkJeA0WPq4/oQFlFInJQ/0i0oxFzJnPMOa5N8l9aU6ofgeaR
uClIfnKGFOsU3vbdnj6TEqp4SBVjvg2rXj1qXTuansu8Hp81nH82VuUgve9yiyD2It0YULG2vNX+
yoYAyw8qV6Bo2a5MrWtFpL8lA2EgsnCyw1AzReidQQlshMZnyBBwHuJMghyor1MY4w6DGPFYDYvu
Sat7UJ3kQLqRhf0RAxXRmPdWKOvNqBpw092p9pZxTeYWU+fptftCnX6f0FyGWn+LpUPnqTLRUOEr
37AfnreI+05NZ18lIz8Ps3M3Wgiy4cgVAP8KuqSmrZDuDi2UAQPVv0iea4aRXuQsD22pT3t7AAfM
UlvxRqfvfJweZpLASh0tDz2yGlnNedbtbZ/rzy46K1Qtcs3fa82HUCeAM7cZLqJcJ3lIUtDW34Y2
G0n/nMNrkziUnZrRlNIopluZ6cOGgJUWMW5aMYnLnX1s0CVl+hfLaq9kJOShNadHZ2wpwOm2wfkN
69Cjg7kQHvcpC1EUVZX9zYLqRTp20vljlF10rT/ZomuuK0c/JmVDgHdZZmeCODyiBW6zmElhaMSO
j3rxFbKuSgMsGJMufbnDaJCm2JzR75GwdrUmTu3E1DiU8HQdGSOx1oi/uORTXCBK70skMafFwpUP
aV+97ZxsCCaHKxbLcqkHkdySlnwlNQ6hSQmJukdC7adalG2b3jQ9NTcfKuhIgQX3+zTX7YGcMmjm
jETpo3vdy2KOlzivrc8ERDyNYd/v7dn+CvcLyj2Ridte70aUd5OyRQFk+nY+MDrIhls1QmFVQ2Hk
jY/niox4vzOBqPLwvpRLuRmtZMs8BKMjC1WEFiufepfU3Bq4wqBpZS/sewTFS8NekzSbOQwtIuim
5BhDYsA7iV1udBAr9A2ic5o+MKvFMLeRPRL8yhyQlJtK20W2/DQOiXlYFOcyd+2pTevGq5To1VCI
+cyKLNwqNkpoUVna1ixtZ6OJXD061SrXJHCUhr0Mtw1stwCR7WIUv2VWW3Qf8e4MmWGButR4/E2j
koiKsrx2yvGxg5Nir/Wz1coMeUE25s4N2bVQAj071tP1ISslukRjX+tlAgxkV5YefjT6sTColue5
YfbH9L1k98atjxYpSb0CAfA9pha21XwmZ7pYGLYaQ2szWcMphNK9kFmixKgcqmZpmvNbzfgv9vzL
8hoK8U/L62/jf+2f86rFs+Pbdwj0GqrCXzy33f//f4qtfmDaiK4TUrMOQ+6P2trWP5gQAZHuYnj3
rrY2P5DAgOktILP2B4X6T/RZ/2CtJFZmSMS24DT2Hxk7/TD1QYFhICRYbcIZTL13CheKNUW1g0gn
XeFXYwEY4RR+/Nui/F8o0utFiAOEw8fn/MEOE4KMUrkuSsY+1WuiNtsliO3B9isypzY/v9T3nQJc
by4lWBbbxGeGwvJdp1DCpqtlROT8NCSEemcJ+JxuUGeu8EoWJd2ewEAFibYpUPrN5S8u/8NyrvZc
a7+irb7FmvluvKVnCxJNS6/3CGwuem5/cpI2+Pkn/GFuuV7CZJbhMrWA9vuOD9s0ytyroVbv6Qku
k2k8gnViCo5NOqh1zV36V7f4D98cWQvfDyfgbiIWRf0vLPG7TSD//jcCJ3QKYaFtbfdiRHcTpblG
Z+Qq+TE1w/yYDeKjeONa4OfQwbsw2NtoRFz4GPkbN6MtyWG39UhzmakDVfejDY9jKAe39nFNgN/R
vnE99FqD90FGEAwIF98MmRu/6ZLNfmi710I48O+aTtUf59atfGV2KeRSKqHruO6p9uPUCBgaT48z
uPwVcOYYYYZtky8q8Iq+WCYpQwhvS7wFGuMujHBgMDukf5bJqGUQHJl91EXXPQYmXpS7tJbQRFCv
mvV26JflkDrRuZfKsDXy/FXY2X2ZiBdg/LuuKXOAfIdmQ52+RBxPXEJa6On5nXhMLEFaLfUurVf2
XqEFZivHb2C79cFGQYQnssLxD5YudET4Yzla19NkpL6rWOFRj4xHG3elo4ypLQBz6EyG4RsolAtx
sE2CWZPyenHr6NJxjvo9raPqDlFgQ+jx8DsayO7Lwo1Up/gM5u/3MexCvMLGkxmpVroBaOtmzCTm
yCWIV/bTNilt91LbENVjx6R5dhL7qnoLsS0qjXFBMTWN9VEUtvIpTofmBrEov8eZJv1CDgBziSbp
96qBCDdhUJpTMZrxKczr5lxiZoJIG2elnFKLKUMtb+sSXSAti7YZ5l7fDkmmPooSOwoIPZOvxIne
f+4TtdYicpm1K4U8uksSA1cWCcST0MpFEHPOpt6YaC6nfBNeIZtv7qoFaI1K8yp0Z+MzYS/dRfQG
nvVKrJ21ybCIguRewBAo2fZdMe2K3PgcAygz1Er6aCttY2JInLh3KvyaHTTp5rxESnm7Eu70tp/P
0VRWte/i0LIlx7r+XFomUfGJVcH2mcxk17iiP2HVQSu7xNZtYrfbMET45oUdLtKuFn1BkB8feNmn
aYhg5IY1po3jHS4gmPy3QGcDEIPI8VvoWqqCJKZiHvpovFNCkqd1I8EfUoW8MOckPJlVW5/oXmGB
YvdT3uQz5wZ3NKNNjwRm9c4I6/m5VehvMx6aqyGSIBuRpcNKcSn/MgVGrMQmd5uGtR3Uas3VotQg
Kt1ViLemLg+3YRXPx0lxws9O2mEN7EB1jsJwPE2A68ApPdCgq8QQRsloz9OcRHihRp4I+8nHwQOY
lYTy46LHa9C34WzDlZ6K2boElURZbtnxsxEan1xtmRmtd+o9Hv7qXh8MnAnCK9Ino4e0VIWn2ay0
QTZjJ8qesjttEFIrXRCi4g1qR1slhfKstHV1B4iZBUW9fKWBax0vVtPZc8JoOIRKxBhCUe+mud92
E+HHRCPS8bnVuFvg2vm4hNYfG02xc7anUQkqaLRUu6Xx3A6oYMu4sjbttIUbbFxMs3L9Qkub4lDY
Q3vbK5XxzL7tHJJ8pOPQ4syfBkaccdzzDZkYhV6HWdpR5oaYvpV0wldsSMtBm9zRY4b3uSmxFcc1
cO2BwtLPqlAHzY6vgIx3MQeAlw+MxbxoFbJnuVZct7lzyAb9I8W86umhVviR0xwhgIKzM9cMwlRx
zlGY4sHswmuu243d6+K5V7GGwMRiuKlEm7swgnn22BKsm2SW05VrobqH9A0i5BALjiX4+FROo8GI
qeHK4Azz7GcWDxCpzdM6Y1SyTxrkPODfRdwZi7QCI6Pl0LJcth5BSMbOpqfYWAX3lzZZ09c8n5Wb
lPgVlrkAarDlownncz+7SZn5NfHcviawsZKC3SNz6mzXL7a4wp9irD2jWoabvHWUPbEull/X9gvJ
FREgIEzWoA5NeXCkY6/Ih7YrzCTfNDqeV/YwJ3usqld7QTcmqayE2kT0xt7sTPPGSsgziZUowiRq
A9Vp3mVzzPIP8fRRY+ei1XedLYuUXQwMkKCOalXmKV2qP4ja2lhw1z5hqyi+THTk1xY+Tp/awggg
f4+JJ6umue61qtumOV1bh2HQXqTQajOLm4zD87XA04cBXIMDShS2B87H8TBIgz3jd5pi9ztpUV8J
jG9H/b9F/i+L/Dc8+a+q6AdB5DVF/vnblLyU31f4by/7i2NiQBcRmLCizrPWOv+vKh/x4QcKUWjs
1G3EV6414R8IOh6tUE9AyR2qM9JKVtLbH1W+oX0g0AvxMY7lNpFlZF/8Bwi6+a4uxbSVy5tUcXjf
U4aLd0UjZgnZMkaFvGp0kvmeyYDliC6E3YmNGrtKwe48cpDNpBKUba4cSuAts1m5mcW+HBPiwpV2
/toYUZ/7ilrhpijnYTlNUFa/8ZTaQUIWeLPU+4JjhZk8XpTjLB4U3D+dHr/NXteZKWc4VnBEzTgM
mpt0WWTs3qiJ0tl3Q9kPmrGBCYYR1gNWk8iurHHo1M8ZViUJEfZC0VEAxaVa5MfEUUYfQi1HzMCI
GcVOhBvlFF9ZQ1FXzkOMRWk5Sl91CBbbaLnoKEdlUeXtpUVmpm0cKYxM/ZTUdocgvqgGR4dgq5LH
e4IBl/abRa3B1Ntma9fVfIsvUGH7yzxKXkpszYLEU7WTf7vs/9sQy+aB+Vtb8sMDeB+XX7/916H9
wUD59xf+2WRrHzQc9RhhWeTd/j6p+rPR1j7A/VvTxrEb4N766wEUOswwjYcLkf+fzfmfbTa/TrB5
Qxfjuf1PHj5MJ3/ooWjwUQjzHnhfhv2uKa2bqG9y1yXHBmdN8hTi8sFN9S7ZRMiuNoluPo35MJwz
BfKU7Ksn4kyUgzra13rZZ6mfL/Hq6SDyO3fIC1BX9RFHMVi4VVbLbSmILV5Q0hwaDRGJmBV7K2fo
oRjEXFcZ6g68dm7lNDbPrpGfrTE7G8q4Czu84brGdH3o1qaXDT3+nU3y2qt9cg2KynlqV4y6CmR0
quIs3mTqo5eoy6l01VtLawGhm/GZemDyzBSMTpBN0nSoZVYKek7IxupEfk0lvRsTDCErRFhuWpxH
bbgPJyxURNJvhZ6eYYfcCjmfwAwrjBAVb4qTZySCZVDWy4vZpTSZ2gsU/ad6brdlxrgCK2oDt3Rc
QBvH8kYVunXZhotH8OK11hlP6ZA920g6CCsY79UmPa8r0OVI5jhsX2VVKPjBdXJrrGIXA8ENtTKA
5TAOl8gY751isnw67+jQZO7LGKZo+mJB1hjEL2rAw0I8r6+MLQujqr4wk6Me97o/pdPFiuf7sRJP
sZEeoyl7bmoJYde8tmOjsTxEEBvBB1pFRWU334qM72o2ui3EBqQmIiUPBhry1MVAuDq8dL1kobAZ
hpNjwjsl7ZXUkhSlXa8M5alD67J5s6MRcf7ca6Rkq+tm2DGY89drVSirNkq93MJuv+30cdfHy+lN
HKQM6qmyS0RhafxqsMFuTC05pxhi6nw5e6dkeCexIwUGnR+XEL1S1lkZraqhBGnLhYbEkUEMff2q
MeWRtJHHRqBdi83pkqtmMBFUSghGQ1lewuAekPxk+vTilMtp0KPEl3GTXKe1/YSt1G9Obdy4tHDs
+Iwu9W6/mH2zr6fhstTmnsQdpnyNsY/AVT1FJYY+7ah++345YbMbb8aR75NxtHF0be6EaSE4vtZz
w6ta9bGItBfXGDsvn5rC6yCDafZwqZv+IqbsNVfl7MMSghWYTxcj1GIaQBRa6A4hp1hK7Gtakvhv
664V1rXriqeyLuQWeuh1ZQp7262v43OSZgzAPxrWU2I3896auB0VbbqudKX6IkPF9en3ZzySkF8Y
qxAjm5AEMV41/dnF9bRe1Rt1aQ6HNrecwzQo1MXxnG0AgPObgoDUrRpnwzGP69bXlcx46dCDzENj
XWlOirzIm8qEYW2DWkEGbo41La5d43Nol/QLUcUsfCcJgXpMi/AxnxSrDxbRuqik9AQL4fBaFOmX
xsDGKJ0yxnzW7C+YwFXd3GxqMcVa0CBDZ4g0NdD0yg7bAbu+zpT4tiihm8AueSwV+vSWwcJm6M3n
qZibl6LQe57KNfPaYipvz9KrFtfa5gnKL30uw1tmjTQyJDCCtesvJTAd9nmkZceDiherrm0NG5EN
7yL0+oXbEII1E2/MUW7A//rdhGukN6f2k61Y171ej4dwaF6VsTnBtP+FmPlH4G0F3Rw0/QSPmT9Q
1xNpiV6OablHKZ4yDyYdJHSm68Ssz6S/Wd7fjrh/QN44lL4nqxOW7XKg4e1F6ea8h/lcMfaFhVUc
VinoM2gvj3pmxPDw2NB/fqUfKPkrlAxiysWwoocizTv5G8I32pgaS5Kx95iIPbsrZrFuxxIumm+0
Xlse+D91+/Nr/gDTrtd0kINjAkP1+14WHhmFGzttSKPXmTHDjuFSTjzY+Hbvx1Xvtn7eLGOU2LIB
/vzSBnTv9ytrIHWAsAJ+jtxkXY+/fV6oqeMiZ2fNQ2uMQJa5cztj4rZuFydZyhR3z+llbKdhS3rh
cJRDy3ML8dVr4vklBiCPiuVEUjKnLoJLdxVOyx6GszOeRovtG3uIyk8Z6dWlPBdWs83N4X7Ko0fV
jPPAmsR178DfXp3cd6ZZIouFZO4Lh+3h55/0H24h/NAg7mC6o5o/pBvoWYKTqi6guOjtVpTqLRr1
23xBVvOL6/zTisLKWUsrmDU/GA1gg+dM/CP3qpuJQ4tcddYSOouMTRhJoAxaJ0VdhCI+G+Zbu1Pz
O8aHUBSX6LUe2JfXUkWmFBAwnk/YeoUYrPUXxbWujWYg4ZLt3qxweYsiCGr1pE9PkYlkLY90HAyT
Gfac2rT3RTo9Tqs2uNcTcYS5kzNo7MqTKJLXMIGMUaTouZrJKXeTIl/Dcnl0on67dCiM0VHv49nc
x3GR+FG+oKmtphNj6MzX++XWnhF76Tq/G1TmS2NCnLC1X0pw/mGHQZayTg/IyIFv9e5JxHKsrIVi
EJw3YplOOTGxs5mVbnnKaOx//qW96wjB9V3DVDmnGA9iivLe46XR58TOBOlOZjrcg3Ue8/JXG+bb
k/Sd4IaPYmkQBNc/cQta38PfnjSg2hTbNJUW0h2qbZtMui/C5WXd6ZnXzruOHIRUF3tX0a/H0I03
dpEdlSn81Er5m0Mzh9KSzEcnk8Z+kBziscvuVM35WdOiV9SlkBvDhPhZw1qQiaIrJWqhvcoSawNb
66ODnYBnMU09iBkOUGZStyAMAkqHYrPVG0R1hlvrux7ZtafqyatZcAvWSXoeppT5RjSj2ZUUqNpI
9cvcA2lY4g9qd18WeryBY/aLwCLxD08s3wU2NUwPVcZ++vcLVugVYOScF3sto1EY4jzxkw43BBxu
+cwxK5BQbkF3cq5z06r8sG1glWv5TSe5l8O02CiQ9rdjiBNRZ2ll0Mfq04hOP3Awql/p1Ndhb0Mp
Cc3r2NVlYDbsRBVGc4Et50fUAS9Lq3qJnTxMBtWhW/OBGzIe8EB8nCnESCCJq52RjTug0vvItHpP
Qtthgs7Gh7Ul0w8FPjJm0O5OR0zsVqhpf37j/sNDwpmx/vcWMvk+zH2Manh+I4FuyPMDSpwJpTZv
R6i9F1bRL74RxnY/nhbrjJVtDbkF6U7vnslaGLOxevvuG70tQAyh7DmhPIacVK7G9wPQkHrLTIM0
6GxTUlIBRtnZSikA+zK0vLJgYJXA/tm41pIzkmw7r5id39qUicbg3GQuxKbYpdqfitIIjApvcrlg
nzyfUCFzGHObRUb6HI5rlYpriFzUc90D2E8lzghJtxkwv952fKVv7eUiJiNITH7QbdBwKB2vqMZh
W4V952VLFyNFnm7fmqAQm7pg7FLowf14SToaSSfFlGNB+QwhZbw0mPDhGAe/3Rgueqrd1kpyNAyq
Nc3ug6RIZ/hWkKHwRCfeY70hq37YagKN8/oYtZN5XdrjxYrWBsLEk8KxsA/IaqolNZTnqQZvtit+
ulHMp1qaPGJdWF+55vSCIDoYexYYYsM5MSCbueTB+yITTzIe7vGwsXyjNPcDeBDDkuObBUoT8QB3
XXakKd4R51oQzjlwY/J0WGN3zjTzS9xi65Nq5jV+lIGhN7O/NkbT0pD/A8h/cqjss0486dAGf3Ee
W//weFPrMLxF8sUd9V5yCn1I1rowCVuz5xeYcPetyrk30GaFSLKDtf56a7XLzsWwxaXSe3vmi7jb
zmM7EsjAy+rcCBjAyI0LOdQZGsPGg4R4XHgGxYZk7HmfrbLrIUkhokUi2YCuRy+1krnnqmHas0Sc
i92CmUbBXo7PJYIghT1GdvPjYFBuqY1R+ZaKB9cUdXhtOlTWEY0h52FswGuTEWW2LftLN7CDwh29
b2DFwmrLzkPf3wuzx7oys6ZNgmFnUI/LKY/HiwxzB+4oWQ9mOb9Y7YLdadXd23QHsGOt64FDhCaz
vxgWto9U85395/n6L8T9C4gbCslqw/m/Q9wPZf+PNPE/Xvg/NHEALA39MaXDH5LIv9PE6YwMZJGY
0/0d5BZwwQVYtkPRTXW4om9/Qmz6B0zsaKasNcwSaf5/5PinG+9gNsSaGtxNFVGnRkdOaf/96emq
cLPCsFZOSL6HO8BwjJHgMx7ybMHAoOrbQF0G/R7fSzT3pVg2BPS4B+zH4iBKy/Ey40F8MlqgYK3u
HO5KdTBJX5cF3j0aI07kPZu0i+4jakUBBoFneAPgJorHsU9vR110MOwix1dWub5myYnzed0783W8
JVKGobXI9IeuwJWzqnQQZba1azEO7aUwXIyPgeODGbPgr6rSe7NjfKQdecXrpPbssL+b3bm7l4yM
d/VoisIzZJ/fE8PTH+EnM/+1Y84f1E4pArYlwUermK7m0bIPOR7UGymXjokgOSxd2xs+srzFCiKW
87qxFB2/QjGHwTBN0GRwyKLTnNViJne4Uf+bvXPbbRtJwvCrBLmnwKNIXswAa/mUOLYztpMguREY
SytS4kE8SCL19PM1STmiZDsJWkCExRJzM6HcbBa7q7qq/vrrTJ2bQ5DhqfVBzZzLMNTv5ipoExip
tGvKEa+g2I2wRi5dRhx4XGc+adY0dYbnhTqPBiwYumTEWnaSUm90QuJuQGo5G/Cxoqt1YdJhw1Ls
9xGWczCEL+xkYdrz81KflEDr4AGnCjYvJ2ezcH1Pt4f0dFX5n92KciDClv13dKFffo21RIcxKnVP
1cpIhjfzrNLVszAhT+kORNJfvVrGQ2N9H2cG3NNnwSpxlMdZWGocipJwoazPF8D1MhHtzNcD0Lvm
knBckRYnBdUyd6kROzfuxFUVYIepUZ5A95xiYPQ8u0Tflxd2FMfYGs20b8soLu4UfJyCsjol8gu6
scFWS+gpsD7Ys0ylXUkZzM6U2ZooAujsKCTma85ulIrSXgVbWpZUOCQNji9pYX2zBuXHQALzN28Q
gHDOFAIPKLCBsDUKnKCbJ4GADWZFkk1X/wyLWXQRp4ljT24N+oIsV+cufQWg7TLX86y4c/NKr/qf
YNzK1XtlWfVBHlIXSecGcOGA9fVzFf+hDEIIW2hbU16vgriap+cAOmMys6GqfUkocfhnVaYcbaop
dEjnFFxMk8FMmZSndJmkCEKBJ8Q9C6ql8tmfWSSS9bUdVZxPo/J6BnmdcxK76chaT9I1IV99eBeH
vkINr20BRp3O4KgaWtBk3SjTStcGFDKrt+vlqr88J3q6Gg4WqU+ESCsg16mmmn+ZxEDnA8waRHfO
orrPhj6AaEPJyi+zIHTpHpT2jW+pb+qn4SSa3NJ9Lb3t0z0Iyo45hs/X4hVlxXP1eq3mIgWcqmcl
1VaXQRXPP/bzLP4MKpqSaXhQaPtqVlSAwYehZWCWprTrdvrDd87cVjhB5YVNaqoorVNN0Yr1iarF
Np8crLnwVorqRKthAWpe3C2WdvwxdeaTCzs1KVpbWrfudDl5GIaYXWiwadWZKpP111rL/98g/swg
gkF8Fdj5pUqiIJ5sJ3xJK4m/eUr4QioAvNCmdl/H5IiczsYWahq3iBT+MHibiil6fBKPMYgh2hRN
gXL5YQvVHh4Njr/ISVJKhVvzG/neHeeePp1krsg3QXZjmrRwEgfRLcd7uFhpgTVMVzeLaDTJw1M/
/L51PHgmOilM6ZZnv/cA4aRtPSArjTCalzzAoVOEDwh74Xq0Cwlc2naMXn9U7fR2nkVPaJGEMwyT
zLW1G5+sKIQPLeo/rml5V6lQAUQKZ4N+BX5TB1f3jYZJE+fRpwlmoV6ocwpw4OPD2Q/i96qhppNo
lDQacLIwfRzvCyqn1AsCgIsxdMA0D/iwaEr4VVHOHzal/Q6l2lcQGSbDhyotzqeCCiAvpiTSiOoF
qLphGsNRJugDHEMwCejLPimhk9XScItTK4xSf3afunSnzEjFxEsb6qXEiXDg+5VO6n2hv8/gKvsE
38/iKhyK3hVrqLBW53AzhkZ0ZWN4Tq2yv75xtJm1+gZ2i6S6Molo1FXo2QCiGdO4NRUbArlp4frK
/UoFhk5LPJrwuajPYjYtyiF4myzIL/63tEar/kQe+Wy3B/BT3aG4+5Fu3cUDvZiKoKi2GgX/0o82
2/P5gX6tbzBpYeINnXN5Pad6Lq8NEXpMeTGiszAtgNEZdl83AIvX19s3IaWJ7W2FvsJmH4VjaHBr
iwtdwAO3ZPSSFF5/wf2WyvvjvPYGDTTg3eivt/jDpAfkhGD3gF33oQ2HsEVcSHVbCJrmgsCHdx5H
qJHCsQlBAzWGkpWSgkAzYFdET4BGCsTpt6XgCl52iAao6W3uo7X/yFJ4pIi2EF25J0ESb9tYrNWv
yWBnhM52sMiZiXrh52XAdoFIDY/TbBZC88Aj2g4cAfhuUgvB0HsCGgPGtN0OOwvB6fegUhP9wvVG
CM3+OyYhEALfjVj8rmY0VQBBJiAeC/ibuBhwezs4Lggfh4p3Wns01x/aDt6IsyZUb5B1Phbb24Hp
OZwr5dYCfRrQeVSLtC/Jt+5Iod/TCXHQtkroBq7j2xCuyJPICcHs6a5BBBQ1W1+o2m0hEPbvsWFo
8QILgrgaq3xEG4IYWaOtmw4YT4eO3zkpOLgYcJmp1PNsXrIjBNXqAVkRyvHYNgLBfF369V0QtfSd
oQKveX12Vuf1xRqgj4Ku9/+UXXxZEcClIasIdKdHEwBBf7qrAUQYFvAxTB2NYI7v8wPTlVYBFjYP
c8dhuFEBu9ag3yMlo1Pm1miA1ggfkQoAoSqyj3KK0O5ZOryFSKG7+h0LMwArLu2kGvEcnRlAe/dl
/QR6DPH6ou1Y+5F3dIDr9mgWZLNMKIcV19E5S6CVRcc0qUVgmj3HhmRHEKHW1/5asEX9Mhn25v7R
6UPqIUTeX04KYsPTZ4qsVPOtd3xG1+wBTTNQvM2TjkgTwIIk/fqGA4kpeC3Ahc3r724FrAIlKeJ4
fKSLgL5HAlEktwjMHq4gGH9cpebaUYtuD22J2aSsp76OzjbC3d2XjSEROKA+XzeFR7h5y+2jETEk
gtyAFjbH5+NTCFATytpG/EVqpCyUwvOhAwevmpg9pbOtWjw6r1mndkl2LRg4ARSx2RYWoL52XCUb
r5lwvAPau1krR7gWWKiyesFgR1AVJIqJntMLYKXh7qCRXBu/PSbjYBELln19lYIpwqmtZdyLp9p2
jwaBoDvZEPXFCQI9fERSYJuKlgZyxsFGIWiCMJ6jkLh2tkKzCMSpvLWhzQOPSQqck2TVosFWUAmX
cvJ81jg4Yq2YKnvhWE+LBuZd9qBAqS5nLoBP/XYt7JyZbQdWHhaCqGeor6PzHAzAXNJOtEYyyYAs
aLMWWPHbBwX8J4NDBHqhDSz/hl74hW3zlJcb+EE4qtN2wTh/LnH30g82Oa39+22uSiSkRBai80OB
Jmie3WStxP//3QnW1Kpv6+ZGFdbPaf+8fcH9R3eetXmrzT9eBuPMyx590fyNLGU7zRsvIvf3n9D7
7kVeJ2RcZw9+zOSvt515bmnEnwycz3bGFTXj0uNmwTrp9mqgPwCrUn7gmRfnXr4ZSXxGSndZnrIj
D7yQYswsDjriaHKW0mMnYZJ5ow6vQBPolR85jsePRQAd40YEQiRUerAjZQc/HYfeyusSnjWZbOmR
2yTIm+S/b8BoLKLvXbED+T/AKjxH6sGo8z3RZyLAKjt/+oBnk+6URVUdxkd25EskHgSbcerlbdQo
W9mB3408v7MAASlqnB+lx6UIGgbS7o5ssnrSQ8cjaoa736/JlEmPnKx2hq2z8rLDXu3rJgqiNHkh
XzGzxeOs2oxUr4smTCw75w/JIsj3xEwR1wHWxrUXxOPOnEGGH2BjX3tZtUcSQZt5zu2y4rj28tx7
9Bf5uCg6axqguXkIkQSPfjDxumiIJtYrPfUAW5DvEsA3EVT5sfM84L/5vKObCFCqB1Cn1wydLLLd
oUXsU3riL3eNepl4/8mbfO3sdDP+nnk7p6c2dyE76Zvx0uvaLaJeAtwpP/BPeEylZbJ6836c5eOO
piJ0KWo0DjH5l/mZDjDzr0k220xTaNg25Co977o3w8DLEixlx+y0cbzDPODl5g+Sorn1g87BQW9i
sLKzvp2FnEi6Xg1DuwdQsrfZeLILOKtjhbJz/jiOY9HjyttxE/QmFic7/M8IkCQ/5H1d/fXcQhT1
Xwewy80D9hfiprxMcv4PSH+c5+POkcJoMAOyon8Yl12vsg2jyI77qfD8bZ3SIlxkh/08ziIsW2dk
TPEBDObnAM9mZ3m3gTXZSX/xcp9iCzpoduddR3ClBx/nxZtnJ09K6wDO8Jcgf6SzZ9Cde5OalJ77
y1Uor26Z5yJNT9H5/fjTBsr93J91g2viF4/h2Mv+/hcAAP//</cx:binary>
              </cx:geoCache>
            </cx:geography>
          </cx:layoutPr>
        </cx:series>
      </cx:plotAreaRegion>
    </cx:plotArea>
    <cx:legend pos="r" align="min"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_xlchart.v5.9</cx:f>
        <cx:nf>_xlchart.v5.8</cx:nf>
      </cx:strDim>
      <cx:numDim type="colorVal">
        <cx:f>_xlchart.v5.11</cx:f>
        <cx:nf>_xlchart.v5.10</cx:nf>
      </cx:numDim>
    </cx:data>
  </cx:chartData>
  <cx:chart>
    <cx:title pos="t" align="ctr" overlay="0">
      <cx:tx>
        <cx:txData>
          <cx:v>State</cx:v>
        </cx:txData>
      </cx:tx>
      <cx:txPr>
        <a:bodyPr rot="0" spcFirstLastPara="1" vertOverflow="ellipsis" vert="horz" wrap="square" lIns="38100" tIns="19050" rIns="38100" bIns="19050" anchor="ctr" anchorCtr="1" compatLnSpc="0"/>
        <a:lstStyle/>
        <a:p>
          <a:pPr algn="ctr" rtl="0">
            <a:defRPr sz="1400" b="0" i="0" u="none" strike="noStrike" baseline="0">
              <a:solidFill>
                <a:srgbClr val="000000">
                  <a:lumMod val="65000"/>
                  <a:lumOff val="35000"/>
                </a:srgbClr>
              </a:solidFill>
              <a:latin typeface="+mn-lt"/>
              <a:ea typeface="+mn-ea"/>
              <a:cs typeface="+mn-cs"/>
            </a:defRPr>
          </a:pPr>
          <a:r>
            <a:rPr kumimoji="0" lang="en-US" sz="1400" b="1" i="0" u="none" strike="noStrike" kern="0" cap="none" spc="0" normalizeH="0" baseline="0" noProof="0">
              <a:ln>
                <a:noFill/>
              </a:ln>
              <a:solidFill>
                <a:srgbClr val="000000">
                  <a:lumMod val="65000"/>
                  <a:lumOff val="35000"/>
                </a:srgbClr>
              </a:solidFill>
              <a:effectLst/>
              <a:uLnTx/>
              <a:uFillTx/>
              <a:latin typeface="Calibri"/>
              <a:ea typeface="Calibri"/>
              <a:cs typeface="Calibri"/>
            </a:rPr>
            <a:t>State</a:t>
          </a:r>
        </a:p>
      </cx:txPr>
    </cx:title>
    <cx:plotArea>
      <cx:plotAreaRegion>
        <cx:series layoutId="regionMap" uniqueId="{FB006254-E051-42D6-AC22-ACA4B712EBFD}">
          <cx:dataLabels/>
          <cx:dataId val="0"/>
          <cx:layoutPr>
            <cx:geography cultureLanguage="en-US" cultureRegion="ID" attribution="Powered by Bing">
              <cx:geoCache provider="{E9337A44-BEBE-4D9F-B70C-5C5E7DAFC167}">
                <cx:binary>7Hxrb9w40u5fCebzkYcU74udBZZSt7t9jZ17vgiO7eguSqRu1K9/q2MncTpOJns25wAGXmOAjK1m
s8hHVXzqqZL+eT3/47q6vbLP5rpq3D+u57/+yPq+/ceff7rr7La+cgd1fm2NMx/7g2tT/2k+fsyv
b/+8sVdT3qR/hgjTP6+zK9vfzn/865/wbemtOTHXV31umovh1vrLWzdUvfvJtUcvPbu6qfMmzl1v
8+se//XHtqryxuTuj2e3TZ/3/qVvb//645tP/fHsz/3v+m7eZxWY1g83MJaiAxxSTBlD6tOP/ONZ
ZZr0/nIg1QGmkhMm2d119Xnus6saxv+KRZ/subq5sbfOwZI+/ftw5Df2w4WTP55dm6Hpd/uWwhb+
9cerJu9vb5696K/6W1h87kx094HI7Bbx6sWnVf/57c7/6597f4B92PvLA3D2N+3vLn2HzQsz9Nmz
6MoawOjq8y799wgRcqAQUTTEGH36IXsIoQOpKJIY4zuE+Oe57xD6dbsex2l//B5aL6Inida/bb6Y
3woTPQgVCUOJ6R0M4luYAJ4DzilTnPFPMOJvYfoFgx7H58vAPWD+/f5JAvP8tmmcr8arJv+NTgRh
TirOlbxzIYRg9x+GOSEOJJFSCfE1DN6F2Dsn+lWrHofo29F7OD3/95PE6d/V1Yer+jdCRMIDAQ4S
cqQej3P8QFJESIjCR0+iXzDocXS+DNwD5t9P8xyKrqr8o7G/1X2IOAgZBf/B99jsuQ8cPQcci1Bg
en8IfRvcfs2mx+F5OHYPoehpuk58W11NV/b28x79Bo6gDhCSgofkK0v7JryxA8olpwTLO99hn+e+
C2+/YtHj6HwduYdNvHqSYS0ylbFXN+bz/vwGbOSBUhL4NQ3v4tq+7yB2wKiQhAOxe3jm/Iopj4Py
deQeKNH5kwRlDZjkN7/xrAnlAVOM4ZBAOvPQUWR4QKUgNJTkyyH0EJNfsORxSL4M3ENk/TQPmWPY
lOG69J/v2N/gJuKAhYKEEKf2IGEHoQReRim/i13086R3setXTHkck68j90A5fvck3WTb3ORXvzWn
UQdw4iuh7kmx2vcWDtBgibhid96yB80vGPQ4Ml8G7gGzPXuawJjpNwYvGh4gQTkTlH6JUQ9jmCIH
Ozg4RvfX9wSB7d9Y8wNIPo3ax+NpErDT/DrL06vmcyD576MXpQdSUKGEvOe/3wcxQRB40s6fdj97
mPyKRY/j8nXkHjan2yfpK6d509w60/9Oh+EHhCpMyef0H397wih6gBUc+KDefL4j7o6WX7LlR7B8
WcY+Lk8zhp3mzpnB5p936L/3GSIPCBdMInovbMLufxPHgIsJAbSY3Sct3/nM31v0I3A+j9zH5mny
47PbD/bKlb/TZfCOjWEixJ1YifaxUQcSIwFKzL2itpdQ/opFj2PzdeQeNmdPM6E8u52evTO2/H1+
A+e/IiqkOyns089eQUCwAw5XGP+sRO/5za9Y9CNsPq9lH5unSZjPjP1/U7KBjJ4oIhgc+Z9+9moB
AopqkhHJ+b137SP0y3b9AKe98ftoPc2SzXmW/0ZZBioCFDMGxEA86kWgBEAtAM6e8J6xQe7zUAn4
O2seR+Zu1B4e55snydTO7W1qfieHhkIn+AQUm+8Tfdjxh3wAh+iAMahzEuBv30Dxt4b8AIz7cftw
XD5JOF5C4QwK7Le3nzfnNzA0BiUXOONBk7mLY/tZzY5Y7yQbeh/H9hTMXzLpcWweDN2D5+XT5M8v
b+cr9xuhwaDoE0nBHe7C135Oow4IEAQoaN5XywC6hz7zt+b8CJZPq9iH5O2T9JhX/VX2eVd+g7PA
joc7whzei2F7lPlTA4CQYRjyveP+7+x4HIq7UXtIvHr5JJF4nds0/90VS5D3pYIM89HQJeTBrhuA
ks+CzV4C8ysWPY7L15F72Lz+95PE5s2Vy6DLrf+tR70A8oUJE/IenT2CfHfUc/pFG9g78X/Npsfx
eTh2D6E3TxSh3F2bxuW/k4vRA06UYgS6Me5+vuVi0BYItRoooanH62RvfsWkH+Dzdeg+PNsn4UDX
P+1dvDuE746bbz75HzZuEgUqP3gQJY/nLwpaAvCuqKzu+9H2ajN7LZU/NutxlPaGf7OS/0/9mj/u
5fzS8Bpf9VerT52yD9o5f37103Khf3dv6D15epQm3O3d9uavPwhDOw35Swfu7ku+oV2vb21tmv4z
63gw5vbK9X/9EQjgdYIQxQnCIdTVdrnOdHt3iRxQQgUSnGKOMOMwU7PL9KGLlwHYDJoPdx04Em4J
OM1Arf10CfLYEKoOElp8QbKDToMvLcrPTeUhg/uyH/e/P2uG+rnJm97BF//xrL371M5UtvP4XUEQ
LIRJoP60u359dQnnA3wY/x+Jx2HJjWQbKV2v6yyTukg7oh/sySOzADd9OAv0G2MCa6QgyisEO7G7
/mCWZBi7kJg02QxF02A9IiW1nBPzvunH+XnNBdlWS1fa2Cx9C9LUFzwemXuH13eTQ4umRAq2Dejc
3hIzXlUzKaXapFSZci2sm+JxxjAvQ+VlgUNzlaq6Vdo1OYnd4vPbOeibZsUtJ3Fl8aL9UOSH/Sir
iHRBdzSUJjt3smiCqKgSFvXetiuXpsvp4ERyWfNqiv8vFiEgdcNMIeBBu5r6wx1Elrak7he16ZY5
XM3ULOs6qOk2F5N/1RE0RgkuBVkFtR8jjOb23aQGGTOTerAvV/Nz3oTzc+Ok1Ghc8kOlsmU9yrLa
zmos13Kc8Ms6H/q1b5a+0EHd5Ic/XwPcst/hAC1NCkspKbBq9O0SHCXD4MWkNjlpp9iipdLzaP2h
MMXHn88E9Pv7mSQEUyp3be5yb7PYiF3dYphpJCna+L4D8LjsjmxPugvE0hr0tJ/dYntO9On2VkhA
ag23+K5p+NuVhdg1TR1UMF+a2wuIKE4vQ6qgU+RnszyyfxQeTNiRLCJDQvf2T1kIF9UUyI0Np/xQ
wq61ROWb0smXP58ofMRdWQhpqADHI98HhSLFoZrgHtyEC662i3DhKlNwz3gPwPma2ErjjDttTF9e
+pHJk7biZUwLnFxmQ7Mc14x1F9bzINd8ZE63OEejHjFZNmnVJkemavxhDvfmqzEVjY/Igmig02Ja
rKYpTDK3NFxhGeYbF3L3ZuJLvvn5Ionc7deD0EclVDo+cdZQSBCoGFDWhy6VhEk1ZIudN1NBsK5T
M21Fmrht0NlybUoXak7Mx7myQczKymq4eYtNVRfDesRtvy5ba8/aMp9y3Tck7niD3uCwzM+Y8vS9
mOr6Dev4yuIpfIFV3VXaThWOLE+qlyEq1Tpb4FGRfszmV1nahDE8wuEPy3SNizF9D+Gs3PCesfN0
CNlmzI05htMl29RtEq5IyvNN0CgfGZbXqwyeBzl0xMiXNmHFtgiKOm5wl/W6S5PrDA6eqHZluqXt
Mp63FZ46PS6CntSyqw7HhLNVO4Y04rQdIj5wU0U9Ts2mtKZ83bsmqrqm0k3tg3OmWn/jvXdaVlm/
SsueHLKEFk4XPAujpWx5HIiFXrCMoJft4Oo3Is3Kjy3OzKxLpLyPlM2aRE8GEW2abH4rZFPGog7t
Blohq23hi/lk6RQ/51Up417mjdKkzqfzoW+6D01RsSvUuVUwqyLKkvI2KAN5GjRVENM0T1eBsEd1
zcFqjrtVGartPAbNmUnaRIdzM/U6tTbQgWgOUVuc7PYzNlXRRlBsDrQzk9O4Ju9YxidN5wxt07Ku
T2jS+ldBVfYhXEXLGR6CpNJ+zMIVgvMlKuqJHIZGye2wUHJlE+6eF7BPzbZHg4o64cjLkq6brIU7
YqxKPXSEXJnOmnWZhUFM2lnW2oSNfdV4N0SmnCeAZi60m026mfywzjJyESb1sILYNm77ynjtg7mX
2mbhDbGAueW4vfC2Os0TlkXBNJbxmFZDPCSl1VndD5FF6KgNi1SjlFJdqDl90RTpaZLy99ns0QYe
okKXCV78qrD8je/Lq7BumniyroiCgqvXPUvkmliLT8Q8TEcNK5U24zJHNSKpHoou0P2IEi1UkEGI
GqYI100R0cLMx4FM1WHp5ibygUzeBW3mwZg5WWdhSaOsJMZoi7oRbq5xEjEcQ+U6TyVv4mLK83hI
eXhonQuO2WLMSR8YFNmZ+aticuhiyJ2QuvEg/2sUFu35YhAghB3ujr3HdJs1c7XBJEcbYcBdeOAN
KrXqwqUcVuEUZjoTWaeXPkuiGRXNtR1p+rZI8HDDhfNvyWino1rKcVuOqtdj2tITi4L2sOvLJGIJ
GrcDBv8KfNnqofI+JRoVwuFtkyuxdDHueL2qUVrrOVjmV3REzZqgMNuiMm1XtDI0KvyQaEWG/BDz
rjnJZ+N0g+peMwO/Fs1QtnHO5+5ItaiMuRn8YcCl051D5TopRv9x7O1kzpBPqzhpgRQso0famrCM
27CWcZ7CyYGXROoQDe0KjVO4ghXbI8H7cDVZX8Zhhvzx0iP3ZlETPQ/BUc98jrohLpOeZxq1ZrzF
hZ1iVaFl44vCXmdiTtfc5OJ1lvfNScMEfhkg4BeVabPzspyAnYxA+YyZkOapKsC6au46PWAEZAbx
8rJKafe2KEgZl2iZ4jwAXhiw1h9WJSbbiXbluk3V8Nr0rtp2OXM3S5ChTVVQiD0WFtm1QL94ZZKj
RVGwy5P2jGRLciSchZNrIgJH0JlQxoVp2pWyI6y8zLNzheopZgMJV12/hCvKaHq+iDZxuqQLjAlV
5d6knLNosAQsKQeFDsexhyUFHKe6J2JJo74s2IqojJ1jCAzRAsn9YduHywYVvIqUGJIj4CosahOu
NPBIezRyuF8xyfxH4MDj63y0ENdN2B0V8CxNpYHbhIcY1d1h0gTsuLcmuPQwQRYHFZy8SyI6MNtn
7P2UMJvqhGf9JRIt/F+ZDpcWhV1sRYbfIsmOXYmLQzF25tAV4TJp4IvkmM3osO8gKGA7kLORdHTd
Zt28rcuQR2NVZGtDkmxlmuElToIwmvo+16yc2Erk6LlNGjXqMkvHQ9uOPjuE7RfltaWyy06sq7sR
7mbW635uBq/72qLYktAmJyqpWQuR1btUNzKk2dk8hXO9gFQAZOk+RXz+MNG5Nq23eZrdP4755dd/
vTQ1/PdpzNc/7p7m/PobNFvdPQb6008d3ppd/5Db/9DOmi/f9fVhxF2S+MXUvbTz7sHRH+SkP734
awmrgGLbAyL0Xb76tZP8a5J7N+Y+XwWPO9ipqJ+0IkygHfRLvooRSBAMakMMclIVAg/9mq9iyFd3
DytwDH1ZCCTzL/kq4dAuD4RRQmsQAy9D6j/KV/dYGzwUIT9pjCC8gw8ousftUZ21KAmW4Fj2SVeo
NWS30g9v7ahoY48KVIu80yXkBBnc8q7nOTshqqqnVVorysQulnrapkdUJbIkp00QEsS9DvosRUUL
vMbm7nAoi35ODkuZszw/Yek0dhlQ+rJIhk3SLTDXK8TGqVtSnQ71MGcneKyZX0o9SRHoTAZTFIxc
NvURZN1kiEoyVbnXXZKM6B2c8kkfGd7b1r8ougVI6krSdBIXMpuHTJ3neb+aekXhAKtlGNQRGxrS
6GqwS+C18EFSRimcCbK9y9P/12v+TuaBbBRupC/Z2Hdu8wYUm2dfCwFffYfcjfws9gjQZqAJRBEM
6g1IKvCl92IPtB9wkFskfeAhn8UeBNosgu4ruLGhBMgF5I/3Yg88pwVKDxRjIW+G500U/4+ch8vv
ckgon2BQjoTA0ExE8C5zfiDEpJ5OFTC+bOtqMRwb2TCim7B1x8TXNK5oD4yjHAi+dDjQvk4rjfI5
jyuEp02Z2aBYJckg1rZX9oWS8BlFKvU6l311mKkg1SQflDk2M+vWA6/7MprLjG1dsgi7HoohWSIW
0IlreL6mYpqWjMejAtbB2nredAk9amQ5jNr61Oq0lukr3DiV6JHZJFK8eKum6TV2VcI1TZx/tfTj
EsGS/DofAxT3tBgu0sngIyh+5JmeGzet+iSogAgFSXfJfJefwBDcgvwgxsPWBBd50hYuzuZi2ljS
mdNl8o2eHUFvFmvH44Ig/xLIP1l767LnoXK802rZrbxqSrcKa57HOS6qNYS/sdHZ5OsXacbYOiRz
GxUOLgvU4WOF81emNEynsh9PJfUguVR9FHTIxOloxlS7nPYvyrYQzxODyUVCCZq14ZbitfEDrLiS
wRKrIVFaipGuwnbEmvuuisHmMiaupxE1qtZhIIROZvJmKMt2g/PsRFAPbGLIzlO5jH0cekSrWED2
ElE2Ud1U6UKBUdsxARGM91rypddJ3W/U1PSvqAOWp9t8watgDC2weU9qbV3DAA82nCwy3PQFepcX
IYsHWMsKqOLrpPHoSE32lS89jZRHzXs7Ff4IZ63QtZcZZNV+leKexVWRppeOQoyLR2GqU1nU3VnV
ZDVsdVVnQre14ZAJO/68JEESB5kY3yU2CS98Z4oVS/l84pf2tg9J6iEJWPgq6fL0+TIV7mhWkHkX
nERQOZxPQKdIdIV5Eg9NkFxg0r9NnWki1otym3GbpMdTj6rxYlap6a5smrr3aOqGj3kx4gtet+x4
p4++KDkt4oA1wwlzruNRP9awZVNb29MhRO+nmQ5nQRsGkFqgW9rUIAhMxkU1a7rtWNBBVzlB574S
2MW19fKdTLPh5RIMJirGpFrxDtSJaKmHod4gOrBinXDTVFHVTNP7LIXsJsZ+yEF2DDoHqXVhsV4A
5RUccfUqb9yILkazVFGJMnTSdkqQaMY+uRjb8PnE8LvFqXfIDpBxEbWyAtXtRvG8VRGFNMgejg7u
GJSG/A1kfC/TpL1F4ZB4XYiqXQHLQxtWjaM8zyra6kbJPCoyHm5SiDmX8A2pFsRlZ67Lj0F7mbYz
bmrQizjN5mhI3RSeOuWW9FAms02BWbfv6jxogbf2XoBJbl0EQ/J8HBpICbuyPfUjGWM38nk9IHXo
Kcm2ZbmM3UW4hLLeDAmuVSQHXxyXBBXlKnctaBYzMuzUMZKsBDHZNqsTvOraftJcBEGMWy7fUFt7
pvvluEEi2KS9y+DUr3Z8OgzWLPGjVshP64YWuU7nqnw7M+LjuuimY5mLNW36WreJx4OWjpa6tAW7
yExdrlpejppPWR3JEdLboquB2pdkic0wtIcjdXk04jo9nUY2wQ4Uy/KyqxDbsl7a0xn1wespjbOh
Oh4gP4zryrWVzlMjV3NA6nXRHnM/vw2TmcfGunA7L8myYvCp44ohc4or0gFbp8FsdWe6EEGKA+Rs
W/JRQqSy3QVRlrwE+TSLOG9lnDGcTZFvF3+YBIkRkarK8t1SqAG4upiOGcUgCtvxPYgyhc7GIZs1
E8quQ2hb1fMynlVL6j+CoDbCVSHWGUtppUXeDodz4q5pwruYi0yVOuMNjg0koNuk9lVkTGJP8mp4
DwcLX099NW6apZvASxMTLLpvpwn0qzrvr8MGTpsVPLXhTmidqPWY4hepAJmSBDU6ziH7iWwji8NK
BLUGZW/jWok0POosV40wPsJNMG5C26At8pDZJarMtnyi8wpSMXTMe0hO4cSWa9ei8GQQWB3PjchX
c1hdJnzxkXCpOJxa5aRObP5xyP1gtAdZWNctxN4Jj1UM4nC37RSuF6ijlF2MZvLcYhMFZg59xMBF
T7M2zc9yNMuorNogAtaoYhbm+AiE6mQ9Dd3xXNfdCi2zu2HGzlFat9OqqKr2pCegsiwDzbZ2UR+k
6uttyuxNp9JhNZTTh7qmwwphj1fDAMcNttlWWpduhqkicZ3IsxEUWpD0yBmpw0bLYWQXE83rtQ3c
WeqLywG54GLKiucz7OtRMrMQvLE6S0W9rGdeKjga85RBEj86vmaLszEtVdpoNg59ZCGre0VL7/U0
wL5edkOe8qOl6P1w6h1KzSqEk9PqMJ9Jq3tEfJppOhmPVryRC1pliWqXF3WOVPB2cuHs41wIucSQ
7ocRGstGLHoucVXRlegx9psOpy/K0ogiXsYFqIwrK3o2ltjCbcUw0WFRFEYjbOtbb/DMNBqW7jw0
YZDFbWGXN6Qd5je1QfOR6At8PHSNO+x8MPXRWIuZR9iX4xHoExOE/qqBPRizfuNBAVzhGiKmLAN+
5QtZxMDniiOoaw1EQx9+fSmXIT+qUe1iQiBjFmpa+1CmN104BIeun9hz52W3nmSHQU/ri0bXDYTX
siOwQaUv53WG0vQ19UkbiwIkINuWDkhHTegmtwsdY7SwAWTUAU8gvhLI6g2UiI5tO9TZqg9ti50O
/QCqC5xcaM0cnG1a+kwWkRNDrpeyyo68w00aL9KNwxZlfjiusjIAAbzjQPwSNJQaQb/tOWYBh4Sl
X7p8XbJOrYxUi40zMvC4TDv0zrEiw/FcoAJSGNtdFgpEOa24zyODFTt0eTKvLTx3uFlwNo+6K+cR
aeStcFpY37+poGchTpzCJ3Uha6YrAP/tQnK65o4dkj4ZOp0vPUgJspkIjM+TyBkybtIcdE4d5C5d
kTmoz6jnIG8CA+qqqOah3NKcojdJkhVRColjFqUDkaAledqMcLv0KMpt37+F4L2sCGzSsVH4AxVl
CY7NUK0B0aTTVYn8rJUtM8jLhsJrO7Aw6nu+tBHlWX3edE6CvlRmw6pn2WnLpnatpro/mQbBtjyT
rY8aItmFq+xQrhxrqkPacLtSANqRHFw3xlVD/c2cyOy9As79KvRcHCc0a3iU+1GcOATULE5SnKrT
GjEShV687Wvi3niQfEBWY3RdBaBFhTNDWxv6xUauKPg70tJxipxsLVTeBMSBKlSnFajTt2GQgHTV
5fgK4ml+lE8BXvmO8rfjWDoflbYWyTro8gx0eLSEOgUdB+qDPbkcsCErxqdGGy/KVUlzdahmEKfZ
PI7HixinMxB4pksnQHoummmOClaG2pRtduW7ae50aAxd49z0XLe4tasuHPuoNnOuSdJ3q4BnfB2O
SNyEULc8aV2+nMluaV+0ExYsgnhefDQ9di9Vg6q3KUZVCnJYoY6MT5OjXFToCLVJtxZwvx6jLuUX
ZOmnaAL5chsuCCZYWKCxoO3KNwID90d8xVgC0rvosxJCc92sJ96yw6IKmu2MgIu3qppeGluRdYDs
qm+74jxPbaaLoh7PCmjcPIYgMcbggOAsYgyBsEDkI6XNoyzo2lVZF3zlKa5NVI6+06Z24OuWFsdt
DhylqlEHBKqvrrOSs2Ujqmxa5d3AQdU10w2v50xGbaXm0zEMZ7KeLDXr/1XNHrxX7fphI8/Dlo2Q
Qkn3x9n/Xm/M1+z/07j73J+DzgXlUniMF5p0Polgn3N/eI/KAdTsFYLuRQZvXdnVo+9Tf+gOARVL
QFcPCG0PRDMM75gg4a41A0MHiIIXsfwnohmBtu0Hpc7djNCAB9ocCUFHgOLxnmhWgV7f4KlktxIn
/aAgdaRtUEWoHfPlNWNDW17RwDK3bjrvPI17iCHA1AOToA9pYyk0OphwLsURKNweKgEqaLrNpICV
nlasbkGUgoIVaz+wsi9mEwecVwWJUiEovhUzZK+XVTaL6kpK1ibXpCYdP4MaZtcSXePcgSm0ZbY+
zzDqpyZOK2ahimImBqU3LHwHJqd1jf1xWJOm+Bi40cCYB5DeC8YPO2F25d6v5WB4FwH0h1AF8ubu
tVKwXbsi/wNpRGDofsggUt8mk2mKbtPXtKKbio7Ois3i0j6foiVv4V09FUryMLlzvbs32D0yPf62
TQXmhyac3esSCPTIwKPeaq+JYCmIdBzx/KbAJSnzqDeEkUwrFQZdsbbzlNo+tlmf0kwHNFja5vlE
iQdmhOnCJ3IE1ZnGlVBk6YjFZ4rJDq79fI928tCDPRLwtiYC3Q7QhAvq0e62/HaP5iwPwsyS4IZD
KoDCGDT/VHTrStKeAHm2PefvS4aS/k7N/+Hm7GGzmxekXhFCJzZIaGR/3nbwRpiAyJvUwz3H9Yja
yr3NaBI2qZ6KfMjPmwSKl73OMgP92vrny1bfLVtAXz6VISjE0O8t9lUzNuYBmjNyE4hKdCRiE+Ls
Chwp6LdmgcPmLA+wwRDqOz+8KB1CS6ahCbeCTflPLQH9e6fAQzcTJOb7PSBQokzg5Eb2hvIJXG7t
MV9wuWZ2Ghxd5TKh/L0dYAs67Tj0Qr03yI9WraCBALXT36DyrZgIjWsM+l2gaiXhDXgAzX7bC2jr
qPBlk1wnammYPTRdWyd+FSS1U/7QSzvDLfLz9eO9SAZzgg4KXgKOCjWKu6aOB16aqqWAJoQ++JDl
VtTBZgbdHhyink0G75gcpoIuNMprUC9aPasQsjHNcpQNL+qWF8DBAmybF6rOatvEHWRX4WU9glry
4edm7uLpQz8BxR5eb4IoAy6CwVv2YskwJRIq2cv8YbY9MAtIO0oE+KB5IsA6ZkvG4EUbAtkHp+kn
s/snb9Phb/D5brMw5vBeCWAuIDsTCqHtW3eVXeh677j50FQs2DWrQfSCRAFqwr1nxyRhEPddOtjy
qi5YAxHVgn6FoRcwKIKx1F0G0XYX+X0Go5p8qcZjOpet+bv+KbzvYJCDgzAdQp4dAsJ8v7ttJlPT
qmYhH1wS8qBeFT3IHcPzbunztommzndgXCDqEa4Z39XGx7Jc/P9QdqXNcfLY+hepChCbvkIvbm9x
7NiT5Isq2yAQiwTa4Nffhzhz78RvVVJ3qubtit1ukJCOznmW0+TJK8UvC5uBINbDtoG6HoQeDQck
FeUgWWwWkf4xH1izDTWaBwWExIR0azxeRxvr8amoJDyY6D8//xgk2W8LIMnRmCtnUHXSLEdnojcR
Aytz1G506nORTVkH3jcqMyxFgOeMzXW8FQShna+v0bO3KX5nf4YTFfMSvwre0BwYuqd/30Pp2yie
INuAipDFYOz2vftmWcggl4GLSX1WM3aRPtJFluldEgu63tDFrpgOxl2/vQwQhQCPs2L2WtQI+D5/
bPTGydU8pN32MhO75Pdlm+8JQkjd0EPgYbP98UwLhawQChmg4o9q7uT2sgF79ago+34/tFrM/s6C
jUzghxQM7/ZSDiHg2dGsW/GybFFjyoPKFroAs7L7s5OhgSrioH9enpUNWX1VTgDvce4hecCdt2Tc
cwOjskF+CUs+alRibo7dU0qhLr2dZ8nnqu+HORlq0nDwDk2Kw/XTWI48fXGRi7HIirJBnuH0OCFF
+fPaeBs1MfuQ/IKFgfQ3hxz4zdKgfB2bmKn+8xYj/2+qkAC4WlDJd1N/oVZ7BIo/X/FtNEp2YW8S
49yOkWb844oL8FThB+o/0Q1AclZ7m+7hL0FxhsM7dzrLP/OObliEPrFmae4KBBas0z/fxp7O/rYp
KNpBJgXOigwtH1Nkyb+Ho406qwnLh5cBgLihlZlsRn5MWmhEIyGXMT7OvJjaB7eUDSKOEpCvHsGX
JG4C5VH43lUmafRNz8v8KUCGWK7V4uPcPZqSRG2tsy1MN1hEEYqyKOUthAY8j/fNLsDXPk5OILu4
8E6afee7NKPvYO8q1FqhSqPB/UXx+jaulRQH1G4Pg8IQKT6I8d9HLHMuRq+X4hlINnRgx2xGXX6T
ONC4UJchyUqvRIxqWAPWYhQvjfmZ2ZJc7Uua2s4n/Akg776kE91uA2p4lQDvPII3XqL4pHuH2vi8
ZavEruN+2HPqeC0H7M4i1thGf3mIbyIbuMMSzDtQXYhrwXK+lXJrOg7b1I3Jc2kExd4yqtlvwBBq
9637cx+jmcGKe+Mi7FscsXIPKbOCrvILEcDtbgDF7T+atEQTjJ51BUAt/1MRpFc/5fdcg6u4aQXd
h7g2Q76cJIR99KTK2dGlXnFeYLh/GdqbLBNDY5CpJzG2CmT1yPd+f1oG0GLR22l9po3bI5WZNZbW
1kMg/81EpQRiuppJby9FAiRZVgOZYjyQgKq/WY/bkMemOTFKrH9GljpjOnwBael4Td2GaDK2hGGJ
ga5Ue3SzCJtXbaIAdNYGGQku2Boe4V+osWLMztCkmApjCkFMnfWgCHwlWNLhX6/zs4fCvYfI/xa2
D685yn9XQW/2KOhpmEyRaWclys7oH6lu7Lc0X3NNPgD/nBAdXtPbRJTBSTBoCaSqfwsLb46j/ZIQ
NUcJjAH4/z8sCFE3IWtVofiw2BgrxKzGYEHh7Mf8pJ1Kp+zIPfDzpcp70NTzVe/4iJQFQQ+z5OfQ
m4ciX0oOjsykJYIBNqR7nGFFxwkwEGx8qJBwUP16bI32I6Yy9OWIvYJdtD+OBoJLTD3p2hgvDEiS
e4ymYcKdZFLibJK52evUP882KPffYyIGvx8CCBLg45EFva1skA4upInC+kGINe95ZaykquY+4t19
nmzpvB61mHNVVixJWCeqedatvo56SwFnK2Q75GZuBpLecRCltNZ+Cs23qO2jK89tCny2GKf+e9r1
2/wIFnVAC3yIuv271MElsB1gYmCZqjXyx8WevM9Kdz9rwcNU5YCv41sazTE7jOPM4roLxgJFngKQ
OJBAowPiXzdBAi6Eonj2Kyg3knVpd2JJbNOnvDdr2tRRiK23Z8W8iDnyN96YixEFMrO62Hq/bShr
sRTVJciVW6gZVZefHCsaesgGErYPPp+S9sWmfcMPNDVJXEPRySCAzUHYsQNrE78LYvrmqkioOegp
8tsNBzIYnWMfi+TUkKUU0VHJaUif18w1kjwzoP7hQzCBmjuymJE84sQo7PdszvP5GRBmA/JRTVMs
lvcsbL088xboxmmb0nKYKiYnmoi6mLdFl19jwNbjd5FAHBkOWCqr/sGs8T4CkOiXuLsyfNRZeUAd
kPX5mQ9E5vdwqxApzy5XydKLH6IcqcEsh5iWc3q30clhSYMwWZR4D1+fyaPjOKZKFRfLeCt6CC2D
1M0RgnHj3a3PeNO2J54O3maPfEyovuRdKhoodgPKKVkpt0U41vulbD2rGpLm2hwEn7duvfhmIaI9
+3bAaVNLaD8RYJ1qbfZxIjbPlgsWhye89hRpS3xvFbIuVpmVliF/1ycF6JJ35vWHpG17/A7dOFJc
bpuWVH/drGaJu+7yWTXJVRwIRAr1ClTYFucwdvHQg650+7kYZaTFcBqa4VD5EvgKSyPgY8Gy5t3q
lVfFQ8dJ53uAu5Qk6iLtykr3Lu9o1rJKM7ZjEsUMIF6+QNEPtdhNmvYLZopALxAPd4jaWmQ3hPK5
6G/jFgh4/9B1viv50XcIBM1xamMwpFCMJvstrY70UKpGjVhbcHoKdHt5GE0EAcDHpElGXG/owGE8
26bUGhr/osDMJqVtcYLUcS72D8H9784Jrdme06cCqgoUBiIeaX7qhN9njPZG4mVahCFP41DsIT91
pinBx3ozYQFsI/KNM+Q3A96nXocqTLZh+jQgaMypYQvH1XoRo8gc43Z/PLFKRZL9K+7DPs9jyjpg
ScSSGY+CjLIU6Q+tUdDo09y2yLRqX8Zroeu2FJkleIKp1fYFLJVtR8wXEdt0FlC6xwFajWK/5RZP
GtxdjpWFK1D8Sn/lJOwLLJ/J/uSzleBnPRv2qXEuxltxxJba4x4c9LIY46/xzBDa6q8A3AR+lgU1
5U8ySzmjkPowAECVgrAVc/Fr9XBIGfCRRUf2wXGz/pwMi1Uz179yXJZt2f4vumTyjkbtTJ5+TTV5
fft/Jvn1fUAKEnlXJGrADYA1Fu6rbHPVzud2pCsGDdU4vnmkaqA3aaMnFODNxMCB/nxQExQ2WGqo
vO3cXMaYrTyrYincmr9jg50wSy4ZerwlUcDY5howB9TRcEese9LbDFCRYY8WTaS/stcZnBR2EOLa
65hE0qJGq9U05j6+Wm25V+fR66N9XR45lz3mJ09b/AUUIf0++JCvAuu0ief9MiIVOX64TjoqxPNG
2tSaa4yU7tP7upA2u1rcJQa5f0rczgv+Du4kitW1GLHf+uuEks1v+MfU0yktjiTKRtldNuhHgzo3
O4gUHX1rJ+xp1jU78rF4PN/WFYn+GufNiOWzZMhYMXgokLBcF2DZ+wcmbn9JXVPipR+jfTsMW7bf
/2jzRvhn2zd9057GpsTnCpCnDYUhCuy+uaGva6XtFmaK868pZ52bcTuhpRIfghNgwsU71Uqc8y7W
Wx49I3PrSndQGh7Ato6WhuPi4DfRof1gYF4ylx6AASAbPCZhL8XU7NvZ4nzFzySEWl15kkgWw3pN
2dKH6cqkUzQMdc/SfnAVXxrAhpDRWrxfGA2pWYWkMevvB23x33XwwO2yyIN1rTSw/B6MtuEABfzc
4eqxaCb3ko8cdOeRr9u+9j06vgAkDlQniDDlLHpbgk/CETtALzJytlwyhqMqfIry0CHeNP00SXn1
C07uTC/m7mRFj3r325ouaFV2pTqB6TjTn3tGT2WPCVu4l3x7oaKcvHnW1AufX5nXoUMwtWCK4GTZ
JEYkG79kx3yLYkQ5A6oKv4uD2lcN8Kp9ib/ip+UiPWYgtsk+XtO2CV5mLHC8X7dAH0nV9htwZXyh
ioQVCJDFmg93VMUz3pGvcD3qk8vsgnX1CrJscdbP/GRHDYXYpYFeF5+xvUJvHGU5UEOdQbYApUss
UfoOA2qnsTY9gInsZpD5vp9M6luA8I0sDUIlzfmKM29ZEWm6E2q9ffJsS3eoILGlBBbf9SOsljfz
2mOUnzzSM06uPV/mub1ntNtBSkgEEH4KyWlu3qeAsVZ+DLwjqzjlXkG8cwB0ARdtVQAEyj+nDY1R
kuMwZHj4G0k3jCqHDwsTOmR8X25zMkPPfXidyc5MQKLhcGmpu/ZbNvDivdysJ08zkmmgCpuCreoz
4i3WF/Fqwwx0cBzuy0iNBMEf5eWOUvUt8lVk1myYvPqcs1VocOKhz/v7PNdq5ac0mRZD/u0hfAz8
iBONQs259MC/SV32cTG/AJH00nyIGg1tX82zlYrw6AvkNvo7cy38wJ8WXgKaOM8QfEK8RZJtkS9b
apN0gi8kR8FRQeMxIacsiozZ2GKVDx1LIJuaVlK4qvBgpsLh10hen6VWHQDiOoNIax/Wz3DT926P
f2xt9miC7H/fvO0CP9twHH+i97xL9p9lcUTwjrVZ9zdyCnRiOKJy37mNtucKW7lBtsjvN7PG6gjP
V7HvSjbsv/m1ZJFTIhLBbLj/6hWC38MpaeBVWmdaVHEyR+WDFQV0qpWPRgD26bpxlly8Hvdd3pBt
hwMX8ER4SZGWmYveoMt5SiPwD/fALfc7ly2Yxs+/LpTNDEeaxlIhT68V29h28GOAelc2fS9fA5Z8
BRo1XOVYDaTXOwi5zFCYpoehGfTEK6FzS55smymM2XiweO66TWCcnmuRBlyjcP1+W/bnhiOTxDlS
8czum1wlO814ANm/r8mCbzBDVplYxgEWxa7Hbjy9Tghw4D3oSTQOw+emkBp3NyKhfVH+Bfh6U9AD
y0F8wApOENzy+B+wsjDgEIBXJ09imnLcddE0AbvBTwizmqT7DuodgBdRuVbv9/6X6u732m6/PL7/
JM+i3WSP67/BWWcbJuKXAlDVa2jsgAHjLlAHYCf9+VJvAHTspghdI3AtQFb4b76X9f9Fi/hS6pIj
lfzPGolkmKZaK56m79DkeF/dLBf7Q7Vthyc8pZAdZPWv4Pjne/kdQsjwvRVAheK9GyLocKzz5Pd7
4Y4mgG+75omBVcs/t1m85+PLgjb9x21C6vy3ef7nBdESC8ABmpolABf3Vsz/PXjo0qMY4gn+qMOI
g6KROPEvxSoR5n7t7D8PMH7rQYl27DaCiw39GdCU+y2QGeA6a0bT54+/IoYX2w7arzldIfwO6VI6
KDT5Nr+3nq7dYbDjHs/pjNBAli3FefSXO/p9pWPOUUqVcNbTgmUpILo3QOPKIuKLlerH/nVTeeR1
2OPBSuguT23pWjwCkdoVO5NRHA5ILYjYb6RTVNutdhqV/Skb6AR1X0BoWWuEeo23Y3/w+L5dKerJ
2r/yWeo1zP55EG8fIx5cGlEol6AYjWN0CnjzGHOhTRKIuxeL3CPT9jMRUtBK2fdwjNr0/+enBwGC
b++K8CD3/+2dO3+/XhGQjSRlZO9/HXuhEbqrogmRFarjBf3G/3/jA+SP1gcYHzpTo0Xy23BAPQcS
7dru/vVYQpK8P41C9tgX46L3A+PPF9zjy/+xkMBnGeinveMy9CgpEM03eKZftwCpYCavipHMMquL
YSjo5xwqtr9uwX9eCo+uBIOHHggoMt+ObeDJsMKg21y9piIuAzqCdZToAS9/HtUvKcZ/DQxYIS7F
IJCJ4J4q0WHy9ycXReBlilYs53lLIgETBlRnmEoLB42d/r1sIzj0elrQSGBh1cA3VIuVyRoTDzc4
rSHVbGCwVkB+bpMU2EP0MPCsgeMdyjRwwvc8tDIOa80TUE6fFg3pdnOcuyQd9XHo7ZaYOpqifBkO
5ZwBarulAXK4/IG98nkyRzFC3/FxiHW4k41wDJIZ6/I2BibSQaqBJh550Q6HnnQKj+JXglIQ/Jmo
5GtagQy9xGGR/wxjr6WG9BFCNyTlCUI3SsM9DfAO/jByNSUl6oQxsXgDUqzcFvd06fdkjrzmNgrk
KHZ7pMp4ayu5mAFtTcZlZmN7yFXRd7b6D+ShcWzC5/uayPzMoMCseczvpsv9EC80zKIX1BYyT44K
Jm/yNEhUFRDKgq1om7oPw4J6Cnh+3/XPFGkvo/f5CkObunR5RHYwYHFQrdfrax3G/LpQfRDSDoBd
gcAUYBmqTphy4jUsEY2HElPj696y5IFppgq4+TQ2t/6Qrcxt0wfwDTujhRwwSvJ7eIRBInxoFdDm
5gAREuQEJzHrOO7qIUbS+e8VpedSXmc5vKef4yysprwHbMbV+5GxTibHblxIhEoYgSNA2GwEuPTj
OK14tgcfkm1eq4gAmXA1UrM4K+sVSl1/K9lilq0CHe1bVNOsnMGLtiJazmnUG/81jwa5igNHO4ER
it9iHOaPI5AXAvvAK+X2KxZp8OFNflsOiNsd2gb0eWKRRf/MswB873kidJj7ofO6NPqf2eBY9BIl
28ygiFGVm6N8iBHJmqnAbSQSAkwviWMfEMSn8kmNjPSnoc2arBJN45+ytc26w9p6fm5TR6/aiG6X
YQ7uCkjG9FjMeVIHlon7ojV9BMzYzR84FvVVCjPiUmH3ia/drCDHjNrpEFgM/2LZU3NGsQtIKRmz
m1JFnyeJ7Th6ld/mvoW6ORUCTzci86krQnrspta+27reREdk5eZYrhHtsWLz4ZtQ9imJU3Uzp6S5
GdxijtkCCBral+bKTZYdBPPl+wI+ZvD6qv3eLpofegjuK+h9x0PGmb4ut2Q4rXwECzyqDB4FWa4j
PE1jcfL4yEuJeuzrHCZ7hu6BQ1sv+7MMcY8uQKzLTqKLpieVApuvekA0S0XQ2OjZh638AqFohlLe
Dh88Opcco8RE12nERFtNhNDbFDAdnHMLmr52BX8P8LCFXslQ9h0+kBT1TKziR5d0ooU8eSTHeBnM
4+JSAA4IBYdlDfaaLvDoV9ngy5oXjIvyY+sStl6gQLDflgQdWI6TVQZlTjuItXJoh/yjNFkxHAgn
aIzBIEc4pLHp3gdHJeqkYbrJFhPrGrrj6UvULeo2FGl0s+TxvkJ5tnOojfPXAensXVRIdwH6Ta5b
SUVyKBH9vsfew5y6bWUsUDYr8skr7X9oQkINV8P2ZVm6KYGiQEE+uG0LVq7oYWaBYmq2B7V5Ga5z
22g0pYhVe7/GBQIxSqraedpT2OajXl3PQcNqomxyk/VDqID0vmR+/RZZzu/TGNvHLdYcAC1Gu01n
cAXEwFAop4UZ75VI50+rCsjJ4GEyzVLBFxekrAtYGVRFLE2/gJmeKpr043kCUIDuCIN5D8+SfL8I
dMGopTHNsxar/jgHNSSVDjag4dKsuqrD/YFxLYG5YeMFAT9iKP0DSxbR1+Pmui/doLYKJM/wgm8C
1pWCbe89A4lwUclcwvsUoTdAO6ZflhI2tg54vwPtkMIzbDhMeJZoVKS2uc1LMrWwrkn2ZSZIag4l
8rOuyrpFP+Q+lycE+jyvWbsVVyaexAN0OtB2eDE/J2h5cHY2xOdOufzLTPmzR538vOlhK89apfB1
6aH5sWJCzsIU1h6RBq5PZmYZr+ZUg7GVjaki4dwlZxJNL5CHxlVTLOyZjYZ9hdeRfuhmPn11cGL8
sFjgu5UvuUshLDhHOCkOOmjzhPySVJkf3S2ZF/l5i6bxTPuYQ5kFOPlewJiIsywgIkVdi34sJpP5
Fb5KitdqGbuzzOz8DG0Xxf275DqORnqC+WH5BFxOP7BRzFfx2rOnYZi3m2bp9DHA2baXwUN7P6aR
uZ5t6h/Ghc8fZnSp+kalQ3BI9OrgHBiweYBpvYupsTdhLvyl9YFOwG3K8cxzGGRRHkNhCdiDXTaC
ZgbwFczv4UATzyWgk096K80HHPjNFTZbcQeXqIGGKW9PPePZLRjumNZmYP2h3NYR7UGgRTttDZke
JCD4hyZMStdQhkSn2Xf6kzI2hREt27bbmaX2BkIlCXRgmD40dIPNUzRDONJCllcxOL/aqS19V7qG
ApmfyXfCE2jQbtcs3VpWr0NArnsoLCDt8lZm1BXmGOFbDnpT9UzxW09U8wCUpb8n6Tq+9Gb+gr+B
KdW08csyIIPpbNHdo+kO5JcZ+jlds0kln9EGBz1eIFSPYNEr7HObOKfPIukpLJ8iLm5Svjuq0GRj
ZNcDbBAH8LjpVjnw3QeYSIai6jaDThID5WjSQ8D336xEF5jrPPJmvtXMgeiJA9ooXcZUD+9oSMn7
YmStqvMwi+komJofu6Z1wxGU7ypuhlZO7YHMYwYRIucxQeuLZdke13KcrTjvqUd0YDrgiwMlZm3y
jbyWqMlhGooLZC51Nlju7oCWdEtNbdx88MUG+9gU9fkt5Ho8PvgYKeKNQSFuXrIW1d+MODIrk+0N
UpoRsqIrZ/LiOktCNHYfNrryxFVr0LCTXCcIdtGlTMEInHW/jjDSuCWzT/BPyw4KnKZnczXDmtHL
mqQsPLUUqpkqEWn/flpjsp09Cs2ujgqdRLeedeiok8zA8e/gzUTvFAjk4DIEsnXdJaat8TWf8tqQ
NSzdu34lOdsopn+MwnAATjPIXaWlkmx4Z2CfLs0BBpq8TwCwLxP2Qwl6s7bxmgzHNLa9uJUC7CzM
SoB5680EPaI50wrip7CdvBrbNJuODYjCO9kCJj10oQ1XtEnj8pCXkSgAicGpepEN7EyVslmxVokH
+432M+aeZCwU9dBx9HQpUkkBxQGze4kVmb87htSEzgquVBgG0TChgXvZJjVSOEGmGtw8pGi+KkT+
uJIU7ota23Jt4QMDsYE3TBGBqeYbgpAu86NQvaqyRseBwZVRxIU4qiRMWXYXo22DfQaZO/CrTpfp
l8a5z9smmudGqM8NU1lXoUwYnjy0HUde8vkc4fCIECTyGfRXsd30a9Lfz3DCn5yYWa202lSFHhyR
qoYhG57msc8P84ymE7ZsU8RXZ4ZvpuHbCd5n0HhN4HdgGMuojsPi9WHDYZM+sEXQpwICovnQOmA9
WA+74R56OP89npR8r+BdK49LUTS3MDRPT1Yvpjna0Dh+AWrcFBUZArsMU6cPyaj7k9Q8explFB+Z
EdON5Bm5S2RIbxIF0nJqFpDXDGXRIUk4vt3ZFvaM3oMJnGEFDuFDxBzacKk4n+6hH/TmomaYNtni
o1Br2aDpU744VbF44NCQQhBpL/DON+G4AuR+2uCg/M7Be+tzB37tMGNT+mpbJXqq2QSHf5vL/tB2
yC9wC/wRp057suifUNtRiZeubeLPQN7CCaIddp4iNpwKVXQPpItmePdy8TEah+e+gxKsQeF2KhLe
fZp8YqYqQ6OpTzTi87VNKA/wcoaurOFATa+5SjDoJgLC3QZXo9il7zqUJdfOx+03KWjxWcKB9RE9
ifytA3N7yJSeLjAyri8A39FmCTEtqIp2kb7LOafIWxEc90WYfkvlXgyv47Cf2iFZvk6uJO2xz1sQ
oQCTp/wyZmM71WhYFAy4pm0CWFj4Lq5pjzhSoZ1el931akm+CiGMrJIe91B1fQFjkMTn1oC/sCbE
qrLLkNukOKCblUPrOoLj+3pQk/mXQtUmaqkojT7j4PVzxUjp3RUxMj8Y1ZGrVmfJ864bOMWbk7Zq
V6LeZVnovlpXKhwPqDxPk+VQQ008o7eg7uYbtUJUUs0NUprbsFj1VSYmtPUCmNFVrevDN2NW7BVs
StRpVgHF/O7AWsFe3Tl3HDtHrwFSN5BMtWFDMg/Z6A98/5fjp6EQ5iZdUb9VBOmIOfRck+xI9ADN
b7S57AUtofpPhXKhlgtd0KwCTRXurS/iJ7BrJYMqCDlclRsv+rNHUnWN6Df6Y9BCdEjlGFJPqDjI
hH5RPia15bsSDybPDE535eAwgCIFi6hOxSC6VLpT43JQKYOsO4kkbT7uZSz6QaG7RIKcmo58+zgu
dpRwmsYe/n63cImQxvIJfsE5tk2Pxl3oUjam73JL0Y1LxrqlX3rIRslYO1KGjp9AmMkQ3Ukx5ROr
UW0HOO3tJga0hytw4GbrQYC/KvvKQs2drofRrXyQN2vJExrVi0UBph56B3SIoqFFY5k9zVbp9mPT
yHRqDh5bBTQK3Dh0nCsXNDrSnBrkauPFCkuGfy/oLOCyo4D+aRiPmQbX9sQjeCvROQNCKTMe5jUl
UffQWSXxHFICuZTtoGQGB+Agc8fwfwyEFRHmcenG9cCUCNnHDCyTeHoFa4naCQfTsx0aTWIe1A2s
oDt1D73AzoNgH27F9yblUcjP0FVv2G86Xlj7ySoviEATKQBdBJUt73yOIwLh2LxYAUChvDVIKMN9
1MHDn+59B6yW5w3sFp4Wjrxu6r7S0o5uOGS9set4Qy2Gt1XtBJXFUkP0Qgf+RE2m2vyYQ6ja0uvI
Wr1O0CG1BjkOaodGn5SCJz6BTG86SKiQ7hKIuZC6K4aIubIWSVSZnltTDGigCRTWAUlta0iqbO/T
YzOGtO2PsLmjeQewg3EqbzekfuURjUtyDhbMwRZtqzjVDL7ndaPpGbzf8KJK2z8TqGsMzJQwn1Wp
xd45Qm0yfI9GdC8DSxOJWR6nfGHigAZjYxGqLdEgH7fcoscfVPbXrG3cQwZ17BVw4PYWXfNojQ5g
9q6L13U47l1nL8ah5xlVpH9Cy0BfXDRSuKKiI1y06LHi5XieTQQVYygVHKGQUMvvaou4RGiFsbTK
cY7ag6Hb+rjArhuQIJD+iAwUFSLvVJad5zw1w4EPZfhKNh5WVcWN1/FjKVuZHTy+YfDbHIHArpbO
oTQYN+JQjcxdLNCoEAKpKysy6b43JOyICzLqZEQzStGc4NNynJwGG5cQ5ySajTWP0mk6pmu0XMXL
VHxCt7U0XuqCJ81UA1BsM1SoxbrcD+jLYw9JlFnzEdIHyCaqWUFlV0PToR0SpDiBrgjg1n2Dynuo
Uo08/C6AcAuVp7I4FjLvrwnai0DKbjOYK6CtUwOkG8lqlwN67zBQUmg8dYZvAQ8GTfRIRaGtu9Kq
111tAZh93SBYwNrg7L0l0YRxbuqUxyo8oPlHOOxNrNixg7biB4F4CeBhp5pbgjC8fEZx6cV7eMfn
PeuiaKWKDCa/ntMia78iRNL1TF3aPU6e8jvIJJvvzRxj5ku/BcjVuAUysm0tbK9t5J/LkNkHP/cC
Q4CNDexwMUyIpsUAs4LM2GMM+LA4sA5dVGOAFu3BQxvzL0/3jh+ZXNIrtNDoIE+csyfNm+lkkjH6
mM9LXLECOkQx9xsU+su2VrAcrffwVCbtIbGLg6mrHyGQZ61j7tLkM9Rpy4jmCFXDfcDtsn6XRqAa
rtVYrAk6UuCbvGBch7EQnXUorMzIfDhQGKMKyAtps6CZV4M2m3fUKnvbJLErD+gKrIoThBDqgw9o
LnBazYhRQg1QfE5nUTbVgAT8nSZ7xrvga1zGCjn1iv62kjPIUSRc0gcc6B2UV4BLHrYBCEC15QoN
P6WDwO5Ao6E9bjrgb5oMcjrIRgZ1cFT92y9iPCZ8Ceixl62fCkQLdxPMOKtDr135uGSzsbhclmkU
BC1QoCGZ7mjPk5tS9LKATIivaMgTc3ZDiEi+rn0rrwNRywO0el0NDVjyBa4YO4JnKNA1Fv0Uurku
0PlhPVi/on1rP5eGH61oyx7xd6b9TRcna3Yyuf8f9s5kO26jy7pPBC/0zRRNJpNNkkxKFKkJFiVK
6NsIIAA8fW1Idv2S6y971fwb2B7QZDYAIm7ce84+zrOW5v1ypnNVWTQDumYN674xXosAxQPoC2OE
rhoIPfEUCLRoC0xcDUOqO+AujTL/UDnLqCL2Tao66nOwAePg79+be68sRRvaMrv07NeN9TKgssjC
eapfLdF0L6MECUqWBb1HFJUIpbKZW74eXzNN6Rm11aJFGpXH3Thh7xH0XT632aSdxpKHOh6LyruX
k+yupTPg9Ri96pa+gHelpbr/TMe48LgNMvdLb25Wsti6uMzjap4qwkxNKDw+PJAV/CbSmZYWjyeE
fyUs/PjxFmgUTg1U7WPrmHN9wS1bxCPNrXjkVrejwXKmhPLFuGnXLkcbqIyXPAXYEqTSCHsx6Vgn
nSpp/Dr9jqxYj+FOyo8+5f7RsFPjS4cC/UXnV5xQW/jikPy/4Lnx7xaG/Md+ljx1/vSGQFk+9JO+
gnaQnW7wHGwPQabBAxgNuzmyH4wtxwxhxb6HOIXfvlWDOX4qaXbEPmST8wA4HqpGbnTPml/bT2Vu
2Q0cKb7Gvm8NRmEoLSvL+rpOdP/HBOyxPYxf2KCqZo6ZgeNieuFE2zX9ZbRFZzv3sswHVnlQ47s2
aRzwPyMSWFaoTswaGDh29zZsXOQnkB938ZTV6YsEhDrlTbmdEHKv8mNaLMr56rR2V12Vnd9IO0rt
UZda7M+OrUYWrwo1CzMt9BEldC1XjxHeGRtlo68Dnhgrd9SX07QudDFD11ycg223yv/stq1kURn6
ql5q1jEn152YOg+dQqytbpYhaLHRWCFHpoxHVbXiheahQcZuO0hB8777pg/a6omYgSZCvUT0ALhy
JpZFVqEW6rN0F5FzDw6MQbIy2/ThcbZ8yRGmsBZ3HJ87X6VzGTOI9Tn3YRkqlvIMq0RMXSwUkWpG
ovcWWIgvE5gjY4WNnfXFGqnOpiQLtz5nZbhKsUmWcI+0df8ktpvpARy2bJm94dOkZZvphAWUQ36G
Ft5zQfBKwYH5plxFWrtgbgNAYod/Gc/9bhBh+IeBGiwjNSZTaVCRfxvjtjpnjnLpg696iYvkz6m3
6VYO46fRajLUnsqf2ybSG3s0vdAba4xIYc0cRUTSahfvY/lj0PXP7+v36TJvC86ii12VBAaGh8yK
fp8ZFs6KNSkrvPeq63dvU/NT+NFUQc2NqHWMy/5lUPn7TH5/Rdcg13tXOTCYxw/6+yvSNPSljl/i
W/PzFeefqhrLaUdG88LL7QkR3KwvwFXzomRY+fNS/Ifm+C80R249i8v/37aX/0FzPH+b396Z3v8C
cvj5K38xUA37D8A2LND6D9Oczj38J8bR2GML/uI2QkrVPSQuronT1/B2+xfD4z2kw3L4kUNLS6dH
YPr7U/AX8/VPE84/hXQY5u82EYfs9/12wuFhAQfYPXS/30u55LGnHrDuvFR4z6uyndOK+nAMnY3N
Y4WUN8DM765dSlMj7Ixhhh+ViYSlpD5OphhuIVRP5ouTb9WZTsWY3wxMgOzI7IcFaN9or89Ug/OL
rJoxltm6hTm9tiUKZlrKYS9LGS/wBeYj9YJxmSzRvbZzOt9vY5AurECtmigXRwBNQzqqQ9HYyA6A
kjPfqOYp9PpVHt2At4irr1xwa2TdDtBbreWBvQDwV87unV0FtrFN8b7wfimnWlBprFX1PnjaAGrF
mZtQqWa5T1OG+zvcns/eUFHTPqEf6526dbQ3HBMTwmOmBPzUEk5vXk9+tj6g+B/WU8aMDkFOsy7a
tc8b7OhQb+DCuqFprEfT77vHwC6zy1ZW8/1QY0KEeIfANgdGGaWim4+lggdBE78dopIYjuyKZs3y
MPpT1cZoyhbZwwEwP8q+l97WxyrVOzlcpYZTTEd0EpnlHX0U0hkOhULfdKhJjK7pOrX+cra8rWmN
SOI3OKGL6wAw9dmQu1HJyta2cO18PMvLJ9zRtrAuELEq1lTOA6HvFOm8nKth5kyASqEYsQd02dgc
er+neuWgarlZ5Gh5md6nxqodZiiTQkVM/yyTL3PiPAZjSJvzmPa0yxBOF8pIb0zExGk82GLebxxv
u9qWkjmm9sNzWzUupsxrKWHa6WdjbUpp0bsWYlZbE1bKxPvykqW5aW6vS7H3ut+lGmTTAJLetjp9
/PEU/2fB+5cFzyEZ4Z/Wu+gNKgn9ouK3Ne/nb/2y5BkWFkh9RznsqSm/LHn2H7aOxoxq5sdyyI7/
ywpoIKbx0TMBIkHe9P9WQJg3Fn8QdJ6PLA1x2v9pBeQ1ftUy7WItfJkUPh4rNYKNfXv/ReAocUP1
wzQtZ/Bf4CwUR5Kws/CeRJWn5kdXc9brkjWySnS9kq+ys+ePlS0ATYmgHT798u39f0ySxu9bO92Q
XaoW7Eon7Iq+6e7v9pd3Y7drXwX5NJ/NoTXOWbWRaDF5HZ3VBVYThHdlT6/e3JN/Mja+HCLUpdTk
OFU8m2OM174HUur3/I2cDkNdGx9R5PnGcXWd9BsPp7H8LAX+V4CK+TeB1o93jNUQhSSSYN3/e/iO
XdAjRsktz1jBsix2MbR9ZKnwrYP01s6BCbEYJbg9mpGbB7ctXCvdOjYciAx68518zxchjAhIpxMz
E+xoSzW5jmhhdCo8Il2ZP1QTIz46TSJmOh08i3y4wfzmLMA4NfeuGPO5Of7zdfifl4GiTve4EC73
Br7V3y8DIGw6SX0tzhAfgucu8w0TprDJrdG30/KgljF46lOjfvnnl/29lHR05kFo+Twi27kX+df+
tn65+kwdMrsXWXsGWmicsfZMZ5RUmKXS/PmfX2kvSn8Ruv14pQBn7C6UxRy6s9h/faUeItw2MOQ8
o5ux3/B2jvUxlf5qhoDUEn3AdRIBKPaBxlqOav7tpvm7zpVPiVPfgUlku8Cj/v7yKAsL6ldG595Q
OTBCJuetqvf3gN9MJHRiwF/qXPqjqgeFKqLqvG+0crEKEoFzu7g0YyNLlYxZS6ROHxnfmVac+5Dn
em3uY11j/hs5aCHIfrHcbfqXAtz4nxcKFSnLBvpHPM2U4r9/fbo7OS1MN+3OmNLmDdAfVYOhVbK1
Q2sFw3Ct8qL6grsI0cs24MLgdFVE9IO87+zdWxeteeZxFi7nbwXa/ffZ6XPv+p8vMeLcv19ktl5u
oj0jG9eq4+213y+3kzv6hY4Rx7orbQTbAaw9ormOuzE1OMh5IrWFufHjDKd2Am+Ue0wQ2qMwx/4I
exckRj00lx4M1xJ6tco+qbLpTqvghNs7Q/8RwYIfp1gLoqkrgdjStqZHlZaiPateE3S0aH5kmRGA
d93QLEbmnDdXDLbrC0ExDxlChQXyvDec4e1/kGajWbE7UzEYxWqyNtjTtoW68svbOnf8V6pM+zp3
feN24xwaANzLaSdwzxcnzR/pUqkVoKehHC3eyuVrLxCFTPgaaOE10jukYphOYJ3MD0MOsOyYepoB
qzKv0i8BTmRmSe2gfZ4aBE09c7ATxp3+ZAxB/V7MvctzbzXVU0FJ6oUzh/jrMR2naOV7oK1iBvcM
bpeE5sFwMIzFmJMajTfKCYVrM5rNnMJJWCPjqeA+T1HsxPhP5BVbjaki3GcuTRavflkaPacsCvon
h9HAcQpKzcTZ0GxvvtuNidCXkmS1ys8okhb9jRmn+o4WtXcilKP6FLaZOWeHRZYdD4dSyZrNk38Y
uzSPa2k1Vy3/K2p9e+z4opEyhSUYR40GteKw3DnLFtqyTiNLam1D57xKsl3X/agsw44LAa4VIKE9
yIMlVSCOi+Utt+7Pamv6WXsxFt8rsfxnXSaUtuxd3GBkKe++mn8WcdPPmk5WEnEnU4JhO6JjlSmC
wAJNWGnW3RPIZIvAJouAg4lrkDIZ1wM62RTL2GNTMklwVVVqSAC/ZKT11NJI7/Of1WW1eiqP16UO
5K37swZVPyvSib3w4P4oVDmh7FUrQQeUsIYFt+bQ/iht6X7sde7CmDjS0gDGaLimmGlQ/aZY7fIA
BNNB1V7dJCKlKjg4bdZskb85rJgteUNT1OSjVqMbWzPxwFgCk0qXFf53jUK40GO9MyUqSH/yzw5S
jPS6tTzpOWXULmLY1iuhs7qhGshyD5+RmLfhEEBELw5r7TYrtbNo+sgx6cRG3uKs9XHEZazBsLfN
T1rfbEbMXK5qYv7RtXvm1BqyNEIHP5VNEzQna4QDmVQ4WC7bJC1UTsw0jJtc5cJrUTmYuTym49y3
T2zG1jUtJrM6TD3vIOkkNPfEN5aNzlBJYttdA/Y1TTQelRGJrDFdj2AK6zhLrWyKPSTpfVh4BISF
LRC67RvdvsBlkC0Z8sNbyIeToRc2pFXmGREq0sGKi65I441cKdqTauwDDNmqtCMLF81GR7gknoP0
JfiefYqUC+qz1ycGFKnulBeGypIqsPP9aMXczgjoI3P7ZLgLFlXsxOel0D6PNE5XrH88R+bZ2IBP
FcRC2Zr1Ya2VOZ3dPli7uKXBeEc4BltSRhOJXwCQy7eFO95oXxlJt/n1gGN4OQjlbMUNgA75waYv
9eYsKZMp3+DmxSmI4DgRZMzx5pHYIsy2IJNE9OiSAnf4a60UlUWZlfMT/TP1pR9zixG1ytLEB3eH
WMZP+TtO3cEHaMfZOCMCsOxHIR3jgyEZ9YbKBUEQSVzVS4IXtSyuRrQUaJo8hkf3heYFz60+7Ddn
WQ7i6NUiFw/Laks/0gfFtclVyxvrONYaN+xgwTNdTu7uhlVyjMnEXrqTJCrBfCgBzFYX028D+7TY
pZru5CL34jNflwcHYPGSdKrhpbtuA9a9mMRKotDz9g+/v3XF+sT7osN/tp2WTzENWAnDvOqqLQqq
mUenr7OqeGwxz6NemagKMn7GmmrKNr8fDHul6Wz1uc7lBs8x3TVazgCn0KcBvQZGJitZZ0DIXHUe
pohPxALCtHqvk2XbPDO/Dq6xrBSEhDLX475ABvSmWoaxDJXL9WLJRRc3GWVuedP1GCmefHaLo2h1
4zwE2fAKDomYBrxphXndETs23cC7YngAcHhAZYJT5tibfK27hmr9WtWV87BMgvnaAC6vIm6wycQV
upXmO/7afQ0phjqPOQf4VlIgCxaHHqbYJ01Pm0OjOKKjV2KZW0eVX0DaihvEAaUTO+ZoYvyrHZvt
KDeD5xGuWpbUZstjQiKFFZzslmbNt4YFeb32DW6pBMkh90jpMOkGN73NCZuMGm5IaSKXKQ1qObPT
WuCTvXEoP48Bem5tpUwn90qOxjv6YuL5GtpVM/JFkz+1NMauSlXYM049l4VoGjrncCxIsbpbVo+p
7iyG0PfEld3QXb7a1K42RxgktmNfV11317qLfatJJqdJPrTNfJMBYsgj3xFN/oFKRLzrGAmQnHuF
2FOhxE5/VrM/sAusw1ON0qp4MbrN8ucQVWS1fuwlojb+GErMJAeDkV1raa++EMKjzZjfhVudCuwt
j4vQ0u04ImYqkgKmNsN5U5bWw1LVm3Nu3H5XTPWz7t7ZRo4UfKW6oe2FwAtvhN8Wu7TDa1g7hKgT
Y7GWMZ5rlJHHDYYJb9VeMi9eU6bBUdqjT/rEDMv4UOYj9xo7XfDMvd6IhzZowSxOZh9g/232bMBl
es3W0dFIiayN+uIgqVKxwmRio3mtodAM4KyRhmTc0Ql8X64mB4d1uS0sWXW33tjn1gPywNo9AVsJ
+FzLomV31agRf9kIdBYh1dgk7+o65f2PGKoPIverHP+Brp/ANPPcry4+EhhXuXf3oyr9TyflXzop
tHd38Ov/3jomCmzMfu+j/Pk7fzZSfP0PzJgGtFLdBCHFsOm/Gym+8wfQCZvjHGq/PYeHH/3ZSNn7
1X+1jnWQwGAbMY3CYII3+n/pm4AF/f10wfiBcQx/jBaybe/Yrt9PFwHabz/FvX9l+dmrqohtYI7b
Ja6nv+D5fsKSeAWabHjxG+NlZZ9DZLce0P1ck8ThJ5s2mCdLNetJ1NyjLYX7KZhwRIyrjnVDG/DN
zwGGmnQmiCL3/LjzhY4Coe4/0x/XL5qJYnPT5BRbkH6i3t8JNVq7JFPmXcq58B/UVsS47JubVkHY
5cADPgQpWCI004zpdI/XOn6GYW7uwQaCPJK2RPK2nEbhbY+OSJ248xSYjlVNH8wioLW8Lil1Bl0A
WzMe1WbBn5fZJ9fmMTKVqlER1fmd1AuDdB/ek663xYPhijFxMME/+JaXIMh5nhYEmhbV9jq4zlXj
zW8dtUGIoIDwYrtfvhBMmt1UCp2NFWz0tevBRVysEDvZIzkRLMORsuslqS3rHXCQdcDbnsYFyTEh
nKE3c15ZiSVInKBiFylYPkrqnOMm2yzhqoYq99pLM4iDJN9o67T7dC3rBD/ActVbaA4WrzMuQW/W
L5KD6SdnLg9NoB43QzYXdGE+oRo+AS+lD80+Qs5xx/wgU4npz3h32qF6mbaueMTHYZ8sTOYRMrCF
oiybx6eBlJ0n0zacG+IckPpojTMSjuIOtxyGivPY1eoFy7p4x3cSPC+NVSEG7CZFJqXn32J4Y8tU
lX2iQYEdR6FbZ4JODVKbbC/S8vtXryg92trYyZ/bCmOQU+fBUTdrio520z12CdTZqNH68dYbUK6z
ghp8eYE5GWE+oc8TZt9ejyJNy3Dr9Paac+yEXNKHxYNZv1JUlh2dCx0JAZI4yziYCHY/e+asufGS
ZujZzCJ9/nGMYYYNJqMpuiej6oyz5QIRtFUZ3GbLUn6GMEobDwdTgZyo2gym+dqSSJ3JxQoY+DxR
XDFjz8gREQXz3k2BKOPshfnJKeaV+Tcq4gEP0/NarPqXcSLsXOPIRCCBkHyrI5wlemNkczNzj2b0
IRuZM7rxYe6c9nrZWWieCYol1pFbPJgZt6ZDEk91hZCdDz+gPb14aB6LcM+xuFTu1N2IznHBta1c
h96H+RoacsmHhGy7ltKrWeNFNv1rzvN3LABje+GyEBaO7xFxP3LL+rk3Wqw4dP3fOfjNR1gl/Tdk
HMtDCsDm/sc7K5Fu+Yd5MvjztWl6j9mWa0hLRuKGCY70H/HB+Le2JpvvZDiR7IWP94MobdSwEOYI
Ndg/OOfd9bJOjvzoLQ3/Y41h++TMLCKxb3Vrogdin7jYJaQD7rTSkbzalgWMlNCkOzeIBAKy84Lu
XvU0U/FElBMpK0P9bJNg/Um1WtElkLy9x5E8mlNXpcvFWFSH/hqNh5lNkAehYrHqTXZ7rTUbV81M
CW+oaUe8g97DNqJ37j3uvPVmSA3zkuqlf1ED1sucO7IKNzSpn5G8oIhyGkRGcFn4Q7PPK3orB886
y3cmwzAfN7fsnoZsQK5cyyD5cbUa1XRPRbZyNhBV2srIIGU+6kq+udWznVsDqR0COtKW5xjgTREy
fssiryYYeGMQExY+yVEM7yITHQdxD9tZtPl5HtaHSRMf5iHrwtnpPreU0lAUCV/270w53esqe8hn
8m9rmV815fjdUcFNYHU1KqOA87F3WYR1sOb8SMTFczYKN6Z48W9dQEfEHTlJRRaJ2a9d5JuocyT7
2BSaOD2PRmG4F7svPwI9M840ijCQGz4NZ6+3sFdwQi+a9VwsAWUMqSlpd221XvrAIWm5NxaT6opU
cFwQvpsfoayUoR8QdUa7vWGGOIxX81z3kQR3QBAq1W6bISoazG9DO3c36DP7m3KbRNKajXECYvl1
NORVS+wG2+QO/Jyse5Ox4auWmS9C89G0dE1IWGtzQKwhw2Zt50RrCHgqBcC3kPIdoajrIqZnWhzN
ebm9N7MTmVtO5M22HwPkQoLyhIzSq45WKXMsdRsXuHCNwzKQ5luiDLmtXOOju1LRecFwqpa1OXF0
sa4Ui3Cs+wTxLi2pZLs3hBTV/qChTx/oo6Gt7HDwVLp3PXLjH0tIaLEzp6+6gdZbIx0NY8Z3a+0v
PfSsb4XpFVccQ/TPnqt1sVFVH6Qhyrd11SwAHDMnMDSxkT61AghRIPcITHuPAt9YD6y5vsrKzTJC
h2EPxK/YDNKnoRHvSFnTRG/99bzAAe4T4JiFjFpp6kStbeOUbLPZ3naGe65Z8x+5rcYE9rLxgN7T
Tjirt13UTFp5xbCyj22hkbtimP034ZhVsjXmaW06UKd9/zbVHTYxH6JfacwverrN+KzZ7QNzcAg6
nr7qtv465PjJ1gEHm7FjWxFeI+jnJIfwSLsbbecjfF092vFIYVm02QstEBG1CKAk1Ipb5U9ZQpHg
v9seXEikkMbHah32GsKDLybgHlwjEVcMRMzUB244lx9LjzGsLWwCYlOv/CbHsb6Gv+bRyBMpmj9t
PrCnq0Ml+N2s4XBLfPLZS8vukfbVEoMVoLKC8BSqfvTP/dwjU9PX+rPi4Ht2oUNF9O7XcHSLLa55
iljJZTF5Ud4i+Eurxg9CqE3Z7cw53rgWZmosYS4292wGw3Tws6HReSSyZ+ku2r1rYCqsLHMZuIhE
ZKdjpiVzVU63mEds7pg2zZh2MxYP7U2xDS5Td+44el7bHPPJzUO2Rxc2fQ6GQl5UtRVlggcIM6gM
Wu0M4sw5USlUR0PvhqRY6EQy5OnsJB+X721jmve4WeVHNRbqim758Mkd8FzUrIVI3oI8Uh6KeM3u
QWt526lqqMKaedau9Y4FDCDDcIWrQEQ9mUhRmcIaQleKFHrAKLLa9RdP1H4oxlTdV66m3xFDPB7g
juEsMPMZ/jtZ3NQMd0tXHmxNO2Zm5ka1v72W49j1cdnONV2mASihURkhCAEM0NgCI5xw9nHrtjvc
2utxBLcbEne3t3TE/LDtWupqJr6vc4m8W9VQPw2lUFe+VWmvlgzOBgLVb2pPnh3wuR+C3s0OE8Qg
zMG7uYCOKRKLjUcc+Go4+/qFHbS7R449hYjEgRjryCytfjkuasliYW1PsES881KYRih9Is3Wlshy
VYioNsakm7vsG0LSoyXZ8oh1RkwN1SVZ8OxfFzMyKpxrKTyh9LbIhoudOg44Hr88rRvir7T080DG
uG4qIyE46oKfs2qMG2/S3GJOSqRlRn+EQlBmUCcxC/EIC5XRhVaQ2LCLICx7ztAIQPAJdAIZEJLW
63JaqH+3W4dShXFP1lROsqLWjtGEm/hdJggBdci+jcCNyEys6AIH10rUDe4TO3SttDOv2A0/LY39
qOEtOuAYnCJa2+opZRZD+3Ajoqx0ugMScPsOL/XLQEAUUCv3UgQdcPtNyksetGZco4q7H7ze+SLI
HolKs92+EAQv71TjaYfCmL+NGUmJyjEJ4pxnKyaY1b4GAq5Y/Wi7Bao2b5XnDpeMUgVl7mTFEKc+
Y0VOw6GZyjeFQoZZ6GiTnpqm141WuCj0dFQcg8DAMRcI23s/Z6vsayY5dnEkG+YDcRGE5lX2zWZR
aNd1+e6ZhFfhahzPrlFFRMB/zWtTxKksgmtogG6boMKn6KfTIL/otpLvXuWUt0q1QC98RNUW+cbI
XYMnfSaXfO+EbFpczbI6baS8I0De7PXWhnf4SENk+1QzHbgTefOVA2hGw9sc4AQouTk3a5t2cdHm
X9HBsOvjrnn3ZqbqoUqlpENazIfR0FHeghBLTNNaLoxct4ga6GLhSrq3SuRGwK1wbOt2MMT4FHjS
MII8u7Bfb4beam/JD/BBza6yvq/agRSnnZrzhegstLxpWSwHGlVsBZg/6HFzNOyoA+rAf/fRNebR
nDnGpQCw+UmOXv+6WU37ZcuJtQjn1LI1lnxvbyTrqv3QUvQnjrH5N2knu4NgYaQhvp0KbP8hFoWC
DRodVJFN6tWQ9OLdwQOP6rQ5slE4oF1o8uL3A36Ce7SnOQffIpAf4JGMtHxBQBNVgC6WfZBUwKVQ
+KRQGqHRHgcxf89F01x5lqTFO6j+Cv7et2qhfS3WlDagJW6rcSI0Mhv9C4jd+SHLZX+xymCLGZVQ
3ZY2FumMpMcxtYq4DHyGD3nxkYNfGntB3h20svFPNU6v8efA9D9dn3/r+gCRMf+p63Nq34u39u1X
xSC9nf13/ur62H/geKc1QGeZTd2jy/JX7rP/B882fCpYWAB54FP9d9PHNv7wIJOhIfQcw0bBRefp
ryYQQdK7SoJfC9BsOESt/x/0g7b9N6UEClQLh8veB7JM1zf/HgCFAjAvNnDsp9Taltga6vrNKVMq
ganQSUohtXP3Jwvk+2LSSIurcEXcunRB7zY3pa0KuahKUr2Y373JaO7x6LSfA9JfujCjMcm9jV8s
XrpUsmxv7WfwhNaJjpR5TxlAnjAmFuuOI72/RVUJai4RARTkwvWfPCzoF2YE870+vzXdOFLZgO1F
Fju+QmKagc/OBC8eK71f3kQtmXIjJ1kBKlgZ3ZQl2MfTlvSyPXF1qL7kWkVEpjU2GT5dcwQ3bTJ6
rhYmDWFaB9Pd3h1i5EN1acfOaPp2Al0DcPZoBaVBswRcwcD8HX0989FbFEazn1irh1dAw7eLN0pj
SNqLvn/tyMQ7T2LVcYHVjCOwvn71m7l9tWXh1NGM6PCmUNXwuPZl9mYigiOK0exCMJ8cmxkP4tDU
WT58dd6cpXtwrBXpkPJBXeA+VB4AnaI6w6tcHu3a2oCCYM4W3YkghAnBXjVFczuNoWvvOvrCe+Cs
GDClspqvi6gNnESN/4A+uz+lqDefoLYKxsNCMP9erat06zFstlrVXjuSFni5btONzwAuPW3CGK7n
jShIvOxOkIWFM3i3vt5gqhqRmj9bTT89of8n2W8yFDazajZemA6mL1Lrl1OvnAFQdYDVYGPrh6Lq
hh1ngUgt6YYswJg+1dXaDyg/mvFWpeNwk/v+/D0YCfcJs1VqVSxqO7+f7RZfHJ6tEqhggO9mH2rc
1WTaYhpyp+pt+LE3IvJyjvBOOMqZNP8/l0Sl1pFKh6Hf8zSzh9ane3+1axAueV9Zn8ysKR6DzeHV
UBeNTwYVymEacvvGMMnKpL/U5VeatZNCVopGU87DFarX+ZLlTR25Tbm8am02XuPoCb6pUZFtDtgn
s5lQK79IaF4Gl6B0N0IXZdZpL2UGHCqH8QEl3af5iUl6q77afWcFZKtwCsr0rYkDRxrR0BjtB65j
xfGGuHFvKcWdYHJ67XEUDRKjU8NtnrY2EWvEIsTcrt0H3xr0+wyvDHU1AKtbo8vsO+bjE8MaXBln
yDZdQcBIw1P+srQGfHY8SgE0prBaAKBxeJ0Lnf90rZFJSWzSvJbuRXRwqmGM6/rS4jCkQ7hRoE1o
R6CIp5dVzdZ6nTt5eTUo98HwyyrubQ89ksXQZbWRXsHJ8+ZELNh50jRYQ6PGjAyDwg4EDmSzi8iE
dp6YH1KErIUhIwkUlVNPoZ9t8uBvd5zC0R5K0KKd4PherTRG07lKfGviVuR5uWCaontV0BX4uKTK
am7dSWJIZQy11UFs99ukP9mboCUHRtRtnbNpDNqVmsZnG1/2o1b5QRWTx6SYuM/XIN/du67vxyPR
9dSRS80AbGrWR/C35mmCYRl2vpOd/FXUj2q0xksNrAprU0lT2wrIJu65kKiRAOeIIjSG/IyhJZwa
7Dq6LG7n8rpXBX/J0obj5KVDArr+lZAQB4yLdl2WZgiHBhiuTyq45WoqWuj/POfos06QZLvI4Gs5
eIEv7gvdfg2mHhfvhh6yU7N2Bzomvcr21Xqd9E+tIfsQ4QIXeX0fxXwjN77DVOo3JRM0wpCDSj8Q
DPNxwdIU1mX37Hurd2r8/itHwhpEsnnR15FUVtqBgMvvXVWWD3JoXzhPLCExJh7tzEMDDWkuiINv
cM2h9kHho6tqhjAAWTNEiO1fAeuuotUlj3tizkhrN3fvIK4LZAjiRpZpdtjx7UcT/XlsiLUCekpK
FKVOlV+PmWcXfLx+e90FiHfBooiEpU43uY1uXK72rZ6NJjCuqb3oWJiPINm1I7I57qa1287rmJaE
bXTGHPr4Lx6HdQ0u1gYDL86gWD1W2qLu3WB897pcv67ACtxg3SMeVCi/iXqH6AKWWdp9oc/t98Gj
AowdXFHgbBwz2cDIxsxV13NNADfeIIPkgCqbIs2xBcfz4tEZ4ffQpcijcZ7xlI5VE41N3TzNdZo+
OmZqY9sdOSAR1EYNOd8Eqa7iyrTyt3pJ33KBdcjsPcWoMFhuihHVt4tg4mlSpHBJy70WXtNSaHPr
lJr+yUF1GSLyZvgNmRe5Ce/UrLyvapnFxceKHW3MNQ4WY+3DpLz6uyvgrmwqEdM23Sppg9oawWmd
WWO021IWHrI+3AUX+vN1PHhtdWN5HQl4qdkT+Cryr3Zd82wFHdwUr5ou3IT1mWgFePrObrtqXS8p
XIxxRMk8eHRRYmmW46nZLOuh9q0g1qYVvIAyPjuQuZOB4fBTE3A8dKRnfkLGCzlUmZXBnZFXtCeZ
9EaG7bWHtTBH6mTLPZIeW9yA7QigyqmVdl+xnFz5X+ydyXLcSJauX+Va75GGyeHAohcdMylxkEQy
JW1gFClhnh3j09/Pg8ouMphFWva6zKpKpSQzEHA43I//5x/YIqds8c6MHGvWzX+6o89iUu8fi6Sk
FlBt8qBe1LymCTnx3zdH/ye//3FfvCyTj//Kv6pkH6taal2LJQwKNTKWf5XJLn6qjqacInZ52RvV
MhvC5H2Y3zS0A4rbv8pk8w8bdmoA+O/h9oGg8h+VyaetUgQ7+GXSz7W1teSpRCylDnA7jpIHMA72
yISa6NAHbnfzbEz+hj2uO67PSL1QPLGBQYIccDVw3tNafLG6dobXYRxwgrVuiCThxe9N/6pgES/e
ocAyoKfXIubNgTHvBLhyihNuKc8i7YLBCQ+zVQVXptcOF5SEuKot5nQNhyV5z3PUOSXdHhmskPWF
yQnJIurshLM8ZZ1oLNmGh4S1l4N9U6mPOL3ROKjwrhLQ38fgDqGBY+/MHn023gtEWgL2YxC4bwSL
pxgGd2Tv4Jxep0l7CKqJ7tYctOaPEkdTPKG6YI+IPNiPS5vs6WvY62PbBfVw8SnPSKHLjVbdWsor
qW1aEHUoFJfhrJJLFwgJk/qojPeQFYuzJOpI2FFd8cnGYP0nzonLXZy57Z2sowuznynnZA6sgCvX
YbGd7IImu+ev49TpP9ldX/xanKW6WmA539pmkq5KeG870cQlqusCQLIqx4NZga00S2Pv/cHEWraZ
xy0x6DXdF3ZAaanqsq19POdh3t0TZG0cck/7/rTGeGhmBKYrdwpCD5WVXT10Ppm43sKhIKiWuF/B
DoMb2foum7ndfksyIxgpaeJWwumR84gN/7dA2GLuPsZlne7kESYZj5CJeYRPTI2k9BpTSTW6Qjva
/hwcIZfR7ILH1CePB5qeBmUKewagwfuDNHdgTCz7NIKTxbkv1knp5lfmEeLBdhOGi8Z9Zo0A+RoL
ysKkxUlIO/odoSJXo0Y0dT/HUwJKPUHrijW21GmUieypYVdNptr5RxBqIrjosdXIVAxENbdpvYkc
X3DmonuyshYRc6RkcOIyzC8ajXRBuTY+OdAGP5pHIKybrAwbpMEEHkvS0FwZFYbqGj0LkXggSQVR
c+Yk+2imUf8YdZ76kR2ht+UIwxkakWMIOuJyvIdGcb6wxvayzJFAEGz8SDd4RNLufgg1xpdl0W3Q
IdRuNP5naCQQjdmEQn0sSbVwzTX5PXRaa/UhPYKIk8YTPdNP7+m+hPyy/O5o1DHW+OOkkchQY5Ie
4KQ4wpS+RiwDjV1ShgwIzlw8SwE2J41wUnOoC9LKlh9K4588WfGjxvDwisKBdpzGSRuhDHo4/mfO
Ksm2B0w1+ta5pLFlb0mO7y4NjbmOgTd+4SQHDmuByM5AsyUQrTyCtckTcquOMG55hHTDI7zLyUxj
vfMR+F00Bpwd4WBIZUDD8xEm9o+Qcf6EH8dHMDk8AsvZE8o8PWHOi1E1m34euvTGbVM/UvmKxAF/
GG/krOJtYHVSx75jcgILGN/mlWhMbxUotHL7cVg8+XUyXPKPMAO3sUTyx87cJLkx+7suhdPn0hRV
hGFk4xIhphM6KalOhujSa3CKI5+9LcfrCKDNd1agC11MdWYM9GfIwRDf7BqjPQyjy9CIt/AcA/su
7UdD7BpMUuWjnHATWsUqVsY5x92ob79kBZQuFP5Bl30zRJ19CYYi2bfwT/TFpDgMJsW2DGdDxw/Y
4bwae885F9PAoQCUEY0ltV2wF8rBLskOOetNkzjAydct/Ax+waZYAuvGhuyYrrpG/2MZeuGXee7H
B88uUfeU9Cp2LoL+swp8IV7R955xJ87ds7qDRnFsqKuiX8p10YT0t3GHorPquhA15SCtHUSZanMk
Eog6oA/Ymf60wjIVgwUOed+x5CtgcRrll6UjwwxM1ehxuRjG4tPkuPVPDYN95ItApshIesA4KiiW
DWEuebxtyf47g9UaXOUi8e7zAk+NlYPHFbIAWXwyxkzLvQiKKdcGaTwxgwG5ADIfkISppus849CN
tyIt9YhWfL3qKCOsFSF5Xs97m/+nCnwSRL+HltJmfVbxvFJXUwWS2viybtT/xu8i0LKDPwJpozYD
VjNdT5dZT0Ugni5/ENpnoawTNkI1Dy7bb36ctP7A4J5fRwmFQbylBdC/a0DBjwS0Ot8BYT3Cr/+k
BnR0efKv6kx/HQRDpD/C5eU+8Sjk58/UOBgizEWBk/jP2FzqFOrKEjrmZhxJYceTTaX2fJcSOaR2
3ezkmI50WP4/TGFeE4xFU6+xd7WhTY8yXJ3ZK0vOc/jy+DnMu9vWLMgeXsMe8xYPawa8+WD8OChV
BizeeqydcLzr4YMjQKtxO4L+ZIy3seohyeLQHZGG6+InhSsWuIbw904X4da2mthKcTTIx8nww105
YOKbrOcOnMhYP3uQ10/D8P/KvrjG9EN1//1fJ8kHkBIJGtAyTP4r2EJPR6fCFhh68yJ+kuE0BPkK
W0EcaFY0wiiNAtBCHQRsJWXxq/HaZL5xtY87OVGslNwP9MFoun37Kx2Vi88fWEBn3qJfhWbVc5CZ
njwwmdpTURGk+2jlJvE6tYsJx/niasbwPqalCfmswCwe6h7WlT4qdcwpMkQ1Zk14Jm6kOohU9sJI
z9nMOzPeLmGEBn2BYwOTRKklpiJsPcLMSDPKGu9yWTKLXys4GYgGiLTDlvCdst19OQlhwOs5GHDi
ERZ6/4BGw/NJGMYZGogsL3+aI44kX3AFNKrPRR5Wy/Xbo/eSHQpHlZdGuDh2CKjrnM20AvDZbJ9Z
YwOawuGj1qjhqlnnYeYSbWXyhsNDT92rES6Zdhv3RA5HsCbLY/jMTkue6dvf5OWp6PhN4Lo6JoxX
rYU7TRCwnGhGO5R6j0Pnt96lqOcULLJFbiadc+qxRXj/dJABB3BmEJw5cXEgJ+blvRtWZGC4KZ2H
vG80F62ZUSVqiHbR+Xlv352ehM8mKePMwoVGmuOlDaohTx6onZR5VifCfpysqEvcnwiDZByfhTXE
mPMIOgZDnM9eT0bw2xd+NZMoGOHZ8h9cKFh0tfjw2QN2MFfBDj7rHjB76f1lhZsB3PTQNhJG9+1L
nZz89CMMLA7OvodilMXbPBnQlKzMjDyC4hH0XhTygA6vvM3xoG1IACOIMaqvpmAJzeJjlbSlTqYb
4my5SztZE8SKZ0E4QZFIwyL4lKYIwd11PJR2/jEb6JXOh350ya0+vP2lXz0YQVQNZG3Mni0TDfHJ
6gEK6tuTbZYP5azgx+K7G2QEf6PBJveyKrzKwZYO/fN7OcrW6wdDBLvHWdG0bNe2Tpet0LDMqW6F
8QO1m2WjrIGL1IOh+TVxNmvLgQeQH3hNMnmPXzre0JumbREdrklEtYebpFhGVDbk8i7qRwSoH+yc
0gOVFcXsdv5TqfNv5eO8FycTmC8oUT7zmgREzlmnz1ZEY90WfVv9iP0EljmNslkt1x0WzEyqZYYH
MuyDDgXFJamaCW9TV+K2xBnDm2cWyyBzo/mBCVikQI4mI8P25+oMvsFCX/vraQEmFoHVBfg58r52
dCgIjyaGOGOmws7reDplCwdZbUrHGngicRHqJdro4pgL2mgJ/U/wk9X0bZl1CYG35xIyFnaaOizy
5pLokDzbbQTvdxPjNAoE4qbFT2+ExUrHTIXdcs3rH4ivJd0aIrSJuuY7WnUalDBOsfz7ijtYnZbb
3qM5cLcoRw43Q9t4w+cu5Z8QrIiXKUMSx17FM7Nj2EbYyDkIjWGi4KGorbB8PsMhfTBNsSiccRQj
N6AbU5vf9Kwk5FcSIrIK6OTDFKtPapQFm9ncTDr7uSO5ibjpNAq49F/hcA6xv9XGiObau3Swym2+
NcDd2iFqaJKL3IW+t6ejNJUfYpyr+vMeT2Hm0oR/MUOXDAlx2/7Q6RBqE/YJf5AnZfO21T7giA27
rqyJvPt9AwKiI7daSgyg0o1phjreVJgl06+bIr2I/c4eRN7jwZRNsH8p0nWnc1P/+oymbox26yQk
DCAkgm+Bl58TL4Ix6J2EOI/DVMcsjrNTcU/R06i6WTYycsKnK9MexlHF2XmZtz1JwlZMBlKxdQxJ
1TbXoc4wqWfZcHss9Hq6VIFi13KQDDNp0tBLi8+lEhD/dqkDzOWt8Ha2eacGMkCYNZHd0qZcO5PJ
B+IpZYVyh3ww851zA5n4DFMGgXO9rqYh5fqChdEKv/i56TEmi+z9fDwLQRx0iuBS6totRX/Ez2aP
apGbSKGJESVK+CeE/wo7eb4x/HRWgW27OGCB9K5DPX9bp3H5G6fQxhnOYUS7fEo1g42rTZ86Pn8z
IiXZu3BcVXylmbvnH459qr+LG2Dp5q09nKHnh9lviAbbOCQqgnqAUPL10iLxdd0WwghOLjvtofU1
6V3+sg5offO1UjfQY9wMBSPYT6OOel98qedcTgnoHlI1EZ4MX9/TU1SX1sNN7Zf8b2P5OS+wxGyU
MPNuWagy3DHhPUe0tujFQysL79PG0YHpMVRuPrQ1XbzxV3Qzev5QteUMNxLSGKMQV7Lu5sOAAjAt
LrR3Jx/YtB1i3jUUpF7PaidB67/BomOxxGHyc5jrm9S8CWLygYeNhWmJXpniHD4vnVsAE3yua5ww
6PC4Jp7J9L5xjjTr5VrM88T09ztQa3cbFMAWxFIeM+o9IQZa4DFH9gbCKTkHyRVh0UmImyLeRXq1
gv5Pfr2Ou8PPJ+nMPJkRMMKH7NZT3nXGiOl2B3eauICOZ9O4flKJ+7KzSm6mxAYvqr4EHMNdrPF1
O9YHI0rIj9+yELPcbJUTpXRMo7qvAlrJ1O3Y7oa2B6k7dHBriCK6Viyz3sMyCoOkPhbbmXvGMh5e
J1ni8RTH0cesintLXqoJXJXJkxDXw0xU49zUOxK59bw0+6ljDkFIwtr7QwVTkp819tC3aF0FYap3
UEQZpU2R8TzK1WQaVt9cYmVns+SmZdPzlEo0+OwFFeQGPitoTL0K9gw+M9dMSFYddqaqR36TIwyM
sZVqQ70uZeag4U6V6ooQ17SI5al2J/qjH1SMgfDlwCjyLqA/7ZhQQ9PCpDjj6TcEcvpoR92Dn9Ny
jz7AgOm5tGuRTQQqDHmRvX6u6WhtMAmsefN8N9ebrFJ9w3ScPJFALZQ4F7A+zH5suFcTXdEaUsRc
CLQDCFa5Jb9qq5bAMluXWESxZfND4TecRn6fQ1j19eCQyuZUwT4D7W2CbRSnsIJpKy8L8QGY6ESb
JhzLcOsSa9J8CZuJm08qNv95i1ZI8o1lOqIY2lVEvfNip/1COX3wk16P4O9pXSQwF1lkXBzt7DX+
rbpw9ipDL/dQ3tm0LINZ6Wwd2QbtSCOXGBveTyNKeHNdPxQSG8nYkvWlnbDsbiAjtMpYycWave/4
fOXtF7OY8psXefReWQ8Z/hlDXz+8DqVHeZ4034FdvWX37/Lo8dTMAbmMXAEKYWZSl6v3s+lztlVM
+NUAc4Jn9E42vSvn3MYWCxKL+hbYVv+/CfUpasoJ8XhuzyECh38fVB+QRWu2u9BeQMVA3PCT9VR2
MaLXqXfPI+ujFBCOjc9T8rwDfvNXfxNcj6Zf6hwHaRPY80Z8PdGjFhwMzCeWZB2HjjCun6LsMYjE
wmxv1hI+zfZ1or1ruN1yp0pm9epFrn1OOgUGIrj6Rsu0MgdZe5vg/xJynwoHh5Je1pVEANIJZe7/
QdR95We9jVRBKKjJW89BFBxdtjY3kyKHOlbfEOVDz/oMsb4iY2qscASAJ17AQRK34yzq2t3U4dji
k12ZZkSNQg6JoBqjjc4LQ+iqrjXJvwPv3bfONOhtJWAh4eVufF0+tmzgvA6x6+kVrhCmrjATYw6t
cJdiNhBBBXdw+PQ/LBBCKUlF3AxsPfQcUnYZVYrIXvazlHzmrhd4AC8rTFf0yUGm1sK3nd2hoCfV
N0XifRVlR9g5TWtDZsE+glVDCFLfCJZJ0XVU9j4S/dreo+WkCh5NajdsI5Bbs5alPty3kR7DGCJh
wttXmFsSALzFwTjPzimJSvqarClFX5jcKHUJ8ged8tTqBbHIbfbokR4opck4B4oBwjJZ75zEsE98
0xY7C67dy0VWy5fBFQ0/w9x34sPMtIJ7s+pERTbiviNCnhUlcyWGdGs7tQK+UYmE2mrvIXLpehWq
DqsNcqPW+zESblvtPDuV5UfMoga2RQzydC1V1lKXLFDS9RgpQs2V9as34IEgEcotLQdlPwQ3oF0S
ToxtYLaC4WcN1/l31RHu8bpC71K/dzDXqhjHDBICK5oXYAMFdcyBeGWs68hNg2o/wxYD2+sNBpZl
JtXfoO9gxGeHv0ZiaQyM1fvaWahIZRnziRXNAoJpMqucteu+AcMlWScmdcBn3HdC8TXHvTiDhaAf
IxumZd1x/OvVjd+EE3fspKXFM8LTWuKZXEbZMMbXCzb8YfBtyDAXyQ44dEfFeIby0htuFvIWuStr
QYE4bdu2H5L4rDZLXVSYik7lSFrMrA/yvtcwWQrwOmtaJ6PZSrVxM7uicCaRj+1yqGrsXQ5mHXWD
f72o2K6Sj14oTb7PvLj6PXCc1uRWByhzw03eufoVIflQA15l2vAL4YAX731q5RyNk4Y2HSYPYZ/Q
1mxsSfLOhnBdvbvGwwDrjdYnxH6kgE5NFYhZiq43lafnY5inKZU1ekaO2uECqWTWTiX6t6lKcDAe
c8wI/I0V873wRo2lLg0B8SNdzDu1/rZPr0em6H7d5JBheKhtRzhzQRijM0TfcW+OaB0LSxIDSyuD
uZCvk5maAGEIAl0eeF7aQXlRjFY0qE2Udz7OKHwAEVWbfCTqL1lDhS24FionbsGsB3rDaYfbVLoJ
BqQgnyMZJO390JIEXqy6rK8ViwuSZbLeRkuhiQ2FzTwrTFsfAtNacGIziQ7igXRuQHnJwZPnTHzD
Mn9wRpvzE/SHeRr2k40Dyf0QWxODAn9TVz5dZA7UGl3lt9wtErqMwuD3idhfyoDCYIoik9NXGTUO
f4s4s+BAYJDE9uAMfbNcY66ASMGJ65jjCOk0UWccfK92+htvyR3kp8ZoMf70mPShGzs5XYW1E5Ki
Be0a/j1qFUFbHG7CLox4aqoA0CXqzzcwm0naQdBbgiddLXeMul5xF6vhzHvWyLocO31+YDp5uGjx
QS36Lj62Zk32DrUUOEBvUcQw9Q+QR5CGzBmUq4enVw/dji6tcqMISIackbx0zUbBqNITgyxBviZ2
GkffEdzvxvLKdKepxEAjWvSJWyC9YCBHgn54xenWR/WFR7uW4nVG57IP43LqP3mTXMj/6wn7O/g0
0/F066XhuhGHQEIY5M7DDIOPCVzVslalTakrUbu0WcXX49OpccqwRonPmnTAR+aCgr/3oFSPrM5b
3Mv1KfDpYJFDwOVLV8ukBZ28ZTP9KuUvnHhdXOSZ6ByS6Oivx7gseaSJ1euvjlUNO+F2intkGVtj
Kl0C5WvAEX5xmZlRs40TS7NSPEYDN8KsS5JjcEy30BmI0W3dO9WkT+jz08oBh0sXuoWV6Vn5Nrb2
N5gRlB1yWrVVIgz3EzzQn7TLdZCPP6ZQ6XPmEBt4hG0IGGvyYNX1Lff7ziVPUTVgKlzFBdx817J9
CqeXcOdMrKZvKpr3wht19+ZpauS+oZHdt+/u9aU0VwlHXt0w0kyel5ey46heBtCJH2Q46fWp8lwH
EerEYs3a9fa1jmjgc/zYAjqWliNsieHV664UsWhdrm3Yf0xO0XOQwSndZiYK5ca8hvD0LfbChYiS
7L4vXQH1o8d93M/XtbI5d4NC6M5GwJFXrz1PK/Pv3kdJsIUukaTo2BPgGoz87e2v/2qokLVBBwos
CFwW9Cr982cg9NSGhYowWr8nTG7ie7BB6WMhmytHqLcv9WrOYayBZAKKVQCu6p/i3ZRRiY2vRX0f
xLCE50M4++l4Zy1SvyJeGI3vTrnTFgocJ0t6NqapoKb2KzpX23Q4a4Df39durNco7KtAEfuElf1z
ZAd6zwoDTxOr+5m//8wht7ZXrHaFOHv73k+Hma6pELqXQZsUP+rTGTmWahrGIHK+g0lwdJzjGJQK
QwR9nH/7SqejbAvH5G5hx3M1wLET1DyjMPQdBN7fEffK7ELVud6gktR12ORjW1eNb1/wpX6FpgmO
q8DONHkFHT7go5czSKX+wmIyt99bTBCYQURY6mWORRFTEDSuTT7BtUiiOQ6goYqYnfHtL3B0a3/+
BlJqOXZgYs2CGpBbP11Z3EjrImX5vYnNGfsIellLtgX1iIOUTCFdtgxtrEtjz3X1+v0bFDcEAjNn
W3joIOKz8WlwCkhojBHQ/8xbXLlI7x06jn7JltBl45P9gYJ6sUqsjEjtrRyF3iwHBOtDBZfB5MVf
OaxO1CJK9oBH0JFQb1C+AdFtfYp5W50ltJZxW6wyQ9dWHTQaFgujtSWnGG1pxTODR0FtI7E95ONh
vtd8LfkE0HeU9qyaxAbroolowGPFZ1u6WA5TMi1AbTroZcBjUdqCTNrDNGiQpcyAZd8e/lcTTuL5
a3rooPBbfT21e04WsWEu87cqbhxq1qhGpF1tgkXpCuA3ZP32JfX6/eKBs9SSNEWPBu9V0jFO5jiN
slkRHzZ+CyLorM62TwIvu8Czx86MS7Mz+QYrF0URh6jJCnVRaOSF/jZvf43TO8cG0DVZOT14nLxz
p8a9pdfgi2Or+FtWAX+eJ0Wrils7Gwlaszt1+fbFTlcQSKn4j4IUeTg3YwZ9MsnJM4jwzem670OD
Od+dSKWeFmla68rq7UvZJ680n445K5JZT9J5cxzzpDqIRtQleTnYt2WnTMxHgC9VtIuAUTnpJvjW
8S7Q8C74QwLYMC8n4WABkirR+qsaWBcIhiOP7t/XRAVTh1qLqwv1JOKEEksWgYcYd1oNa02GhgF8
5VW8hIPvaZgYNha/PRiWw80Z5FPgcRgh2GZZGZCwc6qyYLI1Z0TqJHO+w4sBXc3bg3Ay3oxBwLpi
8p6SgfK6YyqwCwsI6ptu+yLVO3NY0aqAczVWnJzfvpT2nXo+n/UzZfHyIFzgos06ejKfx6oGU7Xc
8MZ3q+O1egF0mg2NLvV7lnqWoKfeew5Jh1Eop1KjpL//1g69RgiMkdzqr8KVGs/kLFiz0tnYlYEo
GJgMGMvHjleVGNSkLrJxP5NhwruToZLm0Ijel2PJ78Yf3SLdRDLy1ObdWXxz4WdDVegHviCHEV+N
Y3dcPkETgwUCqjaGTmuh/WhRtRD3ObDwVxuI7BpY/t1C441k7qb0PNj3whCUw1nNVjECgbw9pP7L
xycljsISsjiEJcFeKMyTKdxwB7Bg6/CBlD35NSVxlvQp2qMHL/NrF4w/JlDPnQIMiBJM9Gs3LA+F
neV3Q5RAHC39vqRpGjmI6mfE2l6smtuQ82t3nU/dEK9jf7APSZB+Kmi1PQy129UrrzXieU0vx7sa
RFh9iM2ku2BHikleKGKEyEaXOn8u9JGH85AcYRyzoFm6G1DD7M7AiYvDQQ41cY073bXLrpTt3Nxw
LuTcDhtVz82Wnnh+hzOCe57nNl2CtFYCX69spIWnrPw7rAn04oSV4UazNCZOpnUrb2z25/s6rixB
6psXA2FEXbcn47C8GaXT3yWOg1mBbxouMQngdt+wC+8ec6Nuv3hu11EWhf0hRciyo00w15BTaS7j
1RAkxqp3i+E8L3HyGYkDxhQyTf/sfQ+/Xz/ss40a2+pmIQVtQ/mpEwGh769Nz/zkKgyX7Fl13y25
uLcxSrN1PHnFh0xiJ0j6VfLh7RnxcrFmQtBWZjHD+J6ePoXCyYSogH8kFPbykec1XQd2iGrWyyuV
8thM7/bti718oZ8uJiHK6W2eGu60IkHASmnXBuWjZ8oCjtBk3sDttDF/LLKLwXV6zn9RVXyiRQhv
8u1rv5r5x9uEq0PLhkX8lDbRiy6oYMkXjxiDcHB18jpDvu9YEN/evtDxk/61DR/v0rVtiAfaHdsJ
Tg+REwnFNrFh8aM1Vrwzjs12sao48CSQ3HP5Gauf8HPShUa9MnMR1BtnqJN8PyQCny8Mh1GUJsq7
ar02OC9Jlr5lv0WbB66o7oqC4gXT0qJe2cpyP5lDWv4qesf/WALPfhrs2f4zSDmn4iVmmfU6yqIr
p9A+U4YsPNCbjF6cNQYAa20wP6ZVpNZp07c7KxLmPZlWznrh+b1TC52Q8BgSXQZQBjEuDnv0aUlg
GbKbXEj1jy6+DIi3EyfeO1WaH6ZluieckPQ0I5g2vR3NmGO2hneA44vq4e0nI/RkfvFkpCZraj6I
BXGMcIGXNbmVhQXtg5hwzh6zJOC0NiOUDB3PpqNLojYDbqIHWaiJDFksjz8D4BeHCtzqYqg98hsR
NhhXixXhYkEcOv0J6MMFqaIkJWbGRTKX8uPszHtsX50bMND8qjJ4aCuPxti8XtRE24XArHAt60B+
pmwcqt3oJr9mL00uHVknaMaBPJMIw7JCKEJcqrDrf8x53N+aeA99MkrECzjrWOPOsRXcaqdNohsc
J+J0HTcmNxBPFlkOKqIFINMmjdeSPfELRkN468Wz+6cFqh2uaDogiHx7cPXYnY4twRIc9z1Os/I0
2QB5Ou01U4aPTeKKS8Ia0zsc8GaY2k1pXlpYWLx3pLNeEl+ZVZJjFqxb+EgOFDxXLzfPDulkgedt
wdb5M61T9xzYDDFS2M/GB4DKdEcjQrHSi6h9rB0zv0uiSX1MsGj9ZAyBs3vn7l9PLUpNlk/btyVM
3FMyYDsWovOjsvwZTTQYOLdX4feqXTBBa7DBXzUkuIJwFBVubVgsx/h1xXg0xtBhUY6PQbCm4VnE
m7ZCAYDKE9MfUoynbWl08UXmJd2hcZzp0uvj6CwSEuV2RcjEiEOHZRMNWZsFVh4WqQpwzUW9x2mr
3qWZMi7QPQ38wigNPMvj+XpGjlpuUpHUu2hk915XFhKSgjYvFaVTYJeTNznWScOY0sN1U6z7Bo6m
1CLdF2VP5RmCch2YIwtpao8na1l7oH7XTpCUtFxh1E2raqKvpLw8j9bEldYXYx103apKag9erW9X
GJ35kjw804tsrFGq5CuaG/XLTWxipbshhcP/9tN5vf4wUwJIc1DXyKJ6hes59ggFdhqzn6S1mBKj
3yD9ActDm1TyyDhTycel63XquPFjHtKxhD061O9J2/5uwvqagszW5weICk8mLEyprugWmf8MUYD1
m+MDIUQizjG+JMnYXHBGbtqy380e9uc1oQDfYh/PdObJYt28MyZ/88Li9Qq2zNIB1/KUsbsU/ThU
5Fb9jKTpfWk8q/ts54axkQC7H9gX+8s+b9R57ZbFWT451oUqJRsZ2VLTtc5mgZBcjsPHxOidXzDn
G7HymyT78s63fFUyEIcBfZ5XHM40h8qTIRsKckKDxu1/gno30S2VBVZbIInzqu9M0my8IaOnhLWY
v/FbUf2KseLE4hCx77hH99vdiSCPPppyzG5tkh/okLAL7Nq0zRnuKCUroymM3/PtP640N3P987//
69+rbakk7WcP+JXQYkfWSvIyxw6MQP87f+ltTWLsbDjkcHJpiEkd4PKX3lb+4WEFo6sqfX45Otb8
5UVsobfFwDhw+DCT0ovi77fWwnb/EPqN84/7vY2dzD/RWrycjTBJPfBdSnIOT/xfJuXLHUcjAAuB
a/3BttE2rPMsILrBtePgo9s7AYHpoi3xTuwRKwcctN6rX15ssUKYwMNAipqwDLjzCrclbH4JhmVS
+7G3h62cC29rJXa+weulODx7LNdP+/Zz2cTLY8HvSwFKI2N2NeJx8tq1Dt0gixpkD6st2ee2Na6c
LsZK0bea/8NdMZQBMLjFQz8tzBdrykjldhXmMVOyn+heb1qlsrWaZP/O8fcl8P10V6wlqGToSzgY
Cr98fNOgMIKmbbcPkpAyabZJBOi9X7TzNhHktTWAgkEaYJita4zj/9EB5K+LQ6fXs5h4j5PiEztb
eGm1UiR3up4WBdI8tNzm4z99cNA2WSxpJ3lURaclbgflshuasN+3gct26x4PH2JqsDVJ64KwnLcv
9xIS0zclaCVR9jg0r4hb48V7XoKJZsD3wVL9PpoxTYqz9qd07F8+hzi8U4oPcAzrd/Zy/Yn/qjOf
rsjx0aZjZgHDeScHVoQmKXwQfFtTaAxQDgM6RmZQbd++r5eb4++ruCh9fBjBiND1+/GstHT7EPso
DIv2DozIlWMYHyOShyi27DUh2OKde/q7UeT4/b9XO5kawKlRA5uqR209WkBq5G0PBWlIaUZkXBDQ
ec6yH2/foP2yeH66Q9oCnoBtC6R3upTNceb548hrZ8Wee+VWLp4psPjOvGrxD30VZZu++SyH2V83
OabKHojneS2cQx+11X6Av7ftJwpQvITqh2mCwTN7boATsWq+LC0pmICZaytrlncWphMVwvF7624R
hZwGrl/NOL+LPCjDvEbJiKEThuloLDGDFtjgGo6J1ZbVrGu42RuH0dva+eR+Nxc5XfeWX19KUvkg
n0bBFf3R6J13QfzN1KSpSneNNxxl1+kRKMUhLCOuR+GfGG9tPHI2RMhN8Pw8Rdsl6m6nxIE8N3pB
vgEuxSq7TFvQxwIMrKBfvxrMknyHTltkl+bKIYtmE9IdXtGvnz9Evd1S7yzG2UK/ZdMMipBPKbAn
VG1w1xNEgweZj4MKjNd16xpyBwADbECfZNtX07nKWthoRt6vVSiC1ZSLD7Gb3faj311m7gziSHto
1zp9shkNdVUFJGc2CfGomJg6K/SC4Uczns0/jRZn6LTMjHUo5l/Z7HxWvspWAYZmBwUgeMUnl7u3
Z+vrF8TnyeviTiu/XjXJpy4SvRj1Q+/iSyMDJ0p888xKppt+Cett3xfWP34luSKgMB4dQur15uUC
ELTT4AdLpvZtGJ5ZpB/nVvQQlO7H1sERmjSSr2/f4esNV+MMcPKpcgNKn5NlDe3IQH+tV1gm52A7
2EmcRdXo0LRr53c23NfT1Ee35tk0aOgOAh69vLWoF5xwEAjt8TASHyqjsc6qsZfvDODfXgVxKmWK
Vuyd8hoKJBaFGhlAAyCxXTUyMA5kJvnXb4/byZlKrwfcjW9BbIDmS9f15EFl5C9ZRCsRGzZZ1YaA
2HTnTQX23V1ZkTPSSUoKJj5dYbLV/D+Jt9lXbpa8tyw5r7YlAkghq2lxFu2+U9CvaSp3SQbZ7d0p
l9uRbLEdAVNq544q8deOu7hnVjkF29asfubVKD9nKh33gG7DRbEsKOaz6j0g8jSC+Tg0aE21ShKd
G93+kweNnbARxk63L6O+PANa2gYmbmhLqZrLsKtBlmVff8tJWFrnaGyuep3Xzmne3gR+WZGzlf/M
rWm4zPxpsyzj9z4l9xuP5frLXPbJqsY08ACcNp6Xc35pmOq94uLvb+DoBkNJz/uv97Bnu3BoQcuc
sUDYu/H8OcIVAgcoN7qNWcXWdSPTTYj3xrqAssyO1RbntGfu/UTedK0XnPV1GCIXaoctsU7BpwqC
KI2k5eciwvLc8eNgRwzSvBmz1GCvUPmOvLP6nS3hBHh4mp0cWPCzebqDk9k5qpwvXM3dfjbS6Dxc
gvJciQkAxkC1kbQs8r030640z8gOGNZd7b4HOjh/OzOBO2kygXvSwHw5iD4sRVjHfbfHPxmDNfIt
xA/KKm1thYtaYD5W+TD9KW0rfoA+pvohWqeVHW8y7bI2RN3ONvFPgAwpV2Nijbja2z3sVy64n0Sa
rtF2WT9xe7ZYKuUXXGm3AuLtxjOCP2sf9ZQ1COJVBAw13L3v5WB+8WYuFLn4lNVj0Il3xvx16eZ7
nAZdBPHCQxZwMuRISvF1TFkQmjT/swz3ckjzzf9n78y24zayrP0q/QLwwjxcNpCZyEzOZIoidYNF
WSJmIBAAAsPT/x9oV7Vlu0t/9XXdaFXJygkIxHDO3t/WVh1gBb6Pn+wT/2bapnbCwfDDJksx5ceL
21el20gmnVikzXtAniqrtiqg36w/s8Vu7/TjvpefZW5puLa9Fan+9DADDxqFB2c8XmR6KTEffy6q
LfsB86SLhLMkVUp3Nf+M9Pxnhda/WX1dna4JwhkWJjbeP/7IAcu+mRR6j8p6eSXM9X72ukfdTt4r
b/jKkdfd/WRO327RX34rfSJ0ahy4Mef++IGB0vo5x1UWcwxvHkeLfc+SQLRuAKZbav1OiNmlzat5
ly6CzQ0mpEj1qdzBZw//9Vf528HkuDYrCwVmcm1//Cb5SFBNpnh+J78ddrgW3NCGshoS0kE0efYz
S/nfLJquzs4RKRhn778oOFx8z2mNDjteFjnHqTAS6Hd+9pMz4sfe/s/XF2mezUji8iKb+PFXFb2R
toYt+pgzsox8LJs71RTUoBNfO00oa0gRsEeanl21n5K0jqgGwFdU2tW6uj+bI/96KEetwqmQQzk9
+L/IlCayVMilKPkyatD3WeqRGibXm0WhMk1RCUair5s48wYzbMtR/8kD/CcL+McMzbxIwxFXvYu8
4U9jDRgQ4X2NLuPFsLOvMCw2grhMh7s+NxzCX92W5Jd25A1gxgR0kJXbVc5OLwTIv7pDnhtBPJhu
VGalCU25YTQiJ3X6b/96IP7NROMHIOM4j3rsc/6sX8s0H5EJ0poY9IE8jDYpewBugj17+fwnl+Rv
PoqWCgVzwpxJQv9z7ScvjF50xA7Gw5rU7zZ+yoe1yWoZaq7+f/hZm0JtE0rxLP9lVhONWAfh211M
tpF8CBzDPbSLl1zhU3n71xfwbyYxPomyCFtEGkd/rlSYMDKKduSTcktPQYQ24qlOO9hReo8BDoZ/
iMhk+cn08beXkvM1+EDXQDrzp0kbbXsz4OHsYhIjFU4dkFt5UZs7qdP0/te/Dy72X2fNTXEV0Fr3
fIsZ68en2i/tdkyRr8eujS/igI2dFLI8s6d1R05GQ1NK9uaOFjAssM5Sk3bg5DjO+3X2rPqh9h0e
rtyixgi5FWayKRSmUtmUPnafqnLzkDjl7K3Fl3lTgjLrD+gLN2hTY9Daa/hJVuS5LTm6gYKOeZgs
3cLcv9Gf4Op5K8YXmdHbLjPj4o4mDPvKnpGfFEY9u3srEJn5Ekww6L67BcWSNBScYLIruHBWspN5
KbNPfdUay6miYezExLLW9l7ThXGu13nW4h6oc3/r1M3o39jDuCQPbk+c6oH/r01kXsq+nNFlBGWz
a0plpze+1zjebnRoROOCIiFDaYGbnGWjtUdDIgAKl1SaMgyy/LnuXYt0mxHn/8lLEeNH/tgS94Xn
AsRvLUgnvi4Ux8kc+44gsa3vp43Tq5xlJnCFpN+rWsPhRd2hFuZO1M62uSILyXzzCJRcgF4NM+kC
diufhEO4agy0pljup8RTT01uywFXREfXWG9rP90DGEtHumjZfOj8OcgPdpOiLbEJ44GH3hdB3Mgt
R6pKNu2BrpkB9vje8T8VWYcqraoBovZ2psCHC0FUnD8+UOc9jFsqWyLIZ6s0Ij+GxoWdDDz6qG3Y
aqsL7kZ6ZsQfHOYt6S2BIqPsjHDcLQXOtEswsFsyXDqqs7VlxZmifytK1w6dEfL5uCXKEXb7zba0
aa+2tLl+y51ztwS6wM7d2N5S6dgxI+Dbkup6m8w6byBmzh5JWGoItFs7uqZqy7gjdoy0supZ17Hh
bSl4DmzuvbEl45VbRt64peX5W26etSXocVoAgkZ+2ryl6wGweMi3vD0SZpNTEthlNBflyKai9whf
sZ1dv2X1lYT2dYONThg8A3+UdyXVJTqo8lzOs7lb9bLbz1grwiJLVFR6ZX01WdlGJ/DvE99+JEZ2
Rm7hZwccs2u0bKmCCRqNGP26/phsmYN4kPXrJiOHEPEmAhCiA9/dLaUQ26zY+Vtyode2zgn/Bo4W
oJEnSwfI3G9ZhxQpzqYxH8AEG4fSWV5qfewAQSRHz7Gf8nF5ITS4QbweUKgbk5f6I4EhJZ/npEaI
tGoLaEDSeym3yIZ+C28gLsvf61ugQ7VFO+A9W3cZ54ZHEjnUfQfW5LEfZ9ZFUiGGLR4CjDCkSxIj
+o7oCORy+ZEuJ5ngNYB0uydiYvktbqL8LXxi/D2Lgp3mFk3RbjEV5Udihcng+VxjB5x33ke6hbkF
XQA3nF7FFn7RbTEYxRaI4ZfGCRLnQkI0YRnuFpvB/2j3Mw/EHgfTho70fwNJQtrbsJIL2GIgkyse
mVfkkweYiTAoNRJ1RextkEqMNKU4WmVljrvalx7ZAq1BMqCmuWihSvzUdMYX5WhnyrM6ZP62Iy1D
cqVCbFMVasBaXUA2zfcm8sBLUjdlfpoKl4hGksjRP5g+uUAK9jzI5/mc4a3/6uoJ+0nqu2LvrXp1
JVhkf8UQnrr7CiN9VExObl3Pc+8+2apM3gOK+7BGGyCo5LQoHcG2P3+iz1S/SyFdmtZ1b3whGhps
5SicO9iJ4hWC4rQjmnmJB3YsF3+xi1fV8z6LRtJjO5jdmaRG5AY4c06Qa/vPVOFogxR9th4GNTIS
MivoXjIS53/thF0e8B13L15n5sdCgto+YTUqD5C1+8/AxKBpe+1ErGLi1LAe1p6HozI1h3BeuwQ8
7TpkJJnWCf9oufMoIe85lQbyUHJuqo+1aPn3Q56qZ4zlWyg4cVd+GKRTkketbndBVNMaPAlQCNsY
1KZzGhQZ9u6sQhEhR2LtuZzaM1HS/EQPoEJ2hdmVr+qW6lmZ8zjdpKRI3OV+h0IQYMJNOxBdZ0Ms
PxE1nMe2nrtPajCdNWQn0p1dkWV3xdSLL5TuiOBRrbOh6zt337T1eljRmB5Amdh1jF4lvasqoTwo
3Jlzx0PU8VBxdynCd+cS/NYdsjDxVUIHerBXaVz6nOudo3GP0RMtsZ9xUcFrLlcaQ/NBOFJ8dbYT
JlCaVUClxCsSc2XzozPXvK02zveGtLuzgKZzvapefB0WIV+QAUH69rzuV/R95PwhMeCyEoOcnFOq
EfEYDARhTr1zZ2MahWjTBundnCMKYb9b18s3UtVtIInCnHDehtZkJMu1wbIsdign0kjL/K4LIdIW
DTPUCD8CBrxxEcYCINVpk0/CzUBSOmP7xU1d5I7jFk9hamtihMhP+2/OaJn7dPC78yL1ZJcSYX8l
a3488tX5k68VzItpkh8twauFrqV3Y0BWE/Aghx14o/t0LIgEOUkUXQkxXxRxiCmdknNWD/yDRAWk
B6YTCqpiFe0YrjznlLGa/vOyULQGmdd/Q0TjREmyVCdDDtsoHzNBuFVhOk85stRnux1INMPZ0J0r
Ry8f/UGKNwvZzpOGJ7MK8Qdmd4tbNwbWyEa+VN063/tuPz7roEsf8+12E+fhXzuFkTx2tuKDSm05
ULHTyV/X2uzOxiV18QtkOXqqLe866aaxNpNhjrDLTx4JXSeQVM+aa5e8OGK61/KRLfv8CXVs/22d
CJc/r5KS+B7p0PLuQexsiE3NAAJQb+mh1wGcaCKi9QDhwrCtCbvU3OQR1w+jW4x9t5xqpZA+ZyMj
ieRcydTr2ow05qzsDjpla0S1sbb3mlVQxFU42yml9n6mTq7V+k0U9MN7i1eN9DkdsW1XT9271hbG
s50SCq2m3vjuqgK/PY9e98Bssb63ZiFkBNoTtKosnPG76Y8rElySuI+aEFwWl5W8j4HyG2SFsOW9
rAhTHoNBZzbzXJCxwu8e8OxT+O9McTuoRbzORdI9GGTK3SVul8cD6DB44b51Yh7bQq2RwpwamDOf
O+yF+oPU/J45vi2xNMGl4eIhMLvhTJwcBOxCJjF0RNRNB2ukIWz5X9beH26TWqSxqip1tLFVnzqW
zWtL2iWQUy/N75FpbvZ0u/8khSJnfs3eSdPgr3ohxC5RwvpKOIlzsEVFrrC9AFuy5iZy1IaE53qF
dDQxa6MNx1hpETOK93q+ZxMCuMgukmezSu2o0tqnIbBvlMeUSK52zllGyt00BsVtR/1HHzMCemsh
+djSJTezNm4z8sRjgtNor+u5dgOHRNyhr0ye3MRsT8FMRhWTbk3oKp7csIOUfXLy4ayWpYIrMKob
PZ3kdZN6zTnNmiVkq88WcNOfUUJ9C8ALnIBkkOTaKusbgJtzl+sGU5rPH1ZPtIprwLgZ7CvSae3P
7Lf1cNHn9mswbX2mdjhkVJZPXdJ6dMsyNqQKO9Jnsl3SR73JpoM3i6PbVt0umDSiOvKuPfrT+kb9
r34ta6z/rDlcJHjYKRM9J5zIWxY7i4qy7E+lplsEbmn6XVnb4tCT3nFVJ+O8syuzfuB/eBTlE+0y
dprLVBekj2PPh4xO4t2PhMSDibKWkEOp/RZgqHl2+6E65rn3PBd6HVMuzdgHspUL65xwoTafspsc
rhLCOnPLLjK+ZnoyHZSvwZkwDWivOZjkSfEw9riKQ/IKAassi3vF5sL+XNhO3JCtc+BxYgJuifUM
U7cL4qAKgncFfOLzLHABBzUUxF1a2xeRzQUkpMA+AIPaflpfPRuO5z0sJHcdHEXYzMFjXxjKQaZ7
AoLF95VWkwlZALo4WSXJE6w/EpHw5gqmNbFkoV0XAH9EIUHkZiGeJRNfscuGHhj5W7HM5TmdmuNQ
dhW8XGIX2qWYH1YdNV+u1QcexQPx8QUbNcdhQ+aNt7XtJJ/wIrPNsAmfZAosQuEP+aOvS1LEasu/
6pec2QtTRObA5ywt6dxBzGjbKJsCg6ZFtZ6WpVXQ4DWWndrXSh44cOkinYu7qrCyNuyKteK5w3FH
XgzMbxHSQ1M3UNmKl819GsOubFhyZrgc3SooaYy5huo9sbrrhWI2pzpPoUEEklyeA9zMj1A8z7Lw
5mOiILv5fbkZpEkrbiaPWZ/02YUGT4hTfLim7ruA0SiOxqwFLwE9U845bxJ2V1Rnzhp1SIgjaBKZ
Hyo1GC/zYssTOJWvxup+B2rWfWHHWn2p+rpl0uq1T17laAdc8Okev1z9sLjsWCqA8TS9g2GN0hly
HNuh+QjAUOVnzWone6c8vfeOHkwj1hjbbe+0CQ142Cxee0f5Biqz6ReQ7UcSh1bGqFN8qeuieTA7
v35wc+rIcIKYQDH3DN+q3gRg3xfZty6BLRuZGm/YoQI4O0Bcnhbb9KcXyY6H+5ZzyKkzt2KV0Fzr
VAmfFSWYxSurJbWztTLMLRyR/9QmuXlhf8zJtNxiltNy7r/VZTt864EncDBdgNSX9iYY7tch+QI2
y4DYLlnpW3uZ7/tuTr6YpeQQbic56b8CZt436NTIf00klN5+LZ3mqYKlx00CZ9cevHRAa20Tk5jt
xjljeGSAj1CqNlX7lIH/dthjotjFLMFrAjFXEhRKUDo7u4HzFDbWMpQ71fMt9wW8FR+gH2Ln0DZn
PrTI7aa/yldn4NyoN8ogM5TUnPTA5pV3XjV85ScbyJG/y+xg0WJt2bYAAx3SJOQwFVwXmY4q15U1
m1bgMdwlbWWpi6p5TL4oqdDvp7j5ZuJxHPjR48injp21GLsJB8KX3y6mo7QUSTjtyTwCZY0yzTPW
uQ05T7SxFThAATowLxG1IC49Yv3myUE/1sRVjsx3UxbkHDDLuTzCTF0DcofJkjkQW4l3hqymJ2dC
UcEtpN+6ZVVtPGzPoR4ihV4WVz0qBhXXGyX0JlCDelcutdFwNGEn3LiakV3KRZlxMzbN59oIvIeS
aOEkEsLXLxMOvuU4U4ZP7uyRH300lc53ZFfOt86bhJvnLnOj0f9rCSrjnvDsUvtHR01dhquoNGyV
TBIEvOecXvKQLxtcL73qv+dFX1RxMGJ7ZuNb50UMJs6cowrKMftdbud6bKj/nQkr1fSQcciOzslI
hCYPTlJEIe+NsKGwyx1sFQ1kTF4LkGomI1hHqrx5omoClmER3WXKIql+20JWXmNiGEAb+MkodHPf
Va1+picNAxC7xkOd+jPJ9GX+vK7Z9Gky4Sl/1AP/o0H9mQYVudYfKqd/kaD+t8wRdVM8/o0cfvoG
M/rjJf+AfevBLwgEHYujBs8A2q9/KlBp6/+C6Aw2LYkrH8mI/6R9Wx4KVF7ls038+C98h98VqBa0
bxOJHG+HNoDGzr8jQEV58mOVV0eUyfdCz4rMj6/3Z7kkHYe+n0t3ujZyARMOi+gEh2hbapk2rlqh
fJN+TYfSaYxLk9wm/fOAG8rA0Sjq/mLW9rDKEPkTg7JCBy0mdI/kRQn/KYeJRowEWbwN8A6as7Pd
HGxrYngTqbAcC22aQHTgGWTBOckR87AisHUYm0HcNNXCskyQLLbAwBfNtZMU8xlTg9JPRe4uN4ud
JBewpgJTk/ui9a2Kp1Z5aaQTrU7+rbguNgYT256R58+hVpERL91QwR4nQGf1xDJGNz/YTxheJ4D+
K8uYW7nz41oq500X5vYwDr26yfUMioyZbQ4ZTKA5BCYr1au4mRXZtkpW/s4J2vzk0gDwbqm/KEif
i074hUaQOQbzZYgHWaoRqyeVkay2mRJxJh6KlTo23t6GN9525EwBKlF3JoqC12FajMfJzRpF6bYY
dlnfY6ZIxcJUAypxxSVfw3REMfkycMJ/TtaWCV6mHfmDYEdmrLTS4YfaiT6aLwCHuuuJpnncm9SQ
bKNUezcVHWdNgwRCuMVih+dh2tNNZBbj7OucXMQuzwG7s2u8QfS/gRt0bK17EnRRgRkk8Fnjoj90
brk3iTuoCWMmCtttna2aWgwe2rmi0DiO1MqDz2TLdqePNm5Ml8pM1ybZDvr76B/MaZr201AQkp6a
ChysOehc6JRKcrRBP945mehvq2OwQDg8jYctSIU8dnt5Y+IPzANR5E6MJE08GY3Mrkp3qF5Ay7ph
ouOZjQTHtGOlslTfmdK7ox4hcYZhiJCQNBH3QTVg0Bizofb4nLoDtfB5n3kyuJudTpBgIsG7dXZ6
zjBQeGFr1eWTW1mOYFYfCT4ptPY0JIV5Gmqv3uHgT77wNEjcrTDBvqLGMyho9oMq43ToKOVV+Xia
ZO0dzApbXxg0Sf/k2+pXnU7IDoHkuksg+dUhT0B+wu9i1dGSAlqNUtc3rmuX81CZOf7rFiAUQ6x1
k9DBz2HsHEWXoycLw9r1SXdxADnedriKvxIaSrm8S5fnEVMyyZeEcEQaGdNsmrUV2KTYxKjt3Nx2
KDCI4WkLqtuAWJPI6csNQ5W0n9y043ShBc2pCfL080DIzIyfPKkeS1uYEXRJEauhBmDmMw453nCK
tUv9gdMcxcFhtoJDy2qHedUBLHfFQl1wKBrEHRux4NC7evW9McrlRLZRG81ZV2wl+YB06eHXAubn
jvjOKXL8HNQqRxeQEeYb5KDPTiWR7ZYpdr9AmYSp7jo8Wmk1hYKj3+jeT72WpHxs6bjj8p+84N/X
sZ+siuizDTqi/3sQ2u336b/O32X/ffnjyvj7y35fGj3rl0BHBoICBUXfbw6M380ZnvOLw9+gyAWw
ghac5e93bwaRwawuOIsBotB4tbbG6z9WRv8XlMeEBvNfdLTcNLX/jchgJFU/Lo026Ava+P7H4ujZ
IHt/bICaWKfYQDvyiIAkt6JGWnTN0laWV3RnnKtZR7n6RGs+Obc6q8pJESnxkAmQaXFZGFs5SirK
ylkZ5JFHmBFmQtJyTDEjRCClMn8ISFuIvbKxyBDuimidtek2LY3M2hlAZy+z2Tgv8JPfKmNBQVHV
F5T4ztNQtusDTPtLK9IC06koce+5WyXNMbw+xGux3qBro+rnF77x2MNhDAcx6C9BaTApalpuPjbN
VJ57qYY9/T96jIIXTq6n7W3Hm29rDrQ7QzOMx2Q1tX3da8E7nQ6OEaDPKIyoepWnFASkRJlUUsVU
xrBfpz6I1k1t/HGhgHDBbfayr9x/oAmsz7BNDSVPTilXP0aqE9CRqEfUx4Ud4Y/nhb0z0VE2G5IP
QremJPFZFSAno6by9Rd8tOuNK5gHUfoQxKrP63GYenlS2sinG6jPmXEpiPb5EERT3lJq21oBTmjn
uVmG6FDWoyz8sd6ZItVex9FynvyhqOvQHS3jWvp9oMfbGvnMqZX+GS1R40VSGMhJidV5t6rO5jtf
VNo7e+wgmq0uYSaes29a1c+3gs1c/PH9+u1bMbJpwxb8eTKrgZvR1Kuioe0100GXYA9Gmq5R64v1
kMM12ffg5OHsKVKXvCE3r1PYG1RSxwHg97WL+huicWWU65F6kbQOmeOVeWyRwk4Me7JqWwF4C/1o
T0raSFuGQo0HGh/mi9DwRh0Msfh6zFAh0G+oGQu+KM9gBElEbk0o132P7gOokvNEF6J6lppVPWVC
Li+dyGh+NVZwKVblHzLLRJ8FFRFupTOmV0lnZ5+LRVhI/6CWaIKbDY67dMNycJBRbSrEgpbg3lnN
vokd3BHMxN1AVlgwuOFciPV1bSZ6FXZPaF1lWu8T1Wn4OoSdtaFhrYiJUrPIS5jN+pDdlhXB9msA
XhrYrmtOZgR0jDscKtl6xX5Iy/6R/ITlBjhkGVkkaO/WQU9uarpcc6TSyY/h9xgHWWXWM0i9Mq79
WWuBK2bI6GfKln5cGjru1NZ+wTQ9XgNE/dz481JEi+omaBDjqq17VVY3dZqQstobrnvIgeZH2Iuh
aOokSqd0awm7Hn15t65Ve096R/3Qa5Z7mJalvndy2ziPaROEhtnR76dIflyRne5R663nzO4om5Q0
S6KpcqxPs+HqoYNylfO6dHlQwY+Hdl/yYJgQtiNvSspDM6h5j5OB/gqpU/SrWfdiwB/9zWgFxd0M
5/yq0SbnfoDWuleZIklM93p2WimxKkXoa4F9XQVdPu5wpXkviuP7TWKgUidsruDw057AC7u7VaBD
aFyLVn5htAgwlsJyGzbdukc3PeCh1wo5N0csO91TF4COp8dlZHvKyBY1wbJZP83Oou/XgmxgBTjj
vOqifdZcZ4nNjjrG3lpow277P13bN8tqiC37wCZIYAuoGxsHODMThUHJadJ3ynWXqykR7UM2r/3n
gN9vnexknYuTqFuv37krOdVjgnWdHJlxDcvJL4ewbuj1kxxIJ2HNPLoSXkMTQVZmdnE9wqjRNJCo
Zsq6uFLDxoxSkvKRDqglDy1X9JEM1BxnetpE01K/tave7Un7MSlGcQRol5EeOMd8qiombU8ArAVi
lqYaBJqMVd5LvyzPXoOjr52YzHGdMiv17pi8fswsAGnozs51ea5anlCqvMiSP54igQDvaSZh9hmH
uI8oVmdaVWaLJ9tbWGFk6zYxyEdJS7MybR6HyXw0nO2DhoxuDAUNvgnY1hVi86QQLGw7ultW++W2
lyUom7ZdcZeMzXojOX7+Rgf5TxHhJ9sljvFozf/33dLue/U2vcnvf9wr/faaf2yVHIoI9JjpRKLV
IziVY/z/bJXgseFeonWF7u0PWyUr+IWTOD4G1MTOxzbqj1slBM00XmiQY6hABPHvbJUwV/51qwQC
zIeGgTkgQO7941apLFSGdT/ojou7ZC+cVxuxc4XFPDUTRhchIaiHg+iW+6oFHB5VCG+xigb47XTA
AmycipAYUeMlycca8VdTuhFkhen7PLjazufNIz+xSkLbB7LsNQ31SfXF1qS/w14kDk3K8XRBh4eC
JUD/zkXMj0nNYlYMU4PiYVhvq8Jh0fFHqnMeoRz2BnCTZyAMGNPahAA/rwKfnNHdxqorr2aw4uxB
CIPWKOTHE1/OpIvqipO35smJsIrhEU0R1fw+/1J4nfaSV7V2SbsGRW83s7wHZroXKQuj8Htxt87Q
ouq5f1B++s3RSn5kwi81MvPBNhcWN7K+dwulxrBImyGG4/0upJXTwwsGsNKgofYOqpWD2Q3EDqx8
eqbMB9easah5w80AcIG5xnxA3nAhhPLGSOg0ZXPzhOrGuJ5BgYZV2Siq9dP2BwFES31t++IFMCWQ
fGOYz2Q/fEGwdnK7VoWVZT2US/mlw9xDN6x9InllfSWQS98JMEY78E7jYdRZ3el/RgzBy2wltGbY
YJaJu30Fklwc3jroZiumpabfWaWmoQApySbsg+qZSdJ+Jg+kia2mwnWWJhbSG9a4ZoDQlOn1e7+K
e91lx5LQmB5gpr612IcvhC4qkC+oPiJLICj2TXFfTURI+KvP4XLo7hbAvi926V/cPm/jdsZyTKx6
Cu65pJgPGOBI9x+5U+V/qlahEbduTZ9SO0nPNkFqXuSlPWm4QTL+qukcAiKv062Hways25o+NkVy
M5v9EBDfuq+y5snSjHkPQk1mO7O1Hvtq4DzrJ4TsWhnsYsdFFoeEa5dBEyTOZ6b7JjtLlCcE2QZw
Htp8BUagcPCV295SDx6vwLAN42GSmvPJA4N7Zdeu/oU2jdr1ZPhGVJ3NnPN+2bYHw5eJDC0w71fk
VTjDiXaoQ8GrGJZ3rXFWLfZl2ybvS+BNN5UpIb6kQHP3lZdbFO6Aaoi6MJ7+Uy3+/8kHNzmb/suZ
/raVQ/ZfEX26Kv+xavz7S/9nwkc7DhkQRy1+QVrP/5zwfZsCMESYzZSyie03zt0/wAXuL5t5DbUs
2GGTl/GqfxyOrV/4p0zPJq0Z7PHUof+Nw7GncwL/o6cClK1tWuS4bXRIKAnetiL8wUvlwQWsiVYr
jvPgUzEEmZZ56OFSSqmmkgHRLEoQ9ezrXuae0Cim9ondakCAy8ruIjInt5gP7O7rck9oZNodNcS4
kwyFamo91LGZkdHu+NdLktkn0Q7GLZ0a+zTYIxPxYhbda8VmiDO3gWllKiishh/KBuJf/euAgtVr
0/viVRB+LPcKEje9mcbwr5lx7bdGKuOWA6ZGGDFKVzccW9MXsUmzSe77UtteYiV0vMoiX+6ZczHE
skcy0SfoHAfR1M2P6ewEzzU430dZIEBLypq+kSVY6u5Ssynbc+vI1j+7gdd/6wHJXKqmpuRsZED4
jSatyHDYuo8LLJQxAgXHzxCBLd3QNFN5xIhkXChyOG+eOc9EQWjj0cIT8GmdaIQ2ViuPvaXTd3bR
6MG4BzgbChLmngs4OXnUdbkAHxHQ+I1FsPbfCplvfUe7NS95X4lXK+l0gpstyT+zcTpeEUzuvC0p
rwvHlC/gGFuBHA79fK9bqXkpkqyto9Fywey5wcyvtks+0y8tLH8oFxKyQ5xVheOkW7eunddXiFCz
Wyb94tpXCLUkaWM3RZIrrGlBeWpyj9d42nY98SAUaVjPtebuGNf8zW83tGIZlLsUuMKzOW53GPor
iWX62vcvLiqb+XoSCU3LuTSLeqfjnsofNGRfuNyXgncR8Lbz0O+31jR2eK7LxCrG4jFr9PWnxUZH
6GlIbeJuqMkKE/SP9c8csWzrQOwpp0IElu8ZhD1yvlUTPBOG8TisvXPAOuSinUkQAHOuLR48xe4N
7WqHvcSozUtjMwC3+GNGLR0INI4gAA5kIPNOwGT408sSvlu2DaIBiep95qJF4eivGA2m7LmzgTV4
1p5TtXWC9T3aN5XnAVgiwIDBp5m0nhNl8uh5kxi+AWqc0r0+CNQ509bP8IKZG9zSDjVDPyA+kthP
0SxnfDlALMuAw8ke7SHjzeCxvG4FLuKjVyTWSSsUS+syWXzvfN3aHXWZzI9sr5Cwk37NiEmMsf82
zzYf2QBsTzmhMU6WrT0/brcI2a51qh3coL6xteCHjm4IGexgfOnDx4ui7YLqRLxKgQ7pYwijUef6
ln171W4Pe7EN0sRV8+NkjVySyUyX+xm1yX29mu2VjVSwPGDnD55hFnPhBpKUrEhUPgNm9PT2qkKs
xgjYHglqBciVcvTQ0ZKN3GydiSM38u519aQ8dg55PTt3dI2LPbXJs1boSgsFMgXW5Q63UkU1uyJB
aAn2q+mDL8kcNlFTXvNzqEyTawXzHiTXwr/CxsgA0ywe8p50i3SfSNu4KCIg40Xf9pDolK2Tl7UB
XZcKkWXncgsHhBIpN8soNsK/L33kMX1m3RedSr2dJvuF+ZQe+k6vhHd0Hakf9IqGtNPNmE2nTJNb
xjO/15plOh1WJA+wznkocBBJ6k5srpmxarOdsseln8VNWoBU/hBmWAvPMulf9snHgx/sa9It8vBD
j1aWnBuLgSmDgDvjMjhi5ArW9vwoGOg0CLKyey31pDsGRk+EAJkaFw9x561bVlNyAFIp16c+AFZ/
nEemSGvlB89lyYjSAgQXO4S8xgUlyCpIAPWQ9lgNAvszoYYIRggrjEcbmH+kJu4S2Zj2W5+bTM2o
RxlTVFgY4Iu7cltlX9GxmwKe8Bnn6KUbF+NSEEQBLg4RRBPWest4Mfoh2LcNoxSKJk9E7XbGbd6S
F16D/6ebhh4v2atgGzmeQaDH2cY41EVmiiAkLVFT5pnD6N40hPjgg2eZO0ZxZYuRTBPDwyTzMeYB
OfMifeA3R2a3jX/ETsbtmKvgGXy5x+/Ut2kPOEc3PCiUy/MBhinzm+yJR6AwtY3HYOl9XMl+8KxZ
KzfytykNr11e74Q3MZQc+kTjqfCJOQ87XLlyLyja3tsuT1cFS6igCMTlBQxMT4u/q5VvP2+MdCOa
O0dmh4+ZtW0zw40nJLjPRm41zfOUpkv52Zm2wILK3mYpQ00ImbPBeSPLINgX5Pg8GNm4Ya8BfWZz
cJICbDbALlAy4ZKkzMBBtRq30+owkVXsH8bIp9ZJFHmWNUZ2Bzd2OTL9WPVEOOHIFgJpVUMdBlxI
cFUjKEHf6xEPzSXJg+phLarvdIEoy0bVoKXPLKVE/QwUxc4oanhqynFmruWZlLuMKQbF6mQ6BQoV
6X5rm/q5Tf8fe2e2Hae1ru0rImMCk+4UiupU6kqSLfmEIdsxfTPp4er3g5KsP/HaO/nX+TpxkpEh
S6Jg8n1vq7dn+LtBTLSYTVuRnNk+E5B0IpiCq9vZVfGM96a54R3jPujEl7LOtKO5Z1RP0TDq/R3C
PaRaAxMzS1zykjrKQrBVRV9Uj+zcqNWlIyc3aHsnEE7GM0BAn15q07HvlxNFfs0NGiDYrgeRkAYE
T/yZVrh903Rqr7HzP1AT42elQzct5vXPi13AXLJ7lexkul6XnKqwcoT6AsKZkLoImRuwbNuA1CZJ
zYp9W8ksaGqjPOq6ikkglo0baFTd7/PKGD3fYYGkx246WxlVGoHmTAvLYNUkCwlxKG2OFEimmDW7
gThHw0m8m56kgXt33iq8MlJ4nXRWx3TWGhC0SX+R+ljfasKu7vFTuGfHiLh7dbnl+Lo1bY1ZA2bW
zIaf5c5wg7tE3BKbgHyy06z5vcD89LI45Ytkfy4uherko8qTKkR7M7kBgnZv747m+KNbWo/WVQBL
TFCGv3KThcpyUhLalnaPE947ilGNu2Xuy7B0mzkJCKBHK2R22a2LSWy55XrZ37PerRDYTxHv8VSE
cTq9eF5Gw1/qtAcnmr6MMPBWmjlfYwI2r4lF06Fe0Gdu5g68Danbj53gstpeZYco5udv2WA8a5kT
+frUdbdumqyPJdaeoEZgt68XTR4ib3QugOIyjFX3rCiRzHzCgR2ymktV32KJ5IjKS+YTREshi1l0
HspWPxvUOR5RFaA39QZ5qc1VBFy0CtxZgQDawP6zUm6IGi73M04sAlrL/EGqbOcwdWo0dN/zElgY
+cZqH7uafSpac3mMcWqZlVkdDa1rD+72hjAXBNpz7A1HK+cD6wiKfOuiWe3QVXu3a2Y9Dikew76q
xDVvMxfooOhf6AzWLkvZFMrXXIevw8Vkf+1HwkOxJBnruZ8rdcjSvn7NGN8Z7wZUhdzfRv68ydiP
DnaLO2HTHMmb1wFQkPvBsZZ9hoj6NOFafdfy8hVvCFi47hQlEGzb7YFpZI16dkLyi1LkgGIqgRXO
VcDhH2M+KngRxUl/Givre5PEEm0CGgC9EVR80RJ8Wgjqf49a0ahdVHfzKxNxyHQNieykototucjD
XkkgDMWJwsnf0t5KqCUWbcM5ig40A3MI7b7GQq8Y/VzTJRk0R/cbc8i8gYPEbbl2vSWu45QXekgQ
U7swiyPnz65pxHZPWFcpiyNVOyNYUD7H+yQzFJYfRBiRNlaI4pIIUU0dm9GBCByNg6lN7SNVcdMn
Le8Ml9ceJZfwCzqOyqZnA0lU6NhtfYvhLN2lZj99amy3OK3Acb7XAjCta78CwhNb4GVOureNQrxQ
XeRyi5tlDcCSooMdDQ7SMvW+UWkTX2JV3sETdJ/xXA43Zeve2nnVBby8oqdyMCCRps5G88ru0p9z
pZb0c2c3gziVOeTOmSCY1RiOnFre3vTMQU1hpmtMTjGLW3QfYbNgmh0Bm2Y6Jt23SBUc6hEChGbh
+KYMHWEDLT7AR1lG1kJgFBJBXYyqboJBtcRgvrlJyVvXGLLFDtyUDKY9ZIhV3iixWVYpQMPxJXAO
udw9Brp9jINemLQJ0xYiWwYRe5S8m0jqKJazQN54XYxJf2YWLYJSTYzlnsZ89ids9+E3Y/yfw/B+
il7YVmeLxR7TqWkQHmr8lH+AoaJICTvJjlHtIQwlFdicP69yHbpXuayr2suSxsldXSFcthF08/L9
+x9A36y7fzLsbz8BiPT2D3wI/BQ/GfanxNbr1ehjfD8evjUEnOTGDp4eGXc6CbEohOOowdmcJvFN
30RrFTZ2F9FB3OMvEYN+Rw8aU+Xf/1T/y2WB8TeJmUFnLf8tlKkyhwg+Ccl9hVj1gCh3jsOZ8lGP
iSwqAkhRJp+hXBmOtDFu3v7+uyMO+LdrwrcnS9W1GcH/LXEHRXM+VOPKNVkKVqFMVwvy9Q4dM31p
+GEsjSl6cs3n3Im0k76N35UsJASRVI1xL+0FVsUXeR8nRwKT22OjKA/90UUWOwwRzv8Ux/O/fIio
7nXUe6gdsNY7P/mzR4++UpM+0yN6Vph4WtNoT0/snGrW1vIsFSDQq0Kbeqt3FGfLVfVgFSphl0+B
RK9lpYJ/uIT/xgIQkSJMaaKRRVPIa/ivmJBGWeI6MDdAs6My8G0NMV0PJPWpA+LpoBi39XcyENVK
EhxOzch+UU1Y9A56yysZp3Gz7WBc2b//wX7OrOFGB0Db/PIopJBbfnz2fwarRtG0ZauSY2PHTKio
+OtiILZ3ap2ZqcjsqidkYK48LeSogSeYdZefR2mM10GO5HAm4+R9EgL+05cfc7Hes8Zq1M6G6JcZ
31MgbdzRGB/9dsN6Kk/wZKPHBi3JnXYebheAwe+/LaVpOc3XYd1QgGpp5msSpSjIkTrMD9sc907x
OvcWDqE8xwjUsAH9/eX4qXiEdBkopC1YG8IGCJEY479+TomuqXQZHe1gJhZnoFGTx3B2SXnnnpn5
6Tn4ETsb7qg9VcYKeDLjOHinLGBYnyBYuFqxqbOdAC4XQUacH8erNPhzpjImDj/gIdNotg+73fSD
wzTE6bGOQcACmtBHbCOjao/rUvLdCSIHvLFRc3OHsBD8FnTxX8rxHyhHTvgtPej/5hxP4IAVBvQ/
c46/f9HvGLTr/LLVe/wmM4Zz3PJNfycdPf0Xguxsd8sCIzvT2XJ1/xBoGfwvmly4tzb4WkhkVX9g
0PYvW9oeGSAeqDE0ofGfYNAg3j8d2YiEOP0IYKU8xqK5ZxNw/emxTu2UQHG9S86z0h1Aw6aG+GAU
uGmUo3X+MiNSlUxlTw3TCT5gnK5RIEbXIumngzI7ttQ1RGymhX1eV0dGYTHWK/pHIebHASOAPOiZ
s2iP7NLtZ4X/xQrGhspx+uUL8hFGoxsvBUS88ouI0YJ9T6wSL/dgX7zMdmoWlnY9rfraS7RJNfhR
4Zhgy1taa2ACNp07ymJGX7qa+orU1vnmQo3uegC7MF4FwEXSFH0XLC4mdBblSRoXz+gTKqlL+3aS
WEbKcYBxMrS9Q81M7C/FKMwdlFP61GTZ8jgnor9rY4PygQxDVujMNZLrzJ1jy68sEbu+nTXXwmpG
LIMT1SdrvRxjIiXPRtOmN3riHubUaLGz1mm9tyrLDowuYSTvJyPnpLTwZsneMT4XHvk1MErFk26Q
v+El8kuMkfLeAjbbVatpPgxGhlirXuQu0Q3wzrXb4T13Qm1JEQKBHzyYjlbcmdV0tQRdmVZR4DIG
UE++Me02B0mcLsLSKr/RyxIjoT2r69iaDped3rNbzD7yjq5IKNt+WIeLmEJl1PVdxNH/Ixttbz8S
S7lH5+QGceuQTm5736woojQJPSqu1gTGsuMPzFWfPamBWDtlBaRonccJ6NvB+f6UtZ15NWdvvjHB
YB5w3WOrzpOvMADJu1Xb026N55tCWMvO2sR+CLck+16jPZKNXj4hKkH7nhfdnWGyt/RckSDy8seW
9rg7bc6ZRHliX/J5pVmrM+a7heyDXTNbRqhTdbPTsDDuxBjFz6vr4NkpXIULKqtqj782y1BFN41+
YyZKnBcx0C0zT/fxIAvw6Qq8mHAK7+qQ7vDIcAoo2EZZ5G8ZH3dSMynuaEaNyoi5PqzaUF2FwR3t
2EN/MXIpb2gO96Gk5V7ntr+tCVZ+G1sH1ZjW9wlAGbwobn7WQRM91k4hWzsMWRTvNTXcUPHQnUVi
345jpzBvAbZg8XZh9bNZO8L/ftQqb2uoQPg8RFtr8dp/0rQCvfl6JatI7CPnhnfxzERWvS7TkD0k
Znuv9ZgTgQd2XiGvuhJFWLnNt65xnFOZ1Z+WLXOuMLovpUNA+9YIt8CdGjeWnHD9bJ/U8l1j1PVr
nSi7dRCf5eChElu86NhMo3Y7uZ4XRkMT7zIh3zgMu3ujKec9y3NNXHdsnRZgi08SYzSJH8iNSlZL
4F+Dx0o7O2S2+rjT3jDXqnBwyvZQOMrAjnde+/TSl6BcqicRtUrvUIFvsKvn49cvUQpkZThNTbrP
p2wOZJ51VxQQxWPjWvGJBDoiKNbcPJH9OT/SRb8eqj4HEWqa9sA8Yt/KdsSYaE6ItmSU7ya9mx4n
2X8a9EU7amqx7iYJFcUDVndyEk8oJ6ly2ym9NbKHJZrMEnzaumPp+1qr2gpte0UBCFSwJwI6xzif
Rg+L6ab3VtK9V7KRJwtRoL+m+jsaSIvs5lb0XzqmrgNhCg1bamHcbAPAnvg7bmkRF1DhsiCZIike
Fo5duBDOOwLfsWg61fJlHTwg0ojzeRy4B9NlXr4w42KlLVOBtKydnyrgAz92q/K+xvhHeIxXDM1D
jL78ZDZTAvVlSKfxC2sUWP+y+tTkI2Z2ZLoE5jaVd+0z50dTiymIDaxpYKBMhQiCUzANu6diza5o
2AggswY0u/VgZRj6U1vb6yuqLtfoy/2SsKhwuJPRMw+fAAY6XVLAXvXnshLJhnpq6hscWL34CSXT
IoQUMuz7vHWJEcjq2T3mg5utlxn05HHmhf1ktkjIkKlx653afrReQXzbc7KWgAjEDVtfe+7+NNDR
8yeBrkWORLnbOFcFcWDsIl2055rE97NaIuQWXlbFx0j1p4UopvsEEuyJOATT8duRUKAkj7hxvXVK
3hoEmOFoSLDDNE7e3c2B5Jcu2r8gXnp5ic0WEMSRDREj60Sw89i4PB/mOFJJNK/aI5v88qPKJQCr
KY3pth+7jnoQQwkyAJa59Ve6mWIfh745Qzmuw2eBT/ZdtSJ9450cVz5OtltEuuU96mrvh6Dil6yY
IjKvNMKNn7W8WO9K4ZwQSBW/UlJtf7cqz0r9NDHVgJVgLMKY2J8TBfSnktM26Jgflt1StG7pexFX
kWDMxP00jIt1Keyu+A7Tk0VnoAwDyLJJp0fUrPYn3iOwU/Ma74dlMTTAPKeJyJ7W6Upp03n+ltP6
IjmMoJZIfxq3+ELBXbkk2kOa2TSUGRQ0vpEsk9+ZRRPDjkW9dALDK9cTbYn5d+iB/NpMeEqxtxgB
rqTolOt5udPzhIcVuEzdrwp5cYCU2F18g6Chkr5iT9w29Ne+WdMy/Rq5ifriSuzPKRRY60deGRPD
rBbt3OrZ+EAYFVuhCY74TYoFfwc2ZsA+ggqOg0Oqx9HRpuaLF8+VGyxrNJwavTenXZZmaiF9ucw+
K8wW0ndrs79mMqKGXkPyfGf3TQFXtBkfwYCaJVjkTGFgnnih6bTiLfL6SIZVKvJ5p48azpxCptfI
a8QBh6kTVMOA2ku5MkOylWQuGM9YBmZuOJdl6tVZT3ob7ZgUu2UcOjgibjinaFhC3FaGSrDYkhyC
HCohlMUnW+4RMrLfdfgJLghsBrIWIrIVZydrTp0jaTbEzta+gVxulqR46PSARMT6NV+Mpgp7DLS0
J2Zq/ZV4L/M2EhMFWob9lbZT78VJKsSdcVfvzYQOnR1HfET5NrobLSCPixPRQndzSgnZu/VW6XwZ
rbY4NklD1qARWysROuZifnUmbEl9pJufvJ5KWt8tzVn6qmXjqWqjPmLe5F/zdcjdI8bz5ermkRqD
2Uj09xFXS9BUVvMFgVL/aHm9VwXZbIi3YWWADGMxDdxLoht8im71756iWDikECbWzm6dRa8EIlUv
YKV2tzfham6GblgOIws6OQNtp4i7NfNTFucPAq73VVXOXbyMuzop0Sq5GvIq0rGrpfceZe+Ju8GR
8S72SlBGywP2wKCtURMZOwdlM1jQYTXKr0R9g05K/AmfcGk5yODLiUQUXTMxMuhdKkgfiOO7rjfW
cCJJ72RkxXhYpdUjLzYLdGViuNBjF9pDW/4KODoQPDfYDkluJKD7Y1chQLP79oXqouirLeuI2kSB
PpBPc+2CppXDbWLMCKwYs2CrI0vgaWtjwpXiXGbfCfgfKx8Jb+U3WlJwtJjTLcrd5HMRzdBAlkgO
AjyU/SAaLm0zY5TSybe/gUzEhiWYEal9P7skoHT7qlWAnKmnkPQZcf7aEcrd+kk0oclNUquneKcx
7FBF63qTa3pznvAlX/gNi4uBbv1btKb9ntavnrQiRWW9Z1YnVcTmDurzc0O/0hDoht6+x6ZyHkyl
tF91kbanj9Xvv1vyP2zJpsm48Xdb8vOvFDZ13a9/keb+/lV/rMn6L2i0AHLRVzn8ZX+syOIXU2cr
3fRRWHX5818rsmn/AhCFrR+yf/MpbeKuP1Zk+Qvp2iSpE95uuTSfyf9kRQZ2+3lFpgWCdhCEuaZN
lOPPFSV0WppaMlnViXdop+PQc8itHENe+xMmkZL6AX8Di6ZLv/EZJRE+O33jONBNOEdVSsKPrKgr
QzAA/a7beJF5Y0hI9a52cWyTtjy1dDvH9vxazjBSu8W0zHdvY1qMjXMZPGsigwUexomc70PVwMyY
iAWstCJTfeNt9I3BgZ0YkIUIgWbJhOAh6YGskUQhvqhcts1sqV8lZDjKra48MY1BZKb2fugcZyf6
UQRjlsb3+sYrVUtaPBuJCdk0dhLiidO8fk2Ylw7GqK3n7oOiitHOfY3cjbgi+opxumzj+LZul/4l
hye8zNkqrsPUGruqcB7HQfduRWaqnVvG8Zci6aBRzHzEtDEQo5WqyI8INDogFKmOU0qg/8a11U3t
nFpUb3tbyxfWi1G/p7DyHFf5zqIq60FzI423FeYkfZncsOBF4w8bv9ey+oeTkiIAT5BgCXN3GrpV
O0ak059lnmjnoiOvKDfUGiRatu66TNS3aEkgFhUC6cyfpuEZSzf8FxDyJUYNfZBIkxAQmxZ/a7cy
sLHHOakWwfkYz/bGZy75YIeUyNIa6+Td40rwNTIpu9jb2Gt3WgMrKjd+dIAoRUz0RZRpd9AbMzuS
W2McmEOiT6MLUJBlkf3dTUH1bofFyG6JmUC9/UHNosYuQ4IUx12auO4RBqndKxs567LxuiS8gM9u
XC/crvfVbavpRzwt3n4VFaS9Iggv5LmRj3KZuuKyZA2lpnr2QiTG8q4h5zb9arXELW6o8YaMHEJ+
S8GHnHrQq028dcxuLHWy8dXRxlyTE1ffFpDZiMKgtTVTqiNZnPnjXCveoJWJH7tsvRupABxokkUR
EqS6VjrHQRvSZU8MKEwIHC2E+rpx65jM99kH3b7Om1Fr4+CNDzpebcw86oIsqFbiM3xDDqIKSAgs
0fCso7FDbeTsOr1M/dlYywdisI7g+GxbQ6VuW9t4J7PIiS4KRUdy0+jFZzttHVolrUOkubp26tJB
Rsah6OkqcdiGpsr7tqKbTsM4Wtb7dZy7h25A/U3zBPXxF1nhO3f74cVqZhNTCrFuQ1jkzjM9B1no
tQPsZVF556l2jG2E7uA9qTZurg0xJdlEpeAYHxvp5O2LQcwmAx/BZhXwFLBO7ZyrznI7bVeSI4T6
2yENeleO+N0iO6swoddxJPC7qKkPBEqHO7U4pfOZTASMl2FnLfojBQdD9J34H8CgdPV8Tjg/0aUm
QzHUT9y5Vo62jeI530NlRebmCLHmC5aer44Wsei61ShqFoICI3ztDjTljkMLLB2xW8jbKS5RcC6N
9Z7rDrRALRY9PjF/CrzbG/lX9Y78vkizzw9GNNOb5yzKIZRAS8k/7fUo8sLKyvmWaxG3yIk27JzA
W8CivNuibJkl0wNnH9+xzyPUYYbXwV6VcZoRIQWeVN877mLUdrAMKjH7GzQjlsCCg/4sdmYHQV9S
2ffzaM97IAv+UxTI8VuLaxzYyKCeC9TvN60NHEHQSAuXvpbedMigaG6ZjonRSom2laB0OysvZB8Y
g+kcUNAmB9JP3UOdtPlDZRSXNfZ0dkLdqi9zYiU3UdM4+3rqZULmiOvwUI0pjPlQkaXQZ7ZxdpFM
WBqDPM8qUgs9ttOwRVyg7QU8+hMDexbaRrfqwJwwZ7ZWVXdOMtRXd3Tsu95W45tFcCO7jendACTg
H1StvkMnGZOVgMbSX9ehED79hss3taivvKPaO4gnHHTwbwF6euH6hlDiiYziaD+LzH2xZNw9SqlF
vByq4lTETndPHKO23/JVzmMlom8Mphb4hr7rHDs+cXRGR2QJ4jV3qNPtSs99G3VFyE0P4ngkXWG+
wbuw3qLVJgFQzSxn05J9STA6ny18EncynveEH5Dl24uVdmjaqxo/G00Zsv+tDySwZyEG4EOHT/eF
yggWccxe8F3VeiAZwVJI//G1rx3WgKkgrA4hp5Xt2tlwb1BjNaj4TGsH7sZ6zPeHfiFBwdgSkmM8
oQ8sGlMwrkkekqwaH2x+gT05bSOSiUkmHI2rfDURQfEuZFx/H8EsbmmC1n8dBwM4FzwhzIE/MZUq
8/MW2BViy413DXq+PXlXTdiCldzlYlKfAPPULRxR+4CGzbsw5VZ456rsggUWutZMKPaoyaWyjMI+
Fuv4hRUvvRCblnwGEBd3UaSjos46m0kAi6k/uLUI6tIUd91MzGKQ8uQ/WGRjHTB5t++kKQeqI64R
cKF/bDv0Nr4sXftUep33iFtzvdGzvP46ITkHJC5FmC+1OGHJ+xy1lY3EuhQMDw4x69pihjiAW9cX
uvY64zkKp6RWtzMhJDemRlfv9vZXu1kzmx2omMz8We9fNANd2m7oYspGJaI9j1J6vxtn2wsUxvEA
oflCeGRs9OQUUuNqQ/7aerz5CicXwSUPNQZrOndT692YCQWdUa0S9wHmwNutpeuPpwp9hgPkk7kx
r7y4BHp57uylSR//O9////gx0Di4sEJ/w4LV0/tfGbCPL/h9tPfEL0xH/z7aM79Lw/7ofoUg+zBn
/MF+mRv7pbsOtgwU0+Av/xrtJQsBMj6sGTBpEsfefxRPQO7WX0d7cmkJusffZxJUAA/2QXr/if1a
yr4fKyclolGV842WdaSp5kZ+nem5/14iZThNH7gTuW9gUPkHHPUBTH1gVJHTaQ/s7SBXwBXjA2+5
6FO+wlfcqA3kShCoxCdsZaBQUTWYWkD+GZAYxrKQJdn5tOCnexzaxiRyYMFCfAbLKb6PG7g2qsH9
lMx1Buj3gb71H0hctYFyYEynZIPpxg2wyz6wO/sDxyNsgZlxA/cqUL4Y0f5d5s0jGYBKXgEqQQOH
sYl+9BtEGGvjbV4MwPuA59nbukGJGLjGzzPkdWAsXfJDM03wRgIyyZZtZ+eB3Bmv3M2L2T1kVjzf
Iv6mhpLJgbTOUtMe6ypDnOSMZXw3agY+uA+sMwZFhFqsTXkxkiynby1b6cRmLU/eV1pajgU5OaE1
RsmbvpjxHJguDvJu4ysJGbKLp0Un8HewBsYQavCO6YRCDSm3e7bgYA6C2Bpzt5al/VQmMboXqPjC
8ZcF/AJWwsCxnOSVHu+wbnjfF9JaG9jA1hEBgBTEitfyUo9yhcU5z0LUwaTawnoR9aZm76ZdIVY2
RrTCR9i4d2SEEu5ONOpwHZ1SHeMlqY8EWnZfEy1y+8BLy6JGeWk3T6qY+rPuuOCfhNI9olSieVzD
VXyvs8kJUuDW7D7FhUEKn+WMr8UgFoIUZO9CGtbk2iQrynIC5lh4TGFHPeGSUxaytrT3VbIBOnMK
0IiZWu3kNKO1RwLdn8lj2CrJkzl+cPvmB6HRy3AU/arSnUZN4w/SBwtJrOaKujaVa/+NsAmbvShy
i09kb2Zsl5UKVw9XOhZoe3xviPd4sKcWSAsUbe9pZkvTsKnMvV4jcvNnOoju176Ls09K4HMYH8nX
S+sCJhRi6+DoY3qdFid5KA1v0YvvfLrGJAlxalOuLYlWidZdBBWFdYqaESnxXdwpb1fqteHrsh/f
JmuyT+6iGy+xy/eIOoSVxfokO+RN6IJ0K+h1fayOUaU3e60GX4TJs4OR9JMzwHu+JyWw5PGmRQUN
CfYPCoqdCogJx0kddmiAA5Q90R5JL7I5ak1CCua3/CSz3BW5fmP0nn5LnDKthrW84jI+4pu3Lmsj
o2ARLYyEqJYjZCrXfSDNs/RHuUS7ym25A2WlxJ0Gh2uTYD8gHaWifp9ma39mKUIYCWV9gg6dLgNp
sLtJlflBWdA1bF2rumGqGM5GNpTXRa9k5ae1bR0Y/vur5rFdJjyYeZ39WF3zRdcGwrfc/DtmRbkj
dJV6JZL2nrXBKO6KaXaCrgJhS2dLf8J5xKnllpCIHli9L7CSBVFOcXk2xUhRkN/745A/mLL6hKOq
CGKyjX2tNo9ZH19tu0rCstazIFIVUGoqRsufu8I9tqtdBmShbVe7np4F9s2dgAs8OZSxhYw148E1
MuOKxhFculjzkMhN60Q2fkkkt4dmOpbdcGt5uQjVnM3IY6GSzUJKwksY6pIcum0m//vsDL3z7DjW
cNNMdjFzSHWcKfDbMBWpFWnfBEGLmPPzeL1nqODKEUH6sI6cjXncuMcaVID908suk67htYs7xtDI
WOlirEQZkI+AQDLN1V05jOkB8/UGXRrvAlMB7q503M+MYL7lqZ5wl1HkPIZV8kiaZR5GK3RsYMcF
V9swMx5UkiG8bynaeK45qIriQ6BbAvtSdUlh/+6zzp2+j4KMj7HK1wN+YhEKEtt2mXQG9mO3fIXr
dR+SPoYtiPn4XzPX2hvWoN2hfq3udTLVoGli8UxvYoHcW/Zvjh7LJwcj9aMCPQoXuN190YDrjmvv
niBjO/CEXKMczDUKDt0kHZ5SadZnN+nMdwRdy5G5d7rAP1W3CGu740yG9X3XWayJPbL7jgr6p1gv
bdcvNT0l9dnrL0hOx0tnFdFRJLgHsA3mu5o6qH1UgC55uB1T/BAPNEY6ro87xoEbM+Ot7s0wfPwv
6xmDTrIvUTTdpUYRvSQV3JpP7mz3ZUG/SJO4NqYXAyzu2BnstZBi89eSGuFgNZv12RxNwP4oc1of
9Q7YFVb1F0WGw2UFUL4A+JMBV9iC3cpSyZVEK/3JiEeD3vms2S2Tgt+2lz753KimezBXGwFrV0c4
A7bTnjf6/I5np3g2E0ngD7rrGZLZzANhyJUs2aE/W23/2A9LlxFKb+p9/yqUvSk7FnvSc/G6aAAC
x3p22vQzO1FU9UFf2wNvoly42f1a40on3XQow0G3NzBwnMuwIarnu9uPdhjlS0UqEqgFJQBSHxmD
p8iPk2U4TKJ8nkAQD2TPUUiCNeXER1mwclbFo0mEHmIRh8wUrdkpYjR/k8T9F//+B/xbZ0RFVfV/
z8c3JLsM3/LlLzPyb1/0/+BvwGoiurxtpN3Q9N8BcNf7BVBYSl5UHkVcHyj3Hz5l7xd0z54uhDBt
e6tf/9eUDDbOzO4h66KO2f7Axv8Dn7K+KZn/rHTeYi1B4MkSI7ZBN4yfgimQqiYt0TzxedR5PgOT
nqPHiTjaPTGU/SFVTCej+Jpp03xqlJSE2tSud0WU3h+R/4wHU+nqIPpUiH8QYVo/J28iAOeSWAID
pm3AAvwsA5+BuEilZKN1Rqup70mAEPfuaoNmZR/Ilr5hXB9oV9pSShCbaEOasQvKD1TMrSr9sSM2
ALCs+UDOSDKI79AjgKfJpNPfygQmtUXSBuTGq0PDm/OBxJW/wXLS7jX3OOXRupO/oXb6bxhe/QHo
JRu2V/+G83lWoZCfbPAf54ZZbjE+3hnzmR7WxpKFM2Fk6jf00EMh/UCi7/Di1cinp1aVoKMFUfM4
gzP1tVxKcZURme2MGbg/ieMEdsNGbCHAGCMjKc69WRcUgIwLFYQZKrxHCoJ2HAoTVBt9O1GsHUiB
bM8qznRStMzuGwGd7b1XIuuzs+6GMrpzU9vds1Ol84PuzcvB6Yb+JopIsp+1UdvRQqw4YZHo3Slp
LiTRJ3uN2gzeuINeXzXpvQkz67B8dHW9W/MieTWiqHF8MVjTrRbX2iNcLUIhJ1m6cErH+RI76xMV
MsV9u1BlSl1jRVb0BBywd3NNfoW1yMiBTjp/tizO2oHSHfsq3Ly5En5ikqHskgo1rs7WSEgk9y0v
4c58yWLozlnXUlKkVMhYZuxpgp2eFyHIyUhgCme7sYjNKqt94/R0x+mtPQQdA3e4wgYfCeVoKIPx
NB8DEd1CoiE5eu0xxKjYfuSqqxvXztt95hTiHOumd0Y77J4TXRSUmlWieG16vXuuHcY0NekOvSuD
xnKAdQKhnjFfzFE432M8/nvYaRWWit++NQg3p9yGzNS0JuSL6y73VGYgE2hwGL3n3PawMu0c9EDH
PqEB01U443TnsRHdWFMHCC1T7yBVUoS9BotuTKnJL9Sb16QvqasTKyQBiUzc0gRpRvuJF+oSrNBT
r2QDykCbC82PXG8ILW/S342Y+KcyW5ZfSduKbhVioZ07z+0R3dI4BT3z9ht+nhUxnpNAXI12hv1i
MheIqR4t0mGsDYMYFKvrwBxV6RgBs1PBymJ6y66IixgjSUfmvzV3SDKlVvS0ILT6jUfgvBXOXMfT
6MC2+7hrk0vMREcP2cTVwxW+BnLcNrcx2RcLnkUQ+Uh+gzCfMPgUU/u8Tv/D3pksx41sW/aLcA2O
HmU1CkQfwWBPiZzASDXoG3f0+Pq3QN37KkVlSZVmNXyTtDTLlCICjfvxc/Zeuy7PC66fyzfL7Mqm
cbrFQx8GmJGXtwvrJoNtrJr9jgrRzNeU/MOtWzLChi5YOYeMUbkfD/Ob28/w84fGOvgOCGqOb5yI
MY1WF1bC4bmPOVrCq3EmGq/RXNKPTehTBcD5hwmhmHJfSkK6urWN+irleCq8/mIWiL9GQW2yovuI
UU70bVycp4qjCKaEvj9UAMMhmbOIQBLmoIYmtMI31EOnu25ya7h1VC8ohYjjHDnON/m1xYuxI+II
vBglT6VRRQrUgTUV+sVhOTgVwNoShIJ58UT0nrwjA6Elrwl83FUoB3nWZAvC0DWlTjJPWj24IPby
tejgiOoV/93hGfU3SkzxsZ9tdQXRJb5JjCF7rAtRPkCREZR2DGaKeqDGBHvoA1nNsi9pRLeXkyca
fWZFyrnBLpdrnxEFgzVi/unfGZhEko2rFxE3pVaO2lp64X/Dx0Q6TSGG58iL0b5Nor8TbS/3FPrr
WXOwcEddFe91I0Wt1srYOsV+n+Jn6tU9mXJziuveiW+FbRifqr5I7txpLMS+UU10Y1lWjRwZqHwe
4L9oXqpJL+mXoriyd2oJWwudLnuN4bPBQiaD+ar1ir5aRWKwYzQqy4g1o2681sZWYzjZo5ZbYEv9
d9Z3/w4P1LCVrtO8kMLLR0S+zvCItXmbTibA9swYN3KwkTgyIjyk5OV+RrEl+AcPHes8L3lmIs+Y
cGHT+J1jLfD1wuDwZUv3LCJSTFbuZIB31xshj/44UP31VOmn1sPtuty2vebFp0JXGodUkx/ZC3cD
+vZLaurDevCsOsgADT0l6DgPKfLPG59OPJ9afMGBjWnUtzPzmgnfmS42S46dn6PJC78gBDr4mDVX
jq2NAccBaFM6XfC6ttLLZFfuzqq0mj8wj8Y10A7u6ZB4wwWxtx4YCGTXOIMQICv+kXi69pIOmbxV
hjmeLFtaeUAmR/mMM6X/0pt5c8pINl8r1GlYL5BW5lpWfeEptc0AnUzC0pEyltlMRMKeAVqjIGE7
VSfTkyN0TzN2TeQzCNUJ7NPQUQ8MJs3tpIjmWyOo05+ctG3LjXRk9oYoO+KAyqBvOZYyLFinjTbN
qxYYMNze2B1eAaQgHK2zpNeCrtfVM9E/2RMlHLcrftWstL/WSNm6m3TnPhtDe5emRVRsTAtqdVDC
J7hqksFpERAI4zrMyPuixKpepipsty2RAjDndO5XqDO952VJyxcTkSh/Z9J/NUSZbWgLWcsmqoor
Tzbi3LCc8RY1E2kUzEN7uAi6gX4TyjAPiGtkr4D+nxtNOGvGg6YFzsOvjylTdJeWkKfRGELiHAdd
Hg7YiCtZ3A2L/h2c8XSLHSa5H9/l8YvSC5PUopqHgHkX+Uv6hu3ZV7FdQaWueMXOCf1fe40MoWmC
wWIUA4HRijb+os8PF6U+ulz55vmy5hQza/7RtZphKTBtQ23QHvucWRfZv1ocAN67GcBffAFoLrAI
1EmOuHrUZleucDf2Z7ySqKeGd3OBejcaUJ6oT8a7/YBxElYEVFFofd8NCvq7WcFffAt9qtgJEBKV
cp9Jrud6HMI4ZGslFmhV5aZ3T5K9ta7eLRHW4o7wYJGPq9g3650HODa9UvGUjbDY3OKSQrp8wiop
74Q5uC8y9NJd5RBQtsqSDCWhCBdZmSvLnWwU7VwtKhi5x2JmyyC8ttslRS1uDOYYxdGrEx/5uVt/
90vdAiagR/oB7HOuB+Uy4mxMYnDX44/Rp/NjEPo/Y4//l7GHIcSSDft/P9ZdJV/wRLyWfz3W/fsP
/edYZ/zLEsZfT3b/fbBjKmIhDILb4RMraSNK/29lk+X9S2DsMQAUojcy3512/1Y2AW528OqQZ2CJ
xUyEVOqfHOwWb89fDnYG/lUTqyFkVE+3LI6R/Pe/TD8An9DGyRtxKqnhMK71DM/GvbLpd4WxTqYh
fLapqM5pJrTh8T2NcCSKiLW8oSp7dZO+NASak5QWBS1yZ57IN3v3c/6AKfkhUHEy7thfd3+50je/
2n8/GE0NuCQWhz/f1WFY28bHb+413ZCHamZZj/Tx7p0H9SNdpHf1y6AtFJnffyBis48XiyskhGtx
tsB7xTX7+WJpSW7WGtOHk+OA+mldDW50L8B+pJYVSUJKpCb3Qun1M55siH0BtkfX2vt0dsKtHcWi
OoQohZLV3LtcldIJu3lntLSXPDhOJkwVoD9LR+chN0Q776ywrE4MI4C1RAlQY9STkGtRvMqFdDB2
sFioKfHOag6En3xBRQM5tV/BRuITTVEwJZS1IUZBFFW4Awck/cC30DnA7eCOoFptCd7ahmxpV5OT
GA9KmDwEgwkHRpmkk8F2wu49t/CQkNpDMoHyhDVxSBZMkli+ORAOLJrvfljBCWuGowhSd9WoVD5r
MWSu6J3INBqJB7DFJvrSwNA/B05lkGXHyJpv9A5nAlEbj49K2jHJpVIzxIOBGaY5GRykjcucDa62
ddzJqT8b4GvjY8sw+xXEIL5KzXDt/m5GI/agmbkxfqo9MWovptFy5X5ghaa2Iu1H1R40sp7omDkI
HY2PJiWJb1sjGQb7m/Y4K8d5QXppOiL3m5CC2llVqkRu8sOxmmal/Up/HBzS5PhPP3QwHI5UsUbZ
dEtoEX+1jv4v2iSTxV1wrLZtPsdDie7Fmon/2XAd8cqTIcrdSbQcyNRot3K+n1C8QOkxbEOcmGxB
8JmXW+Iu5CqAwuja2deqky81WF0J/BZm530/XMXRMN8SDByPq3Tk5TUjIOxr0GXQxBtFnihHdMGP
VI47uOuqN/KNFboRbQwp4HEM4/TgtAbGKdtnPlCkIeSRmZDI1yht7atpipwnrUe2COcWb5mZRa9M
bvChakhaAoKK3NcywlhQmzqkKzHzyMaDPt70Qw8vIE4HrjhzzWw6YmgDTkQ16D+RDNy0t0ZCxU6Z
DFAF7jQkbnjjhaOu9Xa0zS3dd40eetFJU2Dusbx4NtcpT6TxZShG7l1i1tbwfUonAFn8a5F+r0cs
wUmBfugHvw3Nuf3aGCXuLlBR4mEyljtPw5uAFo0DHDQvRmAFMMuqfubK8HK5aclLmdUV6KVG1+rm
87v13GOJVxsKDS5wYqBE3mU5eCzbmOEahGOj9oDcSZ5GjDMyBLblnnBNPLtmuVDP3IpUFjzkGcIF
wdvmb4jc47qg0sTQ3kG4A/OWGeohm2dNe9I6OitISZWmsH74fJN8IlT1cabZ7j8mHISyu5CKZQ/q
Tckg7E3zMPeEz69+eIFV23ItR31AU+X774w8vYAJkXswjCxWlfhYSxyrRNnyIBMcy40DEMB77PTL
S9EqizsyDiZr6A/WXacJM/CEFzufx9zrjOsUf4IEBSLeK29gVbFDgNnKyws+U8si0qmRyKr0RQlF
LvcKyHn71WQ4mn1SrBBkcY0hJ0YcR2XJ7GCMNAbibh5pdDvg6wOK43E6NtLlnre5gmSGyGb85HWh
zL7ZpDgZ4EYn2hCbQu8N47pg/5nlCoRF5BzCEnEeQrTK0ZGyGCYQEHhREF6IKdRfEgjXqySJvEtp
6v5nu+9IBZzFvUtgCR2douoegeJpm6xtYigwNaiOLooPZu6HazMMmT4UJAbDVBeTvY4ZSe01WlTD
ubJSqSWfotjqmq1V2w6yrqpegpFz2kU1CLmnxibiwyz0Fw0h2Kotl0S9qSTImi6GtxeZEb3lTeh+
G0GWrBhOltdt7uD7VnLaZLkab53KjV5ssy83YHmpRkt8lJ4MyxdhxYhSSz0KA3cubNR7rrrxIVAt
abtAbQ3ab1dJHeWPRtowUifHa8tkFmBvP1KzKkJ9+2Kor/t8Ls621XebbnDzWzAH9Uvqd/F9b+U3
g6uP6U5h1duiJRsBeVflrsdrCYrWyR+HwkLvpCDc0GehKsgzOR9zjrpblKZIp+RQQrFysRgnvVk9
sOnUn0u7qGPiYJty6yV69Sl2IKKDUkl8sm5sCJeO2xEK4IyEOyR9sUZP3Xxn8AH1rGN4Z8xptB1y
w7jYES6VdazbBGGOiAXKdUNz4iTJ7dt5uZwWh71ZgYwbjW1ki9s0rOrdYo5aY+utP6eZqofVSM/q
UKJr6zdTQT6ibK3wnn6js9MIZtnaJNEHGuxDb0sypHMhI1meWLCnvV6W02HQhH+Y22zYTI1SQWtY
XSCJSN+DXHce+qSfv6I8TE/07ecTnFtA+b+vUH4p5sB9gBB1Ob5BlvlFpS6RgXEsqMPj2GJMykpw
H/oAhIFWGoxneHzVKeQt3//+Uz/MBijEGLHaDAgdKl10dR9wFVDikUsPtn+klUcUrJWwMNTtwjH4
/ecwAvm5VOVz0NADhKPag9XxofrqYyZkjR+FCLeXCsPVFWv2QqEjTZ0F459/mAsalssJB9b/yHYQ
vMNaRBF49BZUG3A3C/SYkwfvsIrff9SvhSweQI/r5plwvyHB/lxVysh3a23UnaPpTOJSLqNmGwYf
vrsWThoYqj88JX/zeUxMDLS4vg7NYxlc/bXkF9iZ6B8V9pFMiPDpxxZUxqTvkWFOWvyaVhyX9/e/
cUFh/HTMAJTDiIYgGkyL5i/F+kQXr0VjA+fbKamufvBKWVDZgcvRYA8kgZL9iFgy/l3XUraP33+B
Xx9SktaIxQCUCwfY1j/8aCKTpD7CATp2XULY36CZNFuH6geY/8v4v6Jv1d+cSf72U4DJQEihgcjJ
5OdLm4fGUIZJ4xwjEOh7klNRDZB4/4eL+XefwqgQDT8GF168D5/itKYhYZ87R19CQ3cSl0Ye4cv/
/DGxfVD5UJC5ee7HxyTDh5zUSWUfYUVCbFQL7KmfBhScUwhZtK3Hfv7Dke7X9Ys1fXnLfT6Yf/vw
wwjhCKcBatAR/Y7zWXReRKpFTynS5TSCSm/Ch+A0C8Xx9w/HrysL9A3fFIJfC4bj408lMTnR59o2
jhkQrk1Iq/zUOkB15tTx/sDQ+ZufyMPhorBexI3Ox8XSZRLBRxXGcVQxgWTom05z08L+tXhg3sN+
cC//CVT1d78Pl5QniEIkqcA0fn4se2TcZsxc95g78GLKwiIIVvfiHQedP77pHwFQbAc+3QmbXvn7
vPqXNy32QPewnhwZ1JD3norCHuDv6Pld3c+KJiKs9xXo0fFmHKjrBmqt5tLLfgy3ltZYHC4q+zWP
oBsJNChUnWQMxzde5tT5Hx63XxdCEtkBW6D9BlIhjOU9+0vvo0zsAUhfyBNemHxQEib1MyAF9ss+
tXjUUp+y/vdP2sdB+vvVQdSK6hQXGcFcHxb7KKdfAnOORxx7kdqMnrlwazHzoNhaWEBxHS7Pe5qI
i+xy+dz3NiQlk5DZOxCoMt/JqANtRpVEmjpCuvgfv/UgZ4A8ebwMrJIfB/26RCrYe7z1BRy9S6oT
RCwizTw2uVmi35T6n9o4vzybQCuWt4FWDo8oTr6fb4IEo03RP81wohYyrZ5i+Jgkgazs7JzGf3/5
/+7D6Bsxt3V8lpqPz6Y34/2OpD8d3xHIsI/9s07EQL7C2Qo46/cf9ssyzS/zkChjllp2PPvDW1cs
LtUm1KejE9ocLCMYjhiVCcTOtr//IAML5M+7q8NyuRQPNj8Ovs+HBzlHtsUA2x2oIFTc3Oic4boA
h3qbPYZaNTenOu3phFiR5Z3jIWZwAf/YVCtYB2yDlYSdRVcaY/rAYSloxFz/QDrrmkMri66XCSd5
4dgOMuNw/A6RbqGlVMU/XYgd5CpIVnBb2iahcR/ejqScvNotmuZozJO3HsoOoPoQJ7tIBxr9+4v2
y8vPR/EMWK5FwxZj6Yfnro10o+3HWB3VgrFGkMjvl5X0IdCOgLHL8Y/9w2X3+ksNZLGtEbfHqw/m
ySaV9sNdKufCFFLZ1tGRo/UNPU9/VBZM9veGiOM2dHXknNuP1Tgaf1jpjI+PCIBCgzApBx2sjtOF
PeDn18zKwzYhASM9CkEnaV7j83Ey0l6cuUMrN4yh9+aILCOpvGpEcyF2mzfQVPDGjBY2LzT9dLrT
u4Iu4pwt/Rqp3OVg0aEhWc0uz5EqSFnHFCWSG7edNPxd1ZDgvINWt9i+UR3f2mkzP6nl8cqR4My7
qVUYuXs1wUI3nGa8sYeF4t+EGX2/jMZRuEre0d0e2j0m9roGz1GH8HA70G24KKQ3u9FKnJtqEtq8
q4Aarehil/AD4cPoZ9rSOAMRkXcY3pDJnNvMcgmpAoMwrKtJzhyg5+TIoFmgHsht2AygQCWRLx2x
0i29bx1m0as5gwbinREIjoMOw6D4OigvoymuASwKwLUvzdApyuKbHqN5tHE1OVcHp6JFufOZK8V7
p884FZVy5r/OEmjfe/HZYwwdt36+1DWy5l2Ly9yevtMtT4YgE5Hi4D6pEcw/5NnxDphGEd+AGc2r
cxbJvr1tQPMuOXwub3clijq7I0KL/UJ1rZBbrNMwyXXDO5PNUGV3bi3AzTc6vwIqvT1/Q66Kf09J
QFCkn+Xc5lFP+IP8dPvVHvi69+i+wXgQDGCde67mgsLv6M0lWQuuzyFhENOlmOhctXNMI9wrJocg
1PfQB3L3QvE2D4sRf0w77X6sEj5aZjO7lq+XFi2cODcbJsIDqJs7kWgxCiUel/iG8yoibTG5RNjB
QLQOfa8al4yhliHrXMOJWTtLoIM9RzxBZdlzkDDcIXHPFiEJWCPeowlAdPfJBTAiPS2Cdpp5N+ac
YVdGQjYRIzV9VA+ihDWx8xL4eVdl7DnGBXbzePOjDqBnj5V0jhxaDbFT0TfD5W1OJ5T7owemh7DX
7z7w4RsPUyjC4qUFR0ICX8aMRxiMqQHvj8zBcNN0zVDvf7xWWGeX0DjemcE1U8zYhKgpmvOTeBCj
iBNidRJ680ZrsYwrx+Ypkp7DySzObe6U0Sw9c4RV3duUVAMq5IQ+/I/RjPCs19A2l0Li3S/JjNEi
3jddOrGK9jyIDo4/I3FNCFWX7c91OpqMMb0r9wwFYkl205Mx3VZepqMP8SNe06LWmDTkk8WFRR1D
qkNKKlNyi5ScLyJ0eidbuETNXTlj+nvpRtfUiD5y7Sy78yp/RMs95uLBSdPSCjoVJtM3T2OSsUk9
aVi3k6jpAscTtTHhS2JwC/ZjxgB4GWLaFTwrFtMc7LtWa7qfKMxhgwLIaIkqWOUJobtIOsK5SAKW
cDs95moxh065OYjt4g/0aEnAXTkWzH1ptdEhR7RhLzbydPix4/+P/PUP8lcDjSnVze/mpAv+oWp/
8oj9+0/9Z1Dq/4tjJgcHxqEmelqdDfs/CAj3X9ATaVZ477NQehf/Z1Dq/8uEF2Ezk8PhCj2BTfc/
g1ITBaxPIC6nukW4+g8HpcJYtsi/7N861l1Epi49DL6gjtr25y3UxH9atGDyT6WuEVoFTwRe2XoU
ZbhPWjGCEcD8BVTb7Gu1xQQpzI1Tt+a3EZsXkrU5AZOCJPxqnELLr1aSgNlP44yt4Un4VFfroRFv
kWdEj8XYuUESOfan3rLaK6hI7c08+PhxkwrLFRNZzb2KBv5j0DujX+80TCt71aYlZHziXIvRvs1V
a75pgxVOJ6ZRxGxZjtGe+9S3ykczCzv33MwSGHqXOwO6HYuE3q/p+/DWaHCBEFoP4LrezlMDiw9V
4NoEphCgnOmehxTI+rjq+kK7yszEXmqBwoX/vsSeRmjJnMA0yirb1AS7PIoYMFDE/GsOVJLSXoX+
2Hx1VSXvHaszYAu18c4Y0685dfkmcRP4tbpM0LXS1t+Rz/UwZWZ244AMSvf8L+bVRLxKsW5HM9m3
pdmqlbJsc9MK7XXMLDQ5OpicA7sFG0XpmxvJ0R8WnYfghEaltDczx8w7lJn2Ve8zjxJt54pDhy6Q
U/8MeWEuPPe+du3wQbWT4R1U2Joasp/azk95Y7EyuxD/PvfQiDYg6twgA9bJNaj7lezGkqiiKgf3
jPmg7IqBfA80jcyGp2k4tV2Ls0aL6njjJs58J8vIAuMTRkxnMuHghld0i4x22E/pMJdrmkc9FP5Q
pluPKOO9VRUk0c4mdD+szvODn7vYuEinJKgPqLeXPyXgB0osUq7r6puOPXaEPdTmBNPumI1MenOI
IxtNW5HmNpC5qJkVefBujp7Nzsm2aKzAkLV1me1wQOcaQj72gZDQu77z4vAdSJkHWVYNSI5tFUEn
Qo0YwyknS5A8p1U+a+Q8NLYxbPI57AM1euQlae5DNtrrwjYOUaeu7InQ8hlNm5tUF0vOMujsDH99
ER6Jcd6WVKaPgJVuR2Tm2PT5htE8kpXQT89CH+YtI4QQ+910Tze9OUgVx5vZkelZFhrKGOLSt20o
jaOvsd5nlLObRkMCSeJKcrRoJW0Hr0pOWj7NB13yahpObjz6k/FStp4VSNycqzRutcAi/ZewdbfF
z2Ei0KMqe1NUE0eVWNFJMplYzzOOaVVPO8ZnQWMR5mfNaOgYMK6TJRYrkhqiYQJpYmD08Td7lp/d
kamrz/Rh5Uh9XuGsyrxAt7xh7XeE65WkEyzhAfVOpvN9mwBgFVUigKTa6JNUKm749umJVBakjiGN
/gMCj+5bndfT2otNLg4v2x451Tpz2SDLaG73lZSHcrDvIV7cZV5yxulPXdoRhmrMD4nT7iq9QXmF
frjxkwMHFQP53rSJUq5+5MSB11uPjZQ7bxqvUkPDaGV341bVebvpw7lZkcL95OBcIxqsIPG6yL/l
lq6IxBgcTHoxliIN95AUIvDhZ8FqtFkEE+/KqkGrpQBvVjphMOQpUg3omFE3xbjEBfr9wLNVN6Lk
fjg76p4mWBj6e0/lX2YX1zhFvn90WC6PnWJiNoZmeon9Fo4KfZU1b4W4jWJ5iwFps1D9vLkqLyPI
tNd8Wc2yLgRr6CHoO8GWsu4SQzrHqsbfwA2jpBlr/9mV8WddayhnjPE7qmmxj1DBB00CCBf/MtkF
DC6PHVjADWmY/i2+3HoVzY5/yFIiSBx1yxhc37JMeKcKfwQGPJBbn1hXurUBRahf1WabXmBz9fgP
MyIruVFbvZIdEy07BpI6+ldq1FE3aO3aSovnJjKMgJHcNbrVbYmtazWi1ET229yRvsLqEqMV7PR0
m5qZyderrNfYSi6ZGbM74EIeM+HvkrQlSC1ztkYxh/dDNlyR36gC/PrpI7KWRzuCGgkG7rWZ/c9O
ZByMznZ4jrt6W+Q47WJj2DaDOlROCmcA/KmXSovMxUjuBk99KfFkbGw1N3u9NR5qKDg8wBmTDDIf
kKbLQb/Ewrzr/PqcN/GTkxnYbfN5o1cWlLOm3iCQfSGKi9GrhVZ+WUtrzbvxGnPX4L66G7l1xQoC
tgxYRr2XLIzE55xs1zUgW141zeLE6vZX7tRveklGsGe0W7uXC+Qj9VayrxPG5n4VB9mUezuYk/Mh
rtp9W6fHPgmzXZvrCfpcDd5Zr23ZzPJgDn135Q0WvIHK6qwvFuJoFuxK8y7TrFu3cQGbbXaVvMq7
RCP4q682dWrHb/VIxtlgdGecuuwJQ/4orB7afHXl9zMbawob1VDtfU8fVCZu8aUn9xkowmcUwPmm
5/cgHKiygDSE5NRP5gGxidhacegZeIbt+TLaVs65I5T1GlGwONmJHZHnYk6rpovMZ7AR9R3do6xc
EbeKKhcrRRn05DndYP/GAFgp8jVb9jXYjeV+qvBYCoGLtuzq7mwQV4bKA4yH3+lgrEztMdaGZXuG
oVstoFUPCKruGk+INcprPar7cW1NuRUlsFXT7g4kqnfwwfscx958tPBOvGlQM8FpFmgjtjYBJs3K
JAAEK65FzvmefZZk7db/Umj9jYjdJGitob1r7PJmKDUM9Jl2CyWyu85GkjKUiZGBIJejnJ1PXmPl
D2OSHUnEajc0Lvu1UebyheXV2g9iCl/TWagNOiiF31YzNimRzzsnJ47aI8k9KDLcvEnTP/tR1GxK
HTRnhFrpiaxULO594313Ojtad4zxV3Zs5q+V50737qAhJOm8ZzOz66DwCvfJJd52rYUO6mY3Th/K
qNTRU9A89YlgWZnmiNLYWl4iblgK+NPMtmAiWZB9vl7ECWZTwNdT2duka+6d75f9J7PpNzqT+Euu
ZzZQR7Zs2IyiILBDWTgsaoUeVlf5qZnnap92nUWNUEZXwsj3YHPIKbLdesOAA3hMgYGD5TbubjVp
ektmuvykzf6+aqfxoW8i6MR+QgQ9qTjJmSDZrzLzvrA65/hmHH/NGa57TFJxcgi039UEo6xtYvc2
IXP6q5TD9bo1zD6IbYP2i1alBkoLM8EBb8tzivJ6BYx7OhfW4O+HSoxrN5Zf8qhYiJJ5Im7quhf3
LJANgjFU6rC12yHOd1YZoasgg4HNq9HKZ0xn5ilyJntL9mPypA/AwoLKI0JvpVmTCQjAFG80VIBQ
JiWE4LkF7BlCptZom2/oe5F857NYzkzYKIB77MSzRhiMvi5NhNgcVBZpdKk6mAyM6gsqjwBgbw8v
tggFfcmTQiOxzYo+uscPTy/rikIrABnxpPz54BjDV8ZYzg4t/htNFNhozMw2XRgtAhVs7fNo+2CB
9B13jigp3NY+p9l1XmHqGq3upW8X0tBcA5eqQ2DkeRWugNqyB2bVnnSumogwUFto3fK9idgAVnDa
H0uA3aEyL2mcmkiFHFjJNcjFJC6QEuIoCTLXR2qGS6aX6k7hKdrp4q3Ds7xt0URsiDJ6pPMEFFuC
wdUsc02yXo3tRK28Hsyrcibw5zLf42tB2KVQ1DNcE0GlEbiTWP0ajZFkSUlscOxOv2pkv/LmLH4Z
MAY7FPlb3eMyF379OBJVhsPDRx1EzuVAtOA6FR5CupHyEH2bBcqFmIMAXcGhwnTvIzDZOZH5JS+7
R5Q19rXmzLdtwVmFVKlpO6KFDFTdrmuLuB6zxpCiqbHfois3nhi8Af7Ni+JxbBuaKAszfCRaigEV
6E28ckEaM1RdGWlFd62YHwtZo4pCqwVMPEy+ZmCVxOjOtzMCTiwyDjYMC8PD6IWPhNydJSisiyJb
OOhk+Z0CGBJp3GyIIqxAy+HUGq0euWMTb+e8Kx6VlSbr3OqirbRKf2MBWKXw9uwVOVz5Fe50vMJD
Vmx93YYV64VveqOitQ+TehcP2XgL5Uvb+o0jAgLHqHxE7V/rdXopx6m7GHoVFJVceEhq6Zvo08VI
/aMmPMhWDvh3d8ENM74bzkx+v1acOXKhPRve/BrVDrCGpjtz1IUqlWaoa+ZD6GX9BmUamY3fNQ9M
sHAa/SyatN7LTN3IxDyVY8wSGUsyFwFBbeuaIy6COnNntv3OqGxBxyo9eQguqBX0o57BmXJjc2Um
8+vodl/CLnqroM2tAeXedu2VW4WPFS51YApl9KJpRo+aNj+0yYyrwXTPoD8+e3W1Vr5f7TI2yJUR
eTV4JBxmWqmLM16e23SgQtOA+gWw7AGDZ16kX7KwGijRtJvOkT3+82Kc2RbSkJ/LbiCRH+A9nzyv
OSie4JdJxd/MDPKZGeLeik2jUavBypfwbLt4zqu0qDZJIooL25aFaq4yc4q8SrlrI1bl7YC0ct9r
I0mGqZOR5KVF0CcMpcdBlTH4NQaBVI8GKAedWj4OHXFTOFb6A5V1hqkmLneWX1rbepqj06B3zlaV
3cOkZlTVlX/teyDcy0QT3+2k6U5znDjH2vTU3sin7Egk+7S1iRR7sMqpIujNeOUcn15hMuGQH+n4
ISP4tE0VnU26dgFIM/uKtjGA4HnEXANYe532nJh611oo2K63VgncN/INd31pWusI7eCqwEK6gjoC
8ApDDSMu/TqyOiTGdWpusKKG1w5S4T2hJm9eQSu+MFyEuzlXjML2quywwpNvcoB5O+Pz6C9I8Cgt
mhgxaua/+LqerKXnov0sYoS5tV1SCqkZSg9/feMPtBQ5aBF+y+NaDIDV05LugBEwR0m32GLzA7Xj
gRAC1Np50W+XJI4NK/rErbdLQH2kZMYkLEyad9fBb99xHKbrYo7pc5/5PtU0xt4rtmt2ooETw2Vq
/FPZlIDNs9RaG6Frg5vEw0Hbe2HNyJM7NfoK9kOybzJLBAqD7go1oX5qM9kem8r8LmeibJBiQSbA
FDsnF8HqvoEMVNykittYkVhFwix5BXk+BBrKspVTJe06Q9N9GqwUkx0Cx6wqriLHfcJr3WBRFDIY
ax7/Zhy3pdB30UDPI29tzjM22YRdxlRBQ7yJ+LH9Nlc1asL2aqKHD3kopMttoguWnLUMswwKrQCV
BoOQXjUtG7MJ0BezKtt6uI+rHE14VtsULtNx4E0NsBCi2+la1kiyxtYUgW+9m74lrk3orrwZUV8f
kmYy1hwjTyzRT3VInp7VjRuOWzzJdPqDtm+GFW+DfplFZ+y8BQLpz2y89H1Rbos7woixAHWbuXey
QEpR+hx25vKTtDRaJ8MweFuDPjNr5x1B2RO/qG83mTNw+vJg0yuOhC3JZ+SkrsBXc1ANk+EYw1Ra
2Vb5VraVf5tGGjfSs3e4HwkPJZ3hEVXFDdZfUNi1MNZmo2/bxsZiphR4GYplbe3k7rTikJM+EFT0
zRPy0szGKfOcV1MYdMZfW1HsgKB9V/0EV5EYhk0poNzByVvLtAxEWqfrWfbf61ZlAWa2l1hCbZZL
+7+ptSCDRERjxaNfMoOnW5cl/QC8QpQuafiSVumNilmgg6ZTDkBR3XKvAZYYR426vkZaS+LE0HMw
7+Wk+J/YyRG9A6LUa7kpm7Ek6xOm9yCdE67Nk9JtyOB4kroRMtSWTg4qnLyzAWsLF+iOmGR3Zqqs
dlZj5OBWHEsdklwyBGFVA1nTCGUXlMcyRtdLVd4+aJZTNNsCiiWgTy0bVGAyZqtODueEieXD6JJt
avlCAr3gGtkkSaioAzZ47rDBvDXZ6GbtGfBdQ9fix8j5/3fPfveturwW35r/vfzFXyguWOf+i70z
WY7cSLP1q7TVHjLMgC+qFzFHMDgzOeQGxpwwTw44pqe/n0dKKmVWl6rKbvfiXuuFzJSmpEhGINz/
4ZzvJP1//vjH7vuf0Ypt3vv3H/6wvfiN7tVXOT98JdyUL/2uKtN/81/9j//x9V9zLbFA//NpfMeM
XKY/upYuX/S3YTwRq8QB2T+yKIT3SxAwL73Yjn5PKjJ/8ekHfT0bR5fJM/37DB4KBTpN2wz4C+a/
jWH2nJ9W6KzOA7YGpta8IcwE+vDjCF5aftbqwIYTbFqqzKKI/aHH7akJmI3vDm9mXAYYGbz6IW3m
6kZPzVdtiCFgXQmVbYk3Mh+zPl/mrQRsfksaKtRNqJpM5CBxTiJ1Tr2GcwKzBKjlhehzVnUk4HdG
GFCIqQDqORRjfTZjTfqsYX42Gv6pmUP70hTJPgLrtSfAhdo9Lo1o06nc3y9pIo+sB/xr1emjdunw
7jqK/TcBsKBHCYXxX1JYkmodlHa2ntDOA+NRwz4zdPlQ1dFDfeFqpBqxocxPeb7U78wHwmvySyJn
xZy1p4pkvTyyE9hB4PJvx2gKWUz7AqdgEkF1pAF2DxCMjM8jlNNvgTYW4iclvDcq5dd4AqUDkQvj
YZo0at87jnxwiTU5gcE12UTn2UzCQGYTIQxzMvMwMzB2dGio8IjcxGYVX3XNYnyuLkZHq6nZpS5t
RWZG+0rkTPuQjdo3kYTDh6Tp+0eie6FRFsYiP2lDyitHAy555VF4+j7R2sy0BFqosEKthuZgZWtg
ewIXihAIG5R7e6G62+744sMG4ZWuik/gfvqD0Cx4S1PhF82HT00SbpbYO+Wyb05SE+SbqBjWRDt0
u2AKO3sjaT4I2Z2VTV6oxs/T/jJZ41VS/N80n97unOJqBtq2lkQJ84tqmj3WLAj7KYj7TMPupzYq
npCaJi95n0KRGKvGoY6f6npb+l5mMRFAaMTwTOP0Ux5AZtewmNQFt68u6H387NEuWdjUFjHT+vWo
If3F4lisPDF0f0uZFFI/TlqNBdsC33GWVHcpxpqVS09wjmW9bLxlVitbhuV10xvZ2WYXNa9zWAjg
ey9BAp7OFIgu8QJCxe6ndhrdZsWNTvGvkwjqxiwPS7Ow/KbyoxgLK+sGW4G4h4CcrPEIb5uEZAPo
JhtfejdpIYbPlU5AMCVzpDHTsQhDR0ICYLfparnEJmQ6QUHoLAXjEqvAiJ6IBQgf1hcGggQvJOYI
UA8CAuHhc2699aKIqOyqVt1boJs/SnQSa9FAosiZ+lC3zv380GFTCA8uFToAxVDUuHNIeBGXaAh8
1MREqMhyngFsJFctZrVPVP1mtQIIQ7hEIBdyJuIq/JgFZE9ATyGGAr2FeIL4VzPEuwRVUPkRWtHo
/IpQJ1mgChAf2AF8MkxSLvxGOteW8uevXiPZdXWETFfbKIyq1+wSk1HIjOuV4Zh8w01MkAYLrOYY
6nQNJlws33qduQGokMa1l/eoAAnkaFM+z1zFJMXrvI5QJ3dQNxMaM0BNm9wm3biMwreLzvrIays4
eWaHIewSBSJ1KkitdEAIM5FgbQhSQwZgIA+g2719fQkVMS4BI24gzTdbp44sOn9ksE3gYuISSxLo
hBLAXO0NUzGkMUInmMhLmAkW5+wlv0SctBYjb040kk+iSwhKaJCHMgQ6GsVFg3ZoTTT7COzITnF1
ikp9CVTpdLbKrFNWolgwl8ku4StC57CAKGg/+jqbpdUpLbNbWdfOJbqlH3WMi+PNMloLUJW3CQlT
+Sa0CfD2kzHC62OM9toym8c4h+MZ5mJk4gvmqsSLsvEhX7kagTVoGJbQWKwhBpGQaVRWbbntfjLL
p7jy1L7TQK0U2SIDDKk5W5DnK7YXwLfQkS9fFuxG5XawgHPVGtNlXohdiGqzW+jVGinpFq0P1suV
wKtflgvvaw7cKjdfwzln4M205gIGUxdKWDSBsLch6dxaGXavxSrkg18W5gOZzvEdx+KEkDxfjkM8
PlOsVg8t0sMHZXWRDfAxi55HhPWvDrIZpkVBRVmLHOk5rHzdDsCwJ/urqe5MNZV3GGrbXReXABPT
3EXpxVaFRptZKIs2KARceeupnNMbZQvFVDIgC9vpSjztwuxflZ+T29Rh3191iLg0OoDJkyU7H+89
Pz57Ohu0ShXRyi199OiG0j9mwMieKOhCBD8QPr86izHfVkasyn1vtDU6rTm6AXTUPLJ6glnKL/6Z
CT3k1Vl6ewzKCtJeu3wkdGSq4dMYyyG2CjKuXXgR7CzUtu0jhWHL4zxSqbVAa1yCYwIUaQ0t864t
FA6w1nZuo5oN7mrGR/swEpjC+sJmu1LHNSx5soVmkPV3MSa/vX49n2Q9WaQGLPLAcRHss1Yat3k+
DHS19siOXSzJF9iwqc5yZ0Ag2wlftGf282lmPXUPK3nci1mI42Cp7llGhM8Pljcc+Dz5RIqrmmCh
JmCh0I0xfrBlns0NW/yEltYR7f3omCW71MwRa+yH1paUUfOQtYV7S7sZAV4V07HjYkTVY483lQg/
mzWh01bn2DWYFa99TZnrfTTHKD928Df2iE+NkI0GRw2PXwKNwC2IMXBMMwAUleV3rETGj2A/xk3e
W/6bXafhrT1X5bYnC49+EFsXaNVx9JatlLZdP1azeMUCig1vSMKkwW7VKmttVqGdsGEYxRt0+fwR
JWbX3vmyS7uDE2BgXS2+n3t4TeERnm2foQ5TZKsiEQZ6StroxT2vfG0v86Ns480knHAmO8gPdg3J
mOsEz2C0zuLxfrFslqG9LLryoHojefUax0vfbZ+P+Bq3p+lt5ciKm/k8aM7Fv7asaRpYeMZ5aqoT
j6wtWQ8NFZ7od7Jl3qh9pxf2t9XnbJhsgoZU8ATkqTnhp30i1Wfelk5bHoO2a9aEVqCbq6cHv1hA
56pvbpq8Z73/FqhRfcJ3RQXhSgQbnafeAmFkBz8Ii7vWKrajWxpn3hx0abLJjxXqwG/O4pGk0zdk
/tGMEQrHLDotDrKe+3vHG/N5zUyf+VQj2U48hb4CkLHYy32yUO+wiBq90vifaY7AIMi6q7/1P7ZD
lxbnb73S/0stFLw4aAz/WNB08/WTfO/yH/VM37/o1xaKVon0a9f9I93hVz2TZbq/mB7uMoJfvwuT
fm+lHPolxOKhT5ulYX+IoH6TM5n/DueBVflP6qXQJWnWch2Od22tcX9SHxeOMjhlk+HslIsYEtoG
PsCMTQjqyObqjAfbnZsSoQfnc3I5qiGVjE+ePr87fZIXZcihXvHjXxOM5t/a+syfLsd/r28C+3Ip
2I5kX7qk6tXVd4a8XB+DvklEH6Y3ANzZu18uGgTA9rbB47FmWezc9PpGQlfZ7kixK7nyzOqu1zeX
uFxiUAfyZ8Qx40l7GdVq0ved2Y748M3EQD6L0PChSMLyQdr9M4k4yxHiNLemvj/91lseuJblgzbW
7hx9zy5RP22N0elPeSNIRdP8zkGTPN0L1BPqa/Gk2DW/B5r5CcEOdg5E5+mubWGC4vBJXsD0qnlt
amaoE0MPFUlgPQYXoujkZ9vBJNsOkEA1nWUMezQEQlpecKQWPkq2nQPKa1PzSmFHAg8FYZpDU2MZ
CobtYGrCaZtW9KfQp7qP8B9AoLa8hx8KzUUNCcbaGZqVKkutaU00QbXQLFV0nSy0Mk1YJSgjOxhA
V5mVwsDKCF5YNJG1w4F1MMcasGtSqXOlya3JBeLaa57rrG/cnDp43VOp3IYseQ6zJsAGrTmeXU2F
DS3feScgoz6xsuwf/Qs+FstDvq3shr24TFBOgTRT12hCzV1rBcYGP2p1b/Sm89hrNi16vuLbbHfw
ajW51tcMW6CKxo2TBlh0KTZAt1KNQq8VdzjdyldHwty1NBO36qHjjpqTC4TZQIYlJ5qIrrsFXIUu
W5N1xQWym/HgxCuh2btIeGidiMfgWDYueN5Jk3pdzeytOo3v9TXJd9ZM39KsGRTjhWG55b7DUAqv
LsZMpIjNjSuteK00IdiwYQUnmhoMXRCA8KBZwo2mChcxfGFTk4ZJjszuzAZReao5xLmXwRjLNJ2Y
TQeg4ugCLW4vAGPcoeqqSv0AQSZ841STjiEEZBstbX1lyWC+SE1EhiVrbhMXSnIaNLR+ddMO99KI
l7e2aGxvZRTNdNV4afwk3Ny7DQHbybCJ98MQ0CyaXU8jkNjb3HN6SMbDwjTQskAteuhOIKWDX9j4
HVRBCpPKgBAe+tGR9Q0Jc+ynj96cdcUKPQ/rjmhqJ5DTMiqfOUaau7kqlkMVt+aWzsbbpkZjXgMD
rEixHRquTPqarUQSeAsCK76ViWtv/NZ3Pha0kIj32de9dFESABQP1fxIleDERCQVxnbJrOTg+VF5
UguXO7ThYCTT1Gi9YVc1swmRAIMfS+4qL28MFj3PgVW1DePJOmrWbttGnCRpswCJr78UIFXDlfLL
6dpZgnLmrfHSHLjEYDzHBG6KbYbJM2IWG0+Yr6yMqjOrWnsHWXdBeEIC071dmNaL7ID6r5k4y6bd
FfD5zOkamGg4EV/hxOSd2js5NATkAP+bfaYxk6k68zFiFD77H+KgbPoHwk7UgEYLv2V1WhobYd+6
D5FFkaIx2Pn4KLMpDj+7cR4lFRLMwhy9DyXq5TbYhg07y50BKjz7MgdNY+V7lFRScnFxuf13D0n/
/6sDUCJjtvqzOmD8j7da5j+MUr9/0a91QGD9wj1uh3/gNf2maw7ELwFTU5S3gY+ZFzfo33TN3i8w
e0Mcan5g6XLgbzNV8i/+L3TNPzniXLx+jk59Z5jqYYfyfxI1WwM7UNOM6yMhlRi88ir2bh161huS
Af5NR/Hle/H04QLn0ARq+dP0dgCnAqLIqo4B2vybBXbjDfBD8QyDLjy37fLPLF4/TYv198NlZePD
xuRFi/DT7ya1OLfBi8ruT/NvRhj/EYicBfPyhAW26iO8Ks4UWk9oD+ynPzwH/4UV/Cejr/7mpNcA
Kwh599gR/fTLtqRBTHUnq+Mi0c+URYkppLCG8AzPDgFbtIjnyDb/2a/8k6vt8l15tchvwlWJyFdX
gX+wtPZdn8kxDErcWNZ0B3G3/wLTCIuW0KaWf99GxwIcR5nJt+PpNR0c6T9+w8w0WDl2UhxIvqiv
ghAb+pz0CIlDBwBTNPhvf/6yWn/3ugYeBSzILwIZNTPhpzqWYGhzicmXOBClR6abIjbE1lhfrEmI
83CMAg62bsICjGLAEPGhHbzquWpwRyJTzoHgot8MHhB224Q7DJ5CgAlP+GwRRv+KKvOfPAVe8F/8
vJRzLtQw3k0+7D/9vBUw1zgDTX/wAsBMT0aJjveqiwsK3bgG2MXy3BpPFpQ12M5d71lPfAZnkh0K
dvhm4vuntAud4yVfLXY6jKRgKHiWmPxgjtQm3QltD/xV0wYxxPrMuimRXZFmkWvnsLKJ5ED3l7ID
nG3AJZQL1o0hA8zHKoBg1Bgz9DRN8opSgS9pkUPtfQoHBz2xL5dpQC7Y2tmVdLzpDlM8Vp00ZC9+
wAxmvKDuFdFDK23JIxdlLXxHjIygnQHOJJb1ladUR41bKZX0de+Kwb2fqnk8E+qN35aZ+LgaGPrh
tdYHAQE4fE4J8Z3ujLGf7kTeyhBQUNu8qczGlIpq9/jdSjcNQ/NGAPBwZ7LsKteiRaoG8ijTV7f0
3kMJFO6786scIvhQFDUPRmtYT16vwk26kCZF1oRdHRlhTG9swlm2AjjB03jhPSlX8ps2OSjzsujw
7lE8RM/oYXAgqnDEoa54HS+2r0i61pOCtfOwhK14HlsIbL6B9S6NKSRaZ8QvR6wJFiwxGbi9uyGa
Hr4/q0kW43dMnHSkksun7kuR1Yz+XY9f1p6Hptt3I0SeNQbpPDmJIErLo4bMlf3Kt5F+kLtsJy/J
MIrnsOE83fS5AtBQzsSgrxhquO91F2IrjBs+/G0pzmKW4rkpSngpbpXyZEw5C2bS12r2vhqZ5zT1
dMdMEoPd4Nu8pHy6mzeUFBjP4hpAwe5X5Bn63aNKCDeDtql/V4Sx1ITaNnp5/d2pZ7CkQpfYtiDY
iBBv37qtiD6+/J0+YrJf4s/k3FiSg8Hvep8E/bAZYyF2qu14gBP98fDB6TSHrsui6MqiSG9Qq4wK
HcQUCkStgSWdVQ97RKHtwvlx07c+Ro1VWOb29NgAG8GjENVTNOyKDEA68lW+oEJlaB5Hqw+AFrKl
w9fXdUjt97OpsnHTxvjNHhpybopVUnsARUna6aOzTR7OG0gHYjpmg2DpETtrejfOhj2+dLz8yb7D
ibjv7KQaV4uJJMkIsSvWoFVWhjd4vM7dU+NEyXbS26aI3LSdgMLbJu10HJ0WkU+YOTcemfZr5LWH
SMzTVR/X05NfKlRkoAF42435xvVyH1trYr12pt2SJTn7K5SbFnq4pIfV2nYkJZL+/rF3c0HIjtON
DmrmdLoaAmM4uGEdlytl2jU2xHq5CaWKv8Ait278MiVvMk38m8asBGSyxZ3PFO8lLdRkEKsKbind
V83SfxEpiPxNZxAxseHhFifA5VOFV2/oxMoKgujZqbq+2liG+wGJB1GDsn2vrACte2F67qFlugnQ
MNCMMXnhUMw5xqAEfOJAyp6aHrjmeJYJx8AR6RsRt/QCiGTuEE15Vi+InEwUNPFYu/m8YZgeLjwb
ZGjWTeNazduMbqBAdj6+TzXtQOb5HJi1nT9lwP1eMlY/y/pCHozMDsAJ0WDHsBEmkbRAKzdco/WT
78GGS9ETdfwa8Q4uVeidvGIxxcvSNdbHUhrGclwS1E5Hp5SLAz+s6aYd7HnGimSOOZ8QoXg++X/5
qRBNdB6NJr6TXZZg6RVPQZK0z0Uv3+dy0qd/aj0jClGbTPE6sWDknPcaKz0xG7c/KiNS45qVCPH1
oHYf4SnkwSYdxqPHcGfYOGOLwSKxgis3qmW4E0Tm3k7KntRuce3nMgmbTT11NG1DmYwbZucte43C
9YZV6UTVTRVA2C8sh7/fcGPJD14i7OiTCMcUVEDbRPVuwThD/GacK7J5u9w4M8+AVUtcE+GdvRe/
zkHIBs6twlu0fSamqR4CjoWQmWFs1L2hJ6MWaXovPDsjIvncGnhbWwFaL2Uwz2HhEgHK1KibjyCx
wxtjmrkWSkR2G6Pwuy8YfsTZu/AUcn/hsmgVT0oXm6GWoulHScUsTOOktm7YKHGWtr7NmZ4xhn8e
bH4av0/EuRt5a1CDCc7BEtgGyhqN6UnBVZPjlmtE0eTEAr1qk8Ics3POeznIw5wMnIMDrDGU3J4f
nkVTGOssrPnOGZcJ6/EgnO7ANPJZ8kZwHcHMPV5LvjFJse77QqCWApvHMQnlFwtsgD0+Ruppwjjp
xyrEet6M7nlUymQV6+Enlr3RfamcnJvDcpi5cbO2gC8L7scu9Tiny4t9eG5rrLKovQIqhpkWZf/9
x7Iu/uY2IQvqFBnaQB+w8LhqCykPwwxvtB+ofcsQypW1FBWURpb0cNrUjF/q2sL74axNKeq3EV9Y
cmsT0cabVWo2xzhoJ3cl0zl4cNum6Lgt/B6P2qpI4hYW+hiaQ0C4z+TCXcq7DLdG682PMCm8Nz+x
OFiBbhO+1MgJbWahMo3as+KnMVhqpNwm7Dt3ccKOc5HJWlEb5qlRifGtl63YJ2oU04qfmSonNWBK
2hNLGwiEkpu8Fb315EgIRgQcTLiXZeBieY6nVL+ibc07jtOea101IR7AUnJUPUb6Hc0yh7fpAjoo
Ot5Gw2rpGnp7MaW58ZBjpdsi9CLz2QId7rm8TpSWj76TGuoR5UXho4IekzgJH4o8hPy60eNFB5tR
3M7pbs7Rf1ofspBqOd5PY++tAsuD3WoScJCaLjJ9DJTppodtuxr92d6XhqAGCWyAOrkrE3IC+mGN
U37e8g9hm0DRT0W2NNe8/e1DHXKy5ENCPqch0pPRs3oduoSrZw7LQ2z7FnIElMOFGj1+j9bfkOaK
8CEQV+7cRSRwOvdxyJEO+kEBEIhhCSxWibxkao+kucSruC+shwqIJA5WDolVNpCKCpKhX/V+mX/D
q+/twqGOkE3UbK/6dqg3fAJJOXarbxWqE3x3t2JyxyPPNYWBIltA9I1565Us7waGan43l4dJwcGn
No4eJ1+x6eMSJdc5wZPoureu2bvXk62qe95t7uVqKk7cfOXeZQK5wljfr8PS38aiuFY5NFOHl+rW
nJv4A05z9SZr27mB/c9UB3YwBSRxSYUoKuiXd05pPVD5VVs2yeY35k3eyXEGpCSoVgU0CbarmGrD
A2HhX70W3MqNq/gI7zzPGZNNqUziLKgIBrAF3MDdakYNzQmSmJwQ3Fechn1WX6nWNo6+M7fNdZfr
sGVCC8U59SVP5DJoLSXZkJBc5nzMUsbSsKj+vI3SXccfvMwuXJqAhsNjsGAxgvi57V8GOxPceM2h
YcxF0T9MIChkxJP459/n77ofvpHGaqH6NEOXxu3H9hD0Ra+yum8OBRs2pBhBYD21qACKlTuBvvKh
Viany3H459/371p//QuaJrQrOlOXTvHH70tLXjgZmZCHKSv8997AX1t2E/TTMUg4v6COzg+E43EW
t4zY/hn5h7nNz68uImK6Yj7g/BAXRNYfunBiv5ieWH59+A5cXkJpPzFEx4BxYSMz1ebMNxtJW6Ir
bxu0bbO6vAD/O7Fj8v31r395/1Km1QZNuUw/9z8M3/Sk5w/PipZX/iqb1PrNv/7lNi/ek7r8cXP3
/Yt+29y5v7iMigOIAhZ5V8ggfycRgHJiQQe/zQtsCAC4xn6f2DmB/i/M0n5VTP66tnMcxJGajkk4
la2/Lvx31nhEQP/4aBHxxYLcFoI8Xdty/m6GJoc8rCbfak9ubzCaxpHVJ0O/41YI772kSohpF2CT
V7BrF2+bS/AeH5Lew14fXAqhyZDNQutVijTaG4rFyZOa2+IqpD3I7nq/kh850IM3b/GrU2LFONnH
zN4IXTi0ZpqWJ3uK8p2fi2HTD1l1zprWqN+qpKmvKScaaCGzhfJ8GcieSGzsosMoxdtASRIeYFSD
oe7b2X8dxkmFdzNEBxC7aXLO7Lp3t85lby/iJkzfB73OV5fNfi3rPCaQGynluUdo18c7oyhNYCK0
VqAIcNmHznhTJHwig13YFktzUzMW6FbJ1MlgTfYQBJBD3/nsiQitbE2jPFWe64Uwn+wIP8CGvpnM
0dBmjT+uooLXk4DGuVQjPlFPmONGsTux1hZIG/PzOBbduGzzBIIczv6q8yAMV1nN7V0q3EY6wbVi
FIIMAjn51AuXMzYJl9a1Nqx/CK7K/SHGLyXZHCSsWVC1k0zzZYnmWScr9mUMWniI69Tl5meLuLcJ
DpE3QdkbRxNL2h34pmhFHpWzAgPBJdwlFSnsxrCPsSY+5txy6QqpOqU+3ds9iWTezhfN/B40Wb4d
C1Ws53xONikahR3r1vwsjdTZ151b4rTq1T6vhrYH218ztBwKdQwHAkYUHrGyrOqN4yfxrWcLXKRJ
QVoYq4mN23vOKvPj+oBlOLqX5Vi+RJXRIyuEO71auBJvi8z/gGchvnfitrvDnRDcF00+vCVlOG0Q
1OIua5Lpnueh3s1DnT4X3RTdFXY9v1D+GnCqFDbpKCCFBZ9AcEPWW/ScIIY8TIlvkLqDHx69liF2
QyCdc+RHBWwMoPQbK5D5/Nxog1UQFf6H1reqx27GC71Cs0/csMfsalqnpQymdT0vy7GStu+vBF4x
PJNVfxwnFO9jkcfPjEicK0HGGAV5441PCNc7otca5l8bxcbuG5nxPpOUYNFRpnVVgU+qAZjjrbmD
lhUc5eg9ZW2w6TLlOisX583ZojiJVzQiBWxEqYZbFcf2FVqV+sD1xnAjw8+7UkUn75PCr54lsv39
EAXNJyKXXsCKDWvmH+GJd7rczg3Gxblr0AbPxXQf+V1ywvAjn2LLWV6JmC3xlY2T/TmrpXlFMFiQ
0d85wWksJrFzs+brINrowOC33SZTDhIIb8OjyEP1SkZs8TLnS/rijH3qrb02zF9aoxK4cfiE+UYv
9wxl7C3esn6XNv7VWGOTKMO02GdoEW8rUXmnccK2s6oQFMMKr4SB6E1nenpLlqyIykjvKrhYZMw1
k1yj1HF4ihlVJcixi1VK2bjBez1v61GhP4vYivO69ATbFNr5bWJ26cZTbYpq48ye/exSD972hvyQ
LvIxa4zgy+TV6O9MoVe+3gg4Zm03S/YUyMwlG2mOzpSX0BmyLtoEaXwUbhdcz6OkAK5V97hAUd94
0qw/+4olYjMu9Z0TieVTq0XVK8vQQbTl2FzFWex+gAaOnaLFGrYayxZPyiLia5B06q3HOVLVRUzk
boktL7cskEyTPKm0id87kH5fC0zj625oz7YCxuH547RJBuW82kmUHhwjsPFXjON8vsBfXYwuGBx7
G8967ibmDSgmAr9qi+ggkI/1fZ51SHOb3hLby+xy6FKAXyBaaHYTVHLTwdYz0np0oUfl8eg8Dj1U
uHwsqdYU4nRQnJqFTP7f/OCSc32uB7IQsJOQSeDrXIqZ/GT+qukwbISKg8smJKnPHl1WwMKynoC0
dTdBDOaCjC5EoxAocUB1aXKsyxD9WzNb4dlA0XWDUCznEfXqdW9OnzEfVw8W3dARSny35n9KLG8W
dUeP3mrft+50NnobtzLbh89uLb1vteF+QcBvn61g6Pr13LLipdnftjJjEFUa+TVR2eG1cPL8nJio
AFfZ8jlhlobAggLenaYPtSkfWfaaUO9lQqiPZtFBNNulluXtzXQR960l663h2wmpU93YHWIDb3Y+
xNia0mgD39t6od119xlahh2f98/ZUoUPrU0vlGBpfYoZjKysRDanMctLBHWRV1x7NdoCr6uG6xqY
+wG1P5gLv4TRwUYNgl5NDERlivEuJcX6C3lWGJpskHSUPW74HJMEdeInnDc2aXfr2mvosYvcK+/K
yMAnbc/10UI7sTY7c9rgUkvPhgR34ldVve/VpDaumvo3W0pGCWFdrcgp+dh31qesxR2/cD2eYXLE
LPwJabpzw5aU7a7ON1OZ2OvZmbpvFuKVrbJm9ZiZvrcd3JFqOw7zHUPHkK7SiB7TAcCgbwb9fhQO
4bZdKm+HOHOsbbYIjZSxSygWMjGOo7pCZp3ApQa8YrrFR3TqisgT8q1h9FhbuAu8r2H4MQmLrzJP
uyPj3WBtBnm+aT3+LfICsZrZWh2GtDePZlYAOEwxZTEJssjuNrLPghBlzs7E2PdeZazcLirus75w
TnaXpbumz1rYQDHG+bYQB8ettWOAysuAUrvP7WS4SuHx8Tma8IvAIDI25rz0+PDqYesEXfW598YU
vEvxlKoYg/uc+IdxcJiEeNeLy2i7omelFxD2rra8z63Z3CscD6sK5c/azYAaStOAKWW8Wgi0Vkni
p8D3FiqMgnDK3KxvgkbeBybzqK5FmlmqlVnm48ZMqofQ6PNTVi/xrpIN1AvWUys/reyVi7akW4p4
F7nFtVMaxoPopnFf+Eoc3DmLN4tT3hNOeocLKtkRtYU2FX/32i/mezEonWeYF3sGsfWmX1DjuHEd
YvhS1r4aHKYsRuDcki2Am0sYwRM7ivSAU61eQ/782pK7skVBQkJ3ifbdTonWGyIS7vCNqvvRtgjJ
LueWwRiPH/brgz8N1b1v4NSFtJfo0TACU9Go40Rs2wF1jQFadQlPZT/fF6n3ESvJh//tpf4lIxmo
dnbm/1j9cJuk9U/Nl/6C30xk5i8IDrHn2pBcibly6GV+yzR2fwnhz9PEhA7kZddkLkAgXp/89S/k
WwlaL4KvLDoSoq7o5n7rpcJftHwRhqHDoCrQzc9vLrpfF/IY8P4hq936WfpARoLFHtnTAgs2tD9v
kqPRiIek8rwjw48m2tjZkj8kOj0B9STxsbPXvQgYbbuGom1ngUglC4Ddg+Do/OBVrNVcSoQXkzXH
S8z45J/waX+eYPDT2Sa/Pj8g8GBfm+r+uMkXKpSALIV7zAa3fvcSF+UhH2rNh9JT7bSY97g6MH02
de5+Hx78w5fG+Zl1p0l8HqIFelkzCH33YsT7wwQjSmyoESpt8XREr2UbYQ0fVSqucyFrH8uLF5xt
E3sBL5MfXE2uAPSWyfTjtFTLl0ABfdg0y+yciHrssOCqAqKOVPmW0at/H7CJmNdQm7xjNJb92Wqc
ZueaDcASYBsoNEqheaxdeZvYMxu/gC3B2gzbdsYezDJRqYX7nKBko105bK7Bdfv2WxxCf63ZrIA9
CZEisOjYyrpQD6RvVLsaGwnm8Z6Mzl3MwiHBQJJka4cwnRdDSoMtd/CkqPGLtUs6LPESflPdSHeK
mbMaI0Pj2hkOs1FG6xzxIPVCTxmzBOMA3S6CkUVAJVwQe5pfq0xvpIxOWGcCySK26HP/EuIcx/Nl
FjSMJkFXAzaW0D+ETj7vgJv4eA+pYAzXpogzfbt9EMrI7llMpdYmQ04HaMD0wdUGpgTzNYntqFBD
7gbkK6jX+CghKQnjaRW1Lb3H4ib9E8HXCc7TYFRHEkcIImYf1D9MKVXZ2nLGjoLGt8wd2pgoXFVR
nzOl9vzGMgBFLxroIE04CXFqj5As6EHYmIH3aHDIHzzYfAbsEuJnR897DbI5xJ3gV3d5JSfMJS02
OkWQF/J3/Ayr2CSVmkAtuZP96N3hdjT2ix2ydEzsYQdwFHHwMGz4pAqwKUH5sLD8Zq9bq+y0ZGG2
IUg2eGc/3BzgrS2kRzb9YU6xuu16uyc1OMiQ0zHKY+u8HsDn7vF1WleREU4nEVqsInHNHcIxgc0F
ljT56o7mcGuBnvFWaRWUX4k10QCJBd5u66Xg8QQkK/hFhNo6Kz8AGqUv1EfWmOxn8dEryioghP74
CIspnZpVGxDFuI6cqI0p4qPKoh/s8y9VRqkernqZ7W0Cc79gHik1CQvvXLKCYjuY110rJMOOtCgg
LFWDS5ZvJ6PTohYN6Xey4VUrKMSZVqZ+B67XK8BVisYosFqj/1xFKis2UvQtmKi+dtNtDw7B2NbR
/2HvzJYbN9Is/CrzAnAkEvstSXCTRO1b3SCqSiXsSKyJ5enng2x32B0xPd33feXusFVFkWDmv5zz
HX9mIGNW87aj1DLDQRtL+jhbap6Ps8ZyvTWiiqJWVW0ZAwxGI/AN4haCU8wPTrVmslUtqsVcHBcc
t1wFfXXdJkRKMQey1PdOQTE227ngUZ+EOs3sAx8Yqq2HYcLvT49Y3WbL4F3kAFYbqWzA39auvxu5
rM4jNkxzDBuni5jSaLt77VM3Q6ZKoKARTuSAHxsFyxLAbf2OIoP9k0bNDHlOg7ZLRr7IYYefyaDf
mIYfAmqCAD3UOuISRCNz3VrW6nvbFYGzq41iYdHOUU6OMu8Tkbsy7NnBsHQyeo2ARi6MGshjU9t8
tMBdHqYI7gFGSts25+/OMLSiPtOiCP6Ro1CgPSxmM7bX8OZl1G9VDLiIoHPUp99x9bL3ANDRXamW
oGUSWXnF+it/eRx6yJaoXKH7oZi+nb+ymiE7QIvBETfdD2uYs01wVbtJ14jn9ivtufpKfvZnQqCn
rzxo8ZUNTfgXnfvIK+DZXeOjK0R3GqAiGuHNYjnRsCN30ftm6DV3mjcHdy0Z2+RRK3/Nph6+cqqT
xhvfaRMVEV5rjrW/RlpHvrBPsZzQCI+d+tGZ/bM1je5JB0HmHNi+j/fDV0a2QduvD36ySozNrxxt
uUZq22u4tsl47iaxdIRD2MBjkKwx3DIfJlLWksH5id2FzkvDAtgr4qEZAaJ8LViHXdvoYK4wKyQA
ANa8776BijI1qF1DfyIQ3PqKBpdyQbK8BobnX9nhyxojDmiJDo6lnSfRF3UgKYev1PH5K4G8Gtc0
clSPJJNzjtNqxY6NuYwDvyut7vW/heO/Vzg6/1o2e4ubXP09NdX++pE/SkdoAr8hKMRCT76n5cLn
+EfpSKX2G5pV9js4a3gK/yqadX+TyJ74OU/gcmGe9o/Sca0q+Vp6gP5X5L8rgv+kdKTc/PsYHoHK
ujujOBOSe5oK9+/VWd4NBFIOQXqX5RwsATyLlUfQxrl7G0S1bd/bJK10B1WIqt1HUUB5zKQ2dbd5
BBZ/ujSWS/Pv5SgYkUjkvfVAC8vk6NVBMZSLrZtD4Kp1lR/5vorxri8a8VGKeuRKpqtM/W1rJj6t
/2CqGJ96InNfH1RAtHKZNNm5zCrz00IKoTb0hf4PY11yTQjQz15uNxulYiwvvVc8OBQmh3jBNG6B
CcDdmHKPVZY7DEzGW1rTpahbaNmWbTx7wvjhTy5rTgfqD+g37+ImOj2BZMqup9xOTx7d2bdxPV4p
5wJ301Zu8tDiXE12nZrmOz1AUdzhVizb0Kr5janilp6THNsCSPgkuWpYLuCFjLdAbd0f6aj75067
SXZxINkSTVV7tymjgHEzp1NCFjL4NzKak5V5GUwBplTRpxD5HAK8d3wS81s000caDPsGNt9R/Eg4
SxRsOgVRfDvz8k+pGyVXyzhNb2x5me24IApPcWXpMIBDW+HLycAtej0zb3i1Vv06t9y+cdygVvA9
XZ6NrhJIvRwI84DhFv/WBxUxgDRcDdXZkmLB9aakW3YZxxERi9Bi3ikeG/eO32TNP6comHaAzqcd
nkSQRoJZWgnT+dNrCyQxcZofu9Qe9mNskZbZpMOOys67bxaqU6RpebyTxJve527ZnmcF+lKUjXlv
OMEYVrpE9mF7YJna1nE/RmyWO9LahwvrJTg4yaxK8uLjmTJp31QEu9sxOeM3ohqEV58l+ke/pm8n
49wPeSMIiKd0wedh5w27pgUSjb0RFiabigUHC+zNAEL4GsdpZaYb6gDfzzc1tjR7V2Krte6HDg7u
ZjG194iGJB13ngHB+gV1jddgP+kE8mGmiRv4WKg6oZ963c6VWO8ZZEQtipw6Tj7KBns5eX5e7jH+
mbFSarwu3TbyJ2aHBoRbXfXJlRtV43dZrhCcHNEgc/GqnE9TDMUDQJesWtRPrkhgLbNiOJIVBFKx
N5libsclNvqjAGu9r+I0Ba6PapupnQbWqPC68M2OfLBriGSBMrWZQphVR7XW1wvWt2Yn4eZtVcKn
uat1uXYvldEum4xhN260SqTdtmX64d1MS8neqnPEoc3BCSexFeMow22st5mHlrowvPRiKFXovY6i
gvG4Kdx2Vxb++CYxpR16uBrx2RYd6rc+W+5pG35Ccqz4Thmumra+k83OpVdWR63cJGW/j4dZvU3g
QOyNPw/J08JYTxE1XLcVHOBVALVyk/sjJ9H8aDcBsbnScREmUKKC7yhEIseTh9vmZKm6/RzR9zkD
whkrdbrlUeeSoNsxX7OO22iedn5tcF93nbhZokze29XI9xFSblaGWcxp5gyIKvK5yQ7LZPlnYKEz
jv7RmKbraQ1o86yuIqcDCdnB96MuLMw4YobLZ6X2MWP7nVxs697AAaT31pAUOzfI5JVygeoRhkjS
qpHWa3pvMplPOLPSnSAhmM85t+PsR9t42fdM9Maz1Rb6nc5etzSNts13zZ70DpWHFZYma41TG8f2
FhclKGGXAXR7xX9gA8IzqC43zDPqOd64/oKcwe4MR6JDx3ZRi00GClWTzk6LKDtXgPFw2xgJKmXs
EeSupcIIzx3Ge+WUg83Utx78jY9V7olEEetFj8urzSNMRmg3UaUQAS+Prj969y787l3cRzOwzaQ5
eYA0RFgtvQwLwwEfoyaycKuosy9FKZG5s9oqzZuxVepm6Re4vX6jrLemn95iLNEB8p0UJZWZsq1D
fSp6JGA6m4abEijUZZnN7gHBDNBExf0V35sTOjBk2zYU7flYWl7v4StkLUA+YwMzxr/Yfm7u/1tP
/Vv1lINU9F8N4u5+VVU3F/p7lf5d2PD7D/5pRbKJjpcM3tiCY0vhf/2jqvLXWR07mIACap25reOm
PwdykqoKMwlzvD/0EP+oqiwMTOQcYlHyTZT86wjtnwZw/2og97vq6G+qJM+2iYAwsUkwHHT/eSJX
UIEvZS1mvBJVPu+obXjEHWJBLjKaSACENE0McVmmbbkfe7cJNrJr2xOrBeYYS9MCpU8KAbGTcOmC
bF4kmsaGrFAyXoOfNeus29F15ysUCmJnpwj4N7D+HVbARtdhG5jt3eIWkp2khd439Ja57jcs21hn
tlmyHNbVFJvXmVsWKdqFOaVgTL0szxGEHVT7hZeEbQCFM+TuakCQoDw8CoLgfcihwvu+ZATuoHlV
6y1CWtO4zv1zRGNTtIN6fkyBBv8yTDP+OQIAupn4mTdnVtmA/CKwrxNStElS8mh7N54VYMGERSxD
ZTBSwWRSXGmMzbepSvobPXbGwYwyUs4FM/6N6vUUUumRT+3FmWbBlMfbiWUKzhCA7FBRkVIiTxYb
UpCsZ7/lbTYN8FKbYRUeAnQawspzyduVTRzKgHfeTm3zPC5Bedcblrvv3aW8F0uh7jIml7fAqTF1
sGCtzghZuKv9hcHZmHh70vhEv13ZRIB/YhHOnssGt805ygEyiVcGfP31oOw34r/7R7ODs3hgFAqA
VxpZjFJu8PMDUF7rhThPucc34hNQE2dEPCxRdGMTUr+bLYESg2wnSCS6e8AC6meh+6XlW1V93IxV
aJfmg6fvylX3142wXyh87mzSQdVaG1gXdpXD+7qWf25hCd3qLnO2AaJCg1jWrfOlM1wVh9aqPcSr
EyEFzqp7XMv2TW7LV/wQ7i5fVYvzql+sViXjPKBpdA2nPI7IHIUye5ICsuwhWjWQw6qGjFZdJM3+
AbSlHwJIZlU4CLWLvrSUwSqrzILI2eNczT+DcfxpRoGx575CjZmswkwecjrZVazZrbLNpSAAg9g4
eB6WtHdu5dwrnratid5TrcLPcpWAYs14Iz+HKn+VhiarSJSEBl7lKhyNBySk5oAIvVhlpbRY8ale
paZOUdc3SGAD6OodXMBVktpyLWyLL5mqbnhuvrSr0ypjrRn6bAak/MQQrypXpsv08qv0dV5FsHB4
bASxrl3OyGNJ5JvSPQPUcR1JmouNjDb7XVQ7/i6xnQ3cL48SYfb46HCtIsR1GoqOF9PmWQiJLUyv
3FZ49z2pFcnrZC8IVAcCvKx9FawWG5DfM38/8VCQ1iWD/hqKcIF1hciKyEoIyzOV4bxBHqmy06gk
Yo8CiQ4R0ZlY7OrQKiDmjzpN7fGRsPV1IBh/TQdzS+jsPc/7lvwOKFKVh6Ha6ViP1tAsd7pjRLzj
MYvj99JM4xU7bFIG54Yikdca1SzCaV5MmjoznVbd8Dh7GPuhtPkh6tw+j49z79vvg6rG/qeXB2bu
4odYAq74YujVmTkdVi0GunSV/MMF/gKvzUETRj3aR09VPrjUmA1N71b2LVoaYOnT79uL/8oP/x/5
IciPNRfo/16ZPaqhT/5n+53NQ1r97a7+40f/vKv93xz+KA8BK+JZdx1l/Lk7s35j9uD8VWv4x01t
Ob9J1KYOIYOWa/8tDMmSvwnbF47HrpsbG03sf3JTO18xtX+9qVnRCTIMPf5MlyAj8U/zjyGVTPqz
VB0nVHFjGCQ51he4pMjyMd3v3UqSfQ74wL8HqYjkXhJqe+G7q3YaSAcUYXT+T1mUWq+Ik+Y75crq
UXdu9A3jMP4JjDT10RsX5whcjbFxwHt0lRpIycmHoasZJ5pdYK5TxvAYwaR1zSwhuXC1QvDG0WIB
CWiKhuyflO1AS/SOueWxp8Ne0Cx+diUiG/jXs73Pjc6+TRi93uVJZAOrn7QRiobEU7oXFgHIPats
Z1iJTNgTdvVGq9m9kUYLVKCXNEED2bHcg1g0gykVVTgVDRhKCmLYrmXU/+JvMdkeAfk2t9FQdRab
gSZN+IOLOfyyH7EucFsUgT2RSeAdnWNKGooXWosoP1M+8CN+F6yXlQOlzFzS6GNxnabZ5ObYvYJb
RJUY8cpebXRPr9Uo8gfgELg5sYXejkNUPdWsw277DrDqFbCG2EHjgbEUEj7nNld/YUZ0nA3H35LU
/j3Q1zls3Jo3MjMjUjbo7iPggtnkgT5fauJgff8uKhRDZ9ZlwtyRi2EzbIGKuff8sts4i3ea6rK+
BUgc3DkdGK7rzA6cY8f7t9csA645fRErJMl4nQwoH6YvW03qVOrRNBv/3sCbeMnYkuDP8p1jacaQ
5qPWfIrYdZ7I7LXORkEoICtEdZu3jTYeF26O0PUyk/aLW7MpsCjtUgZ43XExSpJTBtPaA01sfoxL
2by3DIVfqTRp04Olcdx1DkzgsFFCp+iTHhvJOAf3E8OGzTzbwaMEB0sc0cI6MJgQGG4dbX2jKO2g
39NuyV3PkvA7nHukU50ZXNe15cX7YRb05lNWpcfIa/rlhLFSzoc0GoxrGRl63I5su0KLMEECCjrK
tx6+JXfaJh7r4YF1mIM+yZqCu9o3TAvMmus+V9SpNwm6nxFEaEHqE+pRRB6ozEwMaIcYhCHOPSLU
x3reGLwR2JacVPnvODHWDWiApDWpXSvi81kXm8SxDc0YYtr39zHhnGzKsI8Z/bl360GcCtau6aus
u6A/o3MGHlzx+LwBKDUeEcV1jK+iG68sEcLovntNmvISBVZ8DeQeFlnGpFDLjbRKZRvnuBQeoVaQ
M56Jf0XIsqzQTbpREgvmfC9c/m9vAexulnh8SdF07YwgUTcsdZuwA5WRDSaiVRAnbBAyaQJv5xl6
obKL3SNfb4OgDStCMtOixx0cq6xZG5v1Dmgm9L98Qjbc44f+cCpew3Em6HDY6EEOu5kE5isD/+hJ
DYJwjaAiSNO/7pEAsn83O6RlajoTnzqEHmiP0AYsCX59OjD9MD6chZOmiGDLRCRM+mZ2mFNGDHQP
3gWN6WO/dPGOdKV1K+m8QOdgGTMwYIXSqW7xSD2Q4ESx3C58bF2Ae80mnUMXCOj82kWkU3Vbqs/q
SlR19yubvYtYZPTetPl4nPCYPVb4Q24zrTpEvbj77KIjN2WIrH2jmE2MaQKG010uaePPB/Im+m0C
+nAPBM/crGnXWzOfc+yZrap3ub+8K4Dma6rALZEiN/2YR+zSEr3NLdUemoh5duYa4ga52njrdkh7
GUP9YOnSHBgG+mEazdEeqQfVfORAFjRlc1yUYlSrtXHOytSEdjtrrCDxt3XvtYtJvCSUYq52UKLg
XPeqfR2zZjyKMu6fQfb0PBijcYjb6XNo3eIwJ9kc9u1oPmlTRt8IXTFKop8S+8QCscTs7ktxGlxW
SkertJ2rChfYHoshVV+NpPpQ4wk6+5FRbCfD8O6HOgkO6cLVlJX4QHvHRkOl3cWD894AmtFsMrPQ
b9IelVQTvQQNplDLKcn0VKSxkEPQ/CAgSDEqJ3nmrSbghc2XJpwrlf6+7PrgoBZdv9djJF7Rtxlh
rwe0eSTiXRCIq6u5GXGnYC29t/gXN507GbcdhlUPx7bYmgEsJmLa3Aulmkns3tTn5tmZsvg6yEs/
2MCrbLZFn5IZmEtLrY5HBM/2iETCwYy31dK0LhaqTZrdZGLmydj1ALPdP3i1lwMJj9kf12j6GuwA
LzixOnTbRHvu0gERq7DaBzfK1P209OJiZXm183ve6aHgMbDHvZhkR2xUsraG7eo1sw3mfl72y0JL
/mso25XMCXJsS/c9knFgu/O5An5mbbO5gTLEEOtZwb95SNAXfwD9icOahvm6ieQ3Ixg+07SK35hZ
kOkyV4KINee5sh3jhu9UvoWji1fY5Jxb5iZ6jlv7MFnZt8gdCKtpnMOiCFVZIrwITKjfZj0Hu75Q
cud5wINBgrJ7FKcciTONi6x/xZGnN3lmYFjzreyoMZgpAlhmm3S5yLyDutCGDJLz+8p0L1XMPrxE
sBKWvUSGKNla9Nsxacc67MxyucRzH4V12X0MWfJE+AKlFPVFuljmZrR0cfSIBtlhJER0CtccDJnT
rMUMARq9zcqTbBIrTKoImGGePxnSRXY/NuJbIr30CJfR+4XH+GHQ5mdUNlAECbRCbPdegTZC+4jf
dMqFdw7maLmuxYCPwGre2foQ6RgMZ8hZEWdnXYe6ahi3xto6ZtNcnixdg3dCJ5i55nM6zjn5XE2E
GtFdw1S74CDJkAExnx1aXdRn1U+P9pJ0e2D01abA4g4SYPnoqT+3vTWoRybyuBXRGuabqLTmXTFX
GiWz6jdz1ZX7acAs2hr+zyiWb2AWo3fRONYtm6UCzbiDxLbnuXJ+lrIkg3AZOrDDaX1VV/rLQ/fL
K8ctdcFHB6MiwaJR1Fuz6sajXzMp6ezaDlOcrxvtu8mBisV7wLQZE6M7ZnuGvtOtrLzoDi7nueVD
J9XgkCKcTmZCEMlK4hE1/Zh9xAQf2swwFNfZM7wE9yGakuFQk27NIIaky4chwZ6fdVgP4cM6eCA2
Nlf6tdF07q5zl5c+S+GA2nsiC27Z38dbewyu0Cd8srU4NrLEHGKI22jsbpeC1jTpWQ90hBDW5be2
ABy2dNPT2A13tdmjZK9uqNZIyXSXme99NG3nGXxcpIcYXjFfc1wt5D44zOPJhSE49RpBkn/tlg3w
KBY0ckakAc+2XO4ktvSr/45o/50RrUX7Ro/2fzd+T7+m791fxZJ//MQf/V5g/eaIgAxbM4D96K0N
2p8NHxud31xLgjFCpvg1t/3HbBa+PuZG/pV0bVvgYsN/ya2z6iil8xt0SYeZLCgzgEtILP+D2Swb
uVVw+JeWz2SdbksaD1g2a+8pV9PjXySBfF8M3Sgo8iOL4Vdt2B4E4PmnP8mCwA4Dq4hhcmyViqDx
0b/pIGK8uTprHmtlPDai7c4D+9YNQOGFKd1gnObIcqODVsR9Q/c2vmMOZVtN8mxztP3I40F2WPzd
VZ4zW/e2neayxC1SmN5pMVtfXgJ7Eeq5I6cKDIQBD9861CTq1DdYcYSXbcluJ8Rmg1OtL20ioglr
2ZN3Izjk67Ftm+fCr3omJV5FD0TE1+SCkcQN1odeIuxunxS2rM89QXYEaKxQRUGGm5znAPs7MXJn
T824S+a4Y4m/KFOxiLYh7h986c3OiUEiWSlstlIve4pmw2A+Y3q5bnYgRdT3rIr8j9jNIKwvksao
gYpH2ry79bs1o4DOCqpkz0voCDdS8soX1tJtBzdIrqLM5EYbWbh0e42qjmQmhQBvRyzosYwVtJYq
Jbu+IBv3mBmTH47kI7/PmhmZb8UJLMv0MUZuxoc1ZDcNB9gxk+NLpnCAZbj9Niax30eY2Oj3mjJO
XtMppfWc2fQDN7hRdnuVjMPwCkO6Ij+4u7PKid14pQO649j92U/RCIdhfF9YeG8l2q98sk7xlL9A
3oV+HpjZ2fftH3GqUAFE+fC4+EO3qejTDvRHL4ZVgS/26vEA4gQ7n6wOGCIBw6cvTOc/Gaz0V0tH
hlOQx5cF+RKmu/5dld251Ko6gt6v8e1YO3arctMxdruqa2Hu22a5S+JSbXKZv9TCSImxM1RIfNsv
RPHuTemS4z4GON5YAxqbYECK2lnRLud0Pdjaplhe9K1khr8jPWvaxphdOMjRKAFHb2/8fpSh59ji
hJ8x3VfTQiqQQVbcsuovsM/oQ8mW+gdwc6xNjCTCunGMh7iebayD8S+0g+rWMfpH7u7pkUV1cYBX
BuQ/rdMjSZ0uHhxBrryaHSKWnGHfI5A5cS4ke1DMwR58KrdWYgQH7Y6/lJOXJxpZRsecHRtWIGm1
ZSTwQ2FhAGAB0jmO8VoEglwYpSwQ1FVPmOlCkqEjdBEy/iYTUU5PpkN0YVvkL0YRnZYFsk3Z1azq
e+PVmVkYWPmUnZPGQeFX2+mnhR/o27BAITX7DWB1G4GLbtyVkyDy61Lnw5ULggPEUOs3O8tejE+F
6xSLF0ZyZ6M8X6BGzAjG3MJEMY4gnIcHJiij91jYeX2HmZ1goiZq00vtS3dPweuHa+YGbQwAiafO
LXtMQ+YSk3Gq5LkayLLDmtLzt/FgYWaLGJsORQPVItL6Lhtzk3Unj0UcrJGK/jTNH03NoRrGnj2f
EexVR9lDo8dpxKM1bY3ZFdMWjp2zyo3H/tNsGlKe4zFi7jUNQ/IJHhOCP0SNhmZMNPV4kb7TvXcO
TwugVjtBTq5LcZVUQXnAulqjLDDkAR4Pv1nOcn3OyGFIFKfEBM5eCXoGh94AucGy+sYbK8RvVhyo
lwjF8Je3CRn+i5fW06XIjO98pV6JlBJgjnKCJ0icArJuXzIh811bgPKqjPQj6vx2l8o6fSnbDMEc
ku70RrazZhuG9HTH9sC8Y4D1jHUtx3oRWAw17EKdzQC3sWfpa5it9YNtBcYjiAUPnYWT7uI8AGBQ
Bm22GeKErzEuQxlGqpr2NH3ixkWNE/ZRT9fX9z3Ch0TBCU2RZxtiPrTrtxY9oXtfLtraRw1kDgYY
CSAUfYe5Nw3TuSPGEwXCJlq9II2/+IQguqSsWfM7PHXnaOsy+NnK7t4jsGtk+Ydq2/L7N/fLcSKE
EUpLn1AP+Fh+6bsRfNT9Z8QKJcyM3rhiR5Ps/dXjUgmAhNCw0HJCxMAqY3Ie+PMlHf38djGEvplT
IkCqeQDCU2F2mTqAEtqTX1Su+JAEhJGLUYL9yrJhU5vtATAaKYpWfxMMnFqLNc8bvN48iZCTTigS
nI07IrYCCPcw+Av5Xj4jQbUahPjdgmNDJJsxN8EJRFJEZz0JpohB+XNezUZipV4MqwGp7nLWMV+u
pMCX3RPG7mCH7n3eNXYR7ICZndgnYsQ26s+p8Z5hPqlwCXBWia5Otwy+AI7ZtqL7mJL9MJTT2cib
D/rgG8rNAVdqgcJ8XLtO6VW3ksoECyIfbCXmbD+uRquFMfSRvNFg09So8uG1pkBvWCei7gA4m2dA
hMqc865xvy2riata7VxJ3n+TKs+vnDpi5wRKFl4XylUSysxrngFoaKsbbMzzT8SnwX6ql2+gFFAs
f/nGELpEN5EyiUTQ2ZqOFsQ/CLMZtwLC0l2Uy2ibrNaz0fY1lzt7XuQYKF+dTzrOX3afFvvCoWDQ
k/1aIogmfa6DzuTzRy2tTWgWrfdnO9ikL3cZhuc1Rt3r8MEpp8juA6nqk/hyyOU9bwPGuaGMxI7D
VHFqp/rVnwmZtHvrMU1ZA+uY4VM2+Zzrblr8QJovsQ/gzxvs0t1nBGhscU9Ve1gS5bU0yVPv58Xe
amv+0SVkFWrW8psx4DWMSZ6Hgqb5BRrYcpdbiNu4TVl+bxKP9ETesJqXr/s8e+drn/cMdSr/qfEc
ftYSIPaH6OQWE+FwRRDfD10x3jl9lL17mfsIYWPc4lK92FJ1R4BuMekQSVaH6G55o5nt2s9MKcft
hK4FB6gf2kvkSjbwXryihUcsr6v7MnU1A/BYSYZvU8WIjc95NS6qW22SUC5YPR69yfG/jXkn3tF0
/8zqqL9dhGVA0taJPmZ1bwGJcTVD8IyMdBSGZDASbLcNpA6YZzsOT4QoHxo/cB7GGYvjllPToMSQ
tdw6dld8khbs2+sXNeYzhR+iyGJp3UNdmw5fmYoR/JEmdxm2uF3dHfqbxzqdyWTqxbXPdPANbrb4
Ad34XIxJhKBPJfG2ia0P0FQOY7hU/sSojOWfjSU0YwOJwan+cgWnecIaf3Lm6adY/cP1l5N49RRH
HJ43bFaLA6DzO6gLVxEtIrk7XAfT0TSWjMfZ1d5HBC14m8jOA5fjpK+EzdjEzqTODqt9ETooE7e1
qsnLQ9RUhqq31ENr2WSfkCrRXaZc+sxaI4UBvq8HLH6t35c7Fgd4sld3dmy22T5aXds4r2RY87oO
fesaB3KeovLQeEX6ymmWv3LFDW/FOInHPOujo8i89CSckYo3atxzU2m0oaTWR/lmdsfiJZZpNl9p
Y8ZUsSTtOTAkX4hEIPiuYT6f5epdT8rJzElIrYjT0YgCFoHRvUfR9kpY7PDh1KM++p1iaZ1l/a0d
J+2zshyyTb1OZf3OYolNliM7Wqqr5SVoyYTNaB+6Ecs7J+yWPmkIdktQWy7j0ZpU8DTj+3AV+HZZ
hqyb3ecx8hf3Lc5XWoD2J25Wf7ADvogtTIGZYL04tHPbvbiQuN61N6IsUd7wWCzVbO7ALxg3RTWl
7xGRkvs28stV8DgVTPwrMGh+FhMxbOekb3QrGEGQ93Kv+U+PU8nx2pbBI0aoiiKsGX5UK2LBSLxs
7/ZkfrZfEIYvHkNf6vLJTNBLQD6Uh3EFN2QrwmEuSWpUcVNsa2MpWMG0tbMfV/QDy7C2JRCKRU6m
0zzUmUm2a7UM2Gyz6ggtMr6TMAnnB9/LWnU7xQnw7wBDW0PIoo9Fj2KhZEQ6r0r6QbII+KDcTBnU
bXKvGe1H1cfoZDnGZsKw2w6BQlIGmxGW9nJVTLYBzykzQ5Ac5AxaXcI5OhERTOnkWsc+cZ1XiW1g
2C1jXHtHdCC1+QM1UrQTRhbF16nWKakgs2izEMfQiBgUkDgeLG/k9OlbdQ0npD4OiAUepqanF8AW
c1gcVMq6J12I2Wp9Im4cNENvpdcEsqfbSA7eZ4nM76eo1oE5AT99dpjK+qnLgyh9N02WlyVmGKaM
brXxu2VZeei+/0sBUT+6gM2NjcnGZ9sQDfSCKkCEqcvpHCLKyfed7JbvgsL6apxBURb0x8qrxYGE
oeG8yKa/r+u0fksmu3wYR9M5L+SubyXa2p2TmKz8zaS0wjiHaYBGg+qgWQ0pOSpSIifVxbabcge/
xn7uqCJDNhcBeSlmFsbcdRTnkBEm2fbhUHgnZr16p2jcH/o4DfZtLuR3B93isczbmkg7eAWFwhrs
oRo6pLGld61a2XwpAV1oZpPxRxEAFYFecGtNSfCBmv1W80qAuBDFVUs5H0kzaSilhvg6p6UFyBbY
6zLJbfZ1MDlhw0piU/FQig2QhyQcozLBv8U1Hk0EXXbU9BsVeOXRSCMLVzU3STW6ZKvitSTpWhgz
dh3L2quIsOUq8Izb3lrmh3pMjgOrypspZ5buINduqcCNIizmJPlVkwV4E0VpykHbEDSvsLTl5P5M
Q52x2UiKLT4/HPd5r7l0xvk+6UVw0VOMCYVR5zF3UydkS8WB2SkUFcK88/0ScXkH0xlkHHwGj61w
RTLLqm5u/EuOlJPUJJET2BqRKY3u5v0rIRCfHaS8EkTvu1F371A2CGTW/sF2JlPA7dcfYuJi9VOx
nOYS95VJ45nicu7JuKiQh8wodzaotnBdLsV34kSSUPNpbWQ1vQG3vkpiiMtLg9WseOsyYoQLiWIo
HPoKR9tkWSHKPrkpYPues7RzvucgVTZlLNwtNbMptkYFIitcmXkEwU3NNTCEiqel8w4moXtb2drp
dRHH+R3zByF2gw23J9Q4Ty9dT72dCS13zTr+IUevPgVNU5BJpgloynzxa6xo0bI+00dCXIfdaDQS
c73HRKBuf/bJ1J+9EkOUwHxJLC7652QmGa124fJJIz+zHNX3ZIfH+5jFLf0apdhcERNuL1l5qgZi
TLex7uZXlgvYJvV4Y6EWeKGUekqNpiHerfeuEhdpQjMtFI4qwXC6rGP2wWh3lR6+kTl6M5qztUky
+VIRI7vFbguH1YU7DLfXf0U2XG6spmXBLXy9hcThPJHOC3F0yeVVNSfXKVH0fe11x7lLHlsX2wUn
6X6cqY6quMY0qCT0YbNgtl7ZHx3Ii52IW4ThRvky4Y/+rOvSWPZx5SPyZepB8T1BOSQiqXzw5x7F
sIozyL61H33TYmDjMWlNRl8wjw8N0BBWZn7ENocBxLh3OntGYlUyLreLCULBYAUPFQcWOfGWo1x+
vQhvgt8mPel2fAdckbdnxuCbcUn/l73zWI4cSbP1q1y7e7TBAXeIxd2EltRkig2MTAGtHBpPfz+w
WlSyZrKn97Npy66qZDAQCIf7f875DvHRKQyWvt2KLrxEVbc93a7QmzEnEY5MaZ11LAg1297LRLOl
eKW6AS/nHfkD/yotvJ9WaD3IpGTx8OLoREA5PU2Khyt5029BWnX1nooQWhCcRZFwoXqqbDzNsZvy
VRcvmkcSATCYQZ21zAKrgpG237kwEp0FCtuyy1siGpZiJxw2FkuCM2pIuRjwD25ffw29+UTKxVzD
1EPZCY1r4KO9zhnGOwgcp0rAyqLpxd26qZOdKsX4DyxCsy7Y6oOZoDU6kDV1Lf098NXvZh5zxweT
QvQv7mu5FI/kk3ssJPwYl/KVPWcXBohzbtwOlvxEGKI5t4FRbQYKJddhZhf7yKzCbVzmAhQdhzOt
ugbyfGgyuWjLlZmq7wiD/j3tPIzhAlgRUTl9TUM0Z6ud7J2bgldMWvstUL14HDyVbpwR3X0NMWr4
oRq3f2Ttg+vgKCKhZt2ddM0witDKWgSGvGbaM5izxDEeVjNND75TXGWbkZWYbdltrHigRNANRY7c
YEbpifgrkuNc7tJ4ql4bUZZfFHn8fEnLzd8AXqA3iCk1XkvSJreumVF9yQOPIjPXHQ9emugLCSNr
jQE5iTYkV5FWCCXZ+UT5d5Dx1Qqr/DVGWbktB5sSszbqvhmx8xPrwVRRIG80p5ox9P08ymCtYnco
1lVsDs/eqLo7y4rkfKNHrwQ77eblniloDt+mtauFrOPsFsewi9Qfj6SMYgKsWAwqOEQWTVxmYNwI
EqLYX3kYHOKgf5pC9cwOQT3WQUicoJ7aA98DjCS6QaXzvZfBoyKJaLf1GJqIS01k33qU7r3mYwH3
NQ88rJQWNoVsIU+eBxz+9iVDpl/VbR+d2UO04y50dLnGLOV0J1mw/qycFo/wPgyGcRkSEeoYmIWx
p8kxXi7F0GzvhrJSa3yr+kVXsj7XtedB6Sldn9QmBuf9VCXBemJdgFyOR/EGLcp8IusjnI1Hhcun
Lm0zqsTcgKERA+oIlXhqrnZXdReXu6dem9UAf6UuYigoVaU3PLCIAEDPZceEI3MlrBbHpG6XnRCr
zJc8ddyvGDs9vtpd0h4qj2hZbYz0hTeeBFgSGjSqwhUYH1VXtQyfTJQyUJiQeSvL8F+yd+NFBBRp
Q10ctSrM1KaHKe3HdL303G3nekHduA0H75HSeFitZl5terv6iQ+12CIR3E8G2/oZu+epwi61UVU3
7ClwrO/HsLc+JQk7cCK7i+9VK3HX1CUZJOxY3kOjNM9T1rLyLpuN/pMh4+5kE5TrVrRheVc9Ge0n
SOjmjUn/0d6qPOFzeG3s+0Z57oNvBBxfNGbbM8Wm1tuUxempbbweB6rNMHSkkzUmSc2yusqVB2GF
6iCMKqohLwEvlCdWNzAVXNlUtyU3TPiXdJqvaZRNhDUp3NOD4pPOE8IgOkw2Y9rczWFDvtiZKouo
HAxwc3bDUyJZKossmn5mxDK+BKJhozY7LT0CDJhuIh/D2ypM4vpT56hyNxg8dcNS8jDjltpw2Im3
Ztgk+8rAdwIaNz/rYHSP/WC226px0kslSBqwsxfmpZzL4Zn4fjuyygIxxeEk146WActJa9xXaV3d
qGnwDjmcwG3Tz9V+aNC47Yr2HYzlQ3v1sPR/Znpr8BAbqieT/d1Fl/Ww61p2/4wzXaY0RvSApaOn
4zAkKIOWQZ9Ok1+71v9m9EJsWZwgi0Wq3RgYY69+z1eDQH+Etmsfy0h4dxARAahPqj85hjsPK7hv
8Og4dXTsGNfMm/WpgWBwJS+dXmh+eyu8UWz7YILL5E2v4ZQTzpEkJAMvYawogpxZmZ5eYOIFO5ek
5bayCAIZ3Oj7CCr/uteTdUwbSgPWZVpQQul78wajlthAVHBXrSrZy5qz/hJnclpzVJgPpAYdQAUC
GddzS+bAws+yTaGsPnsYFb7oKeJhk6jFSJLiG74YlK0PCvmGGatgp1FGO4E9hxrW+UalM//cDO4b
e5xuh5YyYKtPX/zG+myHLNa4fbextCk7osDML8gT+iGCx4CHetMYmbmB9V3uLJHKwyDB5oYJ3QWk
1EupcLl3cANDqqpgkNl4outPVVMnd2QADoFhEVqq230PCuKrMSKDWKCJbJP8hTmzQx5rA4MN6fQV
Vo7X3E/q+6Gr73HbUfRulh6PdrEcBKPMuKUvfCKfgLGyJtR0kb3xXRpud31P5mnW/1WMDMagx5ef
2wGtPczHS19V41Fn9f8mtf9HXfHUtizZ5v9etn5uX6NfVOs//sLfVWtwpDQZmoSxzX/Yiv+pWgv5
N9MxLZhO5ntQG2n6X4kiE76q8Nx/BbTf8ammaeNfXiCpS3b7P5Cr35NCfxKrYQ1DbjVtwEKLUk2W
5lexusQgwT4KBIaPrDgzyMAMOe0AdvgveS7tI0V74MD7MKzOyDI4P6cJx0xMC8pUF/qgYfktBo2R
NEtHmU0sxodomtQdq2xjUglPPiEg2WoPJu1phzx3ZDA8GO40Fhxd/J7+o2d2Sn7OZII+95UTDoAn
VmYWGLd+jkZxKnXCpHFtAXXzftqVO8XdYcD1PfbH0CVtERwDOGMJnR9e3T9WPRf50ShKl8mcjCy5
DZNBz2eupWRHQtv72uRlecxXaIRhboVQaeQ8tQ86lznsniy+CfI8YozHQkYvuUMOILcIf5IMPfCm
SjrGO+NtiPL4yUskGwRCk8n9WJIdHZlSzjhVdlEZdK++gAamG0rpKE1juuiYCR7asscwSL/JjB/m
lGCFUlS4EZEHIDEMZl+fLTbJhaCb0BtvojDtjeNI/eC0oWo1nB6NSXQzs/IwTRalpVKWu7cIeHeg
wcyyrQ+QyANB9UCOgJ4uhatUwV8rgswFn0KuLCvvj/9rZPkfGVkU2YHfrQgvsQ5x6/+aXfjjL/0j
u0AOQTr8Ixwj7zFDrCT/Ci9gbyE34JNE8JhWAHb4R3rB/xtPF8wlrAKOY7G0/NPLgs2Fn0aBl+u4
nmVZzn/kZXEF2ck/W1nwxECVcBewBL8F9hje75+tLF7vlGVJ0OjgeYhMVBCV8BRMXzFHm+pLPNjb
sQi+ToVHAQyKR/RsMvNZS7A35zgKuxu7dOKVr9EolRuIYKtd5d3RuF2dtVNkT2UxQdaEHn2sg/Yp
oO7Ho5WqfjXZGel4w7gxfIZSW7xYLQtOlQ9QM3siBd9VUJRnNAX/IqdRvdKHTEXJaDG1sSv2NCvU
fv+ldUrjRzq64zOO3Hz84UMScxNaouRwwwlhq+nz9sIxOZtJWnl7pycCMNgybBP26J286VoWnY0V
lcaTIRUJR6x7/ZbmGfAGeIoZUMe1xKRtjzdCj8gJaeR9zdLMs85N23tcFngqBzEOIexnwdgodZal
zVqSzN4AaJi+T+w2Tfom87k4hxCDsKTNcqO0TD/rpCm2SgRyYxCtWGcIfC+WlUwPealEeJQNiPyy
yiuqqGfThcODrZdF0fjSNhmODaJtz5HZRBAIYTmu6rmv3ZeqwXrOaYnKg+2sSTEQ0gro1wr8kJIp
d5atdVsTQ6l3BumYJ1178rVjGeUklkEXkqHEHkc49mnkRMpVTsXSAlL64slPAYCsJmsQT2HclsQl
qkVlaO3MXIhgrbhpsG4vAlHDmc+mqBI1gYM6B4AIaQ6KZU33xIB6exZI78vKyx8zcmgkMxkyOau6
K/jvpijn7yh7St1LVYyUP/lAeteqZZqVEKSO1+8R+7aXS3QtCglqh6PyX9CHQR1RZOe/iI6yB1o+
F5O/r6V4soTibeT0D+wHt+xwprc+mX1g4K8VIZVmL1tcoys9NvPZR8TgfeYg+a1Q8GRM5Mwbeqe2
ItBIKrZTuj5OyLf8AgNo2ZChQcLVfS/XAjpMSCcMeuCkatI2wK7RBbXJRtexboI+o9K+aQMzPLZV
T/VGiGjzndACOX7M1ZgkMLtCiyhrne0zFJ56DW2yb/oVRnP+BcdLfvzoLG/em6EcrGYr5QrqYeSf
zLVrH6WTEwcZIz6WuQHSx2aVWiuj4k0ExBXuvLh3qPbgFR23S8ddbzj2ccgE9+YfBQDJEAYvAxNh
b21LhStLDlY/77UW8tWcED/+KMlyTKD9NeiMfoU7QR/COFHyPkzYJKT2QsSI7Vg3WxzI9MvUVszP
D+2MtzXleDAjhKZPHEwm4+X9t/R46IaHbJKYc2yh+GVV5XCXGSSxb3ydIZ1naQNIvHEWpBVWpXp+
xJFfprsyWz5SC0MD1yRZFL528hcQb4OhXJf8f39a+r04VKHNGOUc79OSAC1o4hr795CxQrlJrQ8y
N8W0i6lv+YnMwR2ZOMZyT4lFpguV4eX7EhkXEIPIR7rKqnRcj27aDpvWt2Zg387wYA6U3vTJRJ8B
dxqKRdmRzciiAtiZL/3q0nrdmokGqDpl0Zy1YmLkb7uctMZ60g0YGdMNzu8dPXyYSDdLSPwhiaaW
mhbdVF8YQzScxBI6vXru4n2C9LXDSQ3Itg8V1Ky2+ZYYBNWYhfK1oMxjfPQchFjX0tzYlgZ7sAq5
ABfHlAbvDvOBjWkPrsm6hXlmb5RfMAHkkrGdG33lYjPx3W91lbgEaIvSs7fs8EhTWA0JpDBM5JEw
Edd3GqPgRbsuK0hXg85xrXy4RdSRW7DtFvDA1h5WVh0wT8i1rI72iMuuzLwoWmueGFjJq+Ih6+FV
EDSAegUTKLKeOeO5O2PQ0w/p5vYpoD/okPSe+J4pd37xwm50d6Dvk0vNnPGHDRb3qVNqOlY5xi5w
JrhDYuMZ2LF+YbPYbDB5M2zMfC/eA2FOVtZoZFQeYubKmGzuTI/wVBGa84+lZptvAHz7M6lhF+t0
4mJQy+fA/gKum+kmHEOc5pYrjt2s0yt7L7VRw7DUrI0tkdI4mN2LCusb7ej8h1J+hH3ewy2Oo73G
+9+O3k02GA8iN6yRoK6wyb55fSMuGcfe+h6aB0k7E7dV74w7fED9BoNldR0w44Nr64K7otesJpOL
Nc6ougcGFhx6B7DJrd9g+8JPZF8qOpys54AiphfoivoxG+RdpPr6YbKAaAxULj8EHFEeC5ejKjjs
1rutMegTwc8qJiSR+Tm0hvFM08vTHFrOp64hw1wCDtd7NRSlz/ejAtiHOLx88cnhVD7b7Mq6axrc
3w6CKfU6ZmRehnJGwwnq1rzH7FQizUHpyBItVk1CGQFaUBtVW6iQyMQklYevQTXm2RqpUOFRz3Hf
HKhnyKD1CZlte7su195otk8WftQvscXsmkehTXw8kcyyTKM69g5EUuY9ydeRx/sZ2H9301rm12XI
eK0aDgUrMYyVQytC0F5wkSebnqLNx8k35HkaE3GfCqf9CUtRf518Oipfx9bM+nvgPkF4JtacHsMs
ZSpb68/WNAf3USRwSTokCiBOcEJvgQdk0Al614Fm3tjGrdats20s2Db4LfIfWTuMl3pJ1QRqQhCK
2/4L7KBgEwI6ufMrX1FbNoClTouIbAOp1urGNYL0aga4VTck4o17eI1q48qOQqA8c1e9dMYTU6Pi
a9y1+CDL6jnoKiqTTP3S8kjcou8ogPvmF2GFx4TmvosxKfl5gKmEiyedNOPyRmwDAwZVE8rw1qaF
79q5+uB1jENT12oxLZCqWrllNcrLELWSd+iJNSNpO9uEldUxkZyMG4diNQDh0SWnQe5gZeJTwNRu
FWYOI0SrlOib7TLEZ/ojONexFhJTiEaHJI/tYyoJZe0Q2+YRvvMl0cAVmrt974XSufNwNjyWWqK9
ayIQvJ8IhMA87gy3BRiukaWwdjw7Zs3ASDPwEfZYrRn9KgCbef6II7IviHUm2c6Cz7TBug3Oplrs
rgzkFDo7Y8u7fNT2jhj79GRq3Z+nxl4QqfzFnmTDlRWoP8RjEzebNvfv7dbs91XRRfxfS1Znoj71
Q6RyhsEkPIYtMXXCrtFQilMHd/Ee75O50YFzJAsHQT4Np2ezyQJcp3n3EnXRZ8wmzP2VoN8iHPvw
ucecxVR4xOtTN/bJqfLxMJr4d6QfeTuno3CMuXUygMzKTZxrnts5mp6tCK4vXlBIA6Oqd8x7eTpS
VkpjnJtn+woT2AsCtbHqKRl4JODk7qiBCpItj0PyI0kTbwB+08yBE80ctXiIsBk2KzggQELwfJ9L
SXh0ZUZTdx61ZNRqWSOJO9ZT0pDA5dcu6833pO6cn+Qxhm2cOmo+RH6bfatctz742g+22bK1IiOk
yc5MNdhWkZdr2jkdgsB1hRjd45vrvO46VMLaBFMGy76v+01K8+85TfL+Zqbf037m+ZZe2yKzyemB
8sjvkja2102qyKbQLOg8IOMD5laGv/jAErYFxSDfUmGZ4Q5FCPmvN9kLpo5Ib0MesmGfjRc0sWaL
+dkfMbx5zBrZBlzhAlesvJMdfkacxagy28y14Tl9CcG1PMzBkMDoCKNdnXbTRTVK3dRFVOsVyrAB
t0wxdy+z9jyKetp7RTzeCdU2T9GQIzzU58qbx03tW/VtTn3LN2Cw5r5va30SvQr2OvRe2KgNOxeO
Wu9qeZ8wdwC/1KcpaJMxDzMGvfMgdrE/w0gfpEbwL7MC2SC3nPmhs83qbUxzqnZZ8jKCAHj/V3aB
IlrQz3dJsYTjp8QVdWf403xrRLOOMVbEqntjdvlUdVMBc0zHnQyWajYWt2MwOvs6st2HUmSfKjsb
o3OR1W5wsQvztR386jrSSb+KPe6FYzogV9CiOaVbtLIIacGSQE/inD/pAQxKEdyVjFt3dPqtqMla
Y336NEd4tqWtvdC9C62qvuPpd2xznqDD4U8n+b8zsv8Pcu9dGRdt8//+7wesIbBuaIaMk6kHlELS
lvPrwTjEBDpZIftaV2tJJSknURVH1tM8uc13X4t4//vXUwz8fjmJA1Wz4Y9Y0nZNyVZhCZ38KVRC
UGli6NWUhwKY+wXDOrBXFuZXuKxAu6yy+wbQR8qbsPc6+6g1sWWAtnRa5Fd8afR54bHzt05dSH2b
66X72HDm6qQt4b/0ET3UfUoCdSXnImDbli8NkqFp+xzoZTs/WtSK6m09pvoQdx3bTOxBr6Xqh/aR
EDfxirkVpOzXxdIy9nXmPEHOyhs5sIWBstnrh5xFaO8QT7lrV1+GbGq+c8sUP+kFLh5tagMWdOli
AHEss4IKIKGahZyNjGXtNDlgCSO4nyHNNDsfPivc4rAkrs1/qKHAVpQ46kg4I4FCr/zyfhbOnVrc
/P5DWKYdf5qV8qG7ypFLJRzpBIYzHz70lB0yFTHIz2pazsuKvlNQLSLjuPb7F1p+0F9eCEwU2wCE
QOvj3eVpTnA1TYcHHDh8xJWH964taj6f927MJl5q0Ki75RAy85T98p++umfaHq3hJKIQM9WHkTA9
18JFrcfhmVTWkzNQbx/X8cT+cWnopBfLQZh1OQQYQ86x7fcvLkBrfXjvxDstk1o44dpQtj5c5IEg
fADAkHYkgflr1Q9hJ6/wP62nImk4Nkvh8OZ7OZU0/r7Xw+miWwyBoZsdMOaIp/df6H8BLf8G0ILd
0/stSu1SdgSgXn9ls/z9b/19vul5tBcAmmX75f3R9/bP+aaP6CHJqCBhOMLmRmdB+8d80/6baRE9
5wbksYXr9E9ZPX6gz/GCcB07dtYf8Z+IH/aHL7SgcJHmBkm7Av0LLovrr4tqPOmhwwehj6oIXG+T
JIZ4MDHGXiFYV7uyTryWQYNrvjWGGzy5ka+xnhUBUfA4ODXa4hSbueICcL7Y44/E9dSLLF+B8jSe
PHYrG6qvVLwtzdanEC0Zb0VhdD8SFt0LQbDsReJxJPns4YCJ8uAKVBLwSmG5uAtrTntQv/SwbzE9
Hco6dx67ohv/zZL24TnGFeDhxZOTy8A1BZfz6xUgDafZ9FfVkZ0b6JSg8ffh1CG3tO3yvvi9f//1
/vAYe389f9GbEJxIKpgfvt0AlEzMg2l1HAxtr8YwewsxwXEW5hr8/pW4Sf68jiyv5NqsIR5PTV/g
Qv/1nc2dI+YmcrLjENQNnRUJERISYXvPDuLH3srkgkcIHn7/ov/F21sm9qZwuJmIOS7//k9PaZJD
zZAXDW5mJ5rwtXfke8gauGrTjQqaxX/+augArNMQ9Bj4f7iY4VI4XeRJdhTmoNIrfPp5NzpaDLdd
5v+xDP63TRcLnOnj9USK4EVc24Qt9PHhB1Izi3IaCI51NGb22o6CJtvUdV5uPFgo8HGj8bbTnbgM
Tdof5gzz/DZuYOb9p+950SF4+Jquv+gjHz5W7HTulHd2cqy7lI0Prnywt2EQPPlOBZnn9y/213tI
ob8iinmKnCVPpV8/Tl37mY21PzlWYp7vS09zdiOf+qNiuBcd6WNSycYt4DH8m9f9622kUHCATArH
8V0mbb++bopmGYdOlRyLoe552PFpMtYcBgY5JHh//x4/vBY4IX4+AHGTRXVRoD+8lgSkJPrIB04N
VmCDtQjfbWXq6RxOg/38+9daftYv+xpeSwmLS0nnrFQf616TvHUMbXAPzRNnjw38lPyUxXYvNr9/
HQSwv76O7VAqyyLD7Wr9ev3IPDUau1d8DEzVYxIaEt6UnLAbBb2tHiPaOdvVqFsYIDMHn2ALQSW6
/v53+HDvLNdV+B4LnXBcAJ4f7x0aJVJKzVp+hx5jZSVokliFsxFeA3tC1Q49piyOPf2b9fz9En64
xBZLEPtsz+YZ+lGxI1bcl3NA0iTyAvuTTpz8xJZ8uoG5GO01wgsbbdhdBYYzuiPWAeeY/oiPfPwu
nKzW36rez09pUASH0KT7M4gD/mdOjPvfX53/6vdcYvwobuwOfPwPv35EqbIx+LmGcTBt13kDzCA1
hSSZz0eUOYNzKIyE4/OUGK67NSDUXM3empYTaBAcu7SUZ7/1g+NInemNbziNu3P6qEw2ZeS7/f73
v+tf79plP2wDFVDsSMDM/fqr0o+IoJUN8ZGTCPyflHMJ1rKmabe/f52/fhP/2PkykvBY4j4+G2PD
4qKQJj5CDINPHYM2XeFNV+cMmMvj71/r43LO7YlIjEbM01FRauN9eFOT1+CAHhOWc6Zhm9AL+g2+
zW6d8VXZkQMLGQcN01kwQP9ioD/scTi0/+bCCvP92Prr7ephP3GRjNkU8Ot8eIRlmrJSvhnBwe0Y
4h/d9wwtqG67OoZ05N5DTDXfFN0w6ziGkQMqKkpC/pxqj+GxqRhB9sGJJMB01/a+1a0wYFXwpbK2
iwFu5SQxoyY4RXFtPcyZHfzsxy578aZsvs6ZHonGIww8upxsT5TpqXNPYrRaokfWg0KvfeSsYR5a
4YlLVMip25hVjBoMcO8eA7jdwQ6Ies7TZvuaYZJ7m6k9ujYwtnGfoYz/zD1DVacir/OZ2H8VHOYG
5zNsWQZ4GIFheaE4pRITaG3J18gPxDeGEvbzYL+7JfHxG2tiCPJn1rdy2OTtSKqhwTB8DW2+2VKx
tEDijN+6iMW7bEL1MyzBOqHbsG0ELGV64XqI/ZDIauTI/SBNNkOFOzbfGf9Z2wKv9xcPY6/HUCbh
fuPbT0d7WvqYNXG7Gvee1bB2mk3nfplloDBcUsvpLn+3USW/xqRsua3joaFuIc6MJ7+0pyvPmeyl
rqfh9v3yBs7Qbq0iMu8rpL/0hGaTETAQoUN5oJlHV5pi8m5bz0tcEuIHq1UnprMm1OXSKjkaX8FG
cUeWJlGQdZaJ+UCkmms3KW8BxJtm9CTHWH7qNDbrtRWaxZ2dErndJJKfM5C9vDpthaOvduM3/AvD
0h2rp3Dvz36Gqqp4KCShbT97SCYWqiLXNret+C3DIQTOp5SviaoRtfjSZBprfT7fK8jrBOhTPd5h
2xlv40n2EYN2EX/NnJalaRbZi5hg5W/t5T7Mh5JetI6pHCK218abmcBEtGGOOe+KHl76ys3b+RoO
01Jqz9FrWrVYRe+JUJm0nubsc5gdUweW8AaaVZ4MgIIbbrAtKn/1Gg2hyeHc4+5VKRVoOog4wcPb
GW/wtxpPTgS7bGWGcrpiQE5OqZdt/dmgkVLL8Rb8Wb1rE1ccQlpatzU9Qms8xPo+bCNCi54uzkwT
5TrO8RY4VmNehV3Mp642nQPWkeApbN1tKbv0tXaK9Aq+hPkPnZK3dBnsU2CI67oIRob9if3F8/ja
VZgpTVJB4EhA/5vGOK9ht1hr4YBNg6Sfr6Umlb/mqlovftzfxgznT4nwd1FU27uhi8oTxjZ6GYyO
0oJ8IECd87ay1NNrYr7ZZuoxMlsNJQ+tkl+029jXMI9vCSl6q542sE0/eXDqfQtvSh0/O4GDINhU
1jlTGR6xVK2rthj2qQ9aLJ0Fo/mZXjGfTupV7EcPwDjf/Mp6rcARE4jPbfDFsiD80VtHw/Q+104T
IATYFaLW6PFUQ/P6mtvyNNOxh4klpkRoodlK56nvgzN9ZeHnFvPsNsLRcoqynAVYLnskos43Tmzb
C8irvsfa1ZyMnnDDPDsXcoWTV61gubmNT/a9BgPzo8ZPfpgENGzQtkulEOnc5CRKWYpVYITupVNY
VHDmoZms+smanwmJ2LtxyAIC+b3ln5nl1bdslGS0GRzWi5T0wrOG2/+MQ2B4nErF/qGkNjlcVfAn
rqmL55eSL3cnsQV8B12nj2OG0ziqfYRtkNT2VYfmA0LpAPIGooc9d912ef6o1Ui0K1rTQZszrXXn
tcs3LTtKg7EzBpMyWOuJvUhKYK5IC6fBRufGLEUosqEMeCJQk+seqoSjT8f9RyZnKnY4YuS+G3pK
OHRl5beN2b642VxvxBAvtU+zh3U6g3W9aZ1UJjuVWPmZ1Fm6K5JU3dGW1eywP4Sf2iQcznaHBz8O
hlMydCacc6IIX+1kpBZOFVYTr3vWyWPh6+hkw7cIV9bgwdLsc27MhL0DR4TMuM8m7W7zSX9GIlfo
lSh5nSQH1MoxpaMUF8ETYAj30wgpfN6bKiZ11JF7CMqO/Vgx1oeK3MbNaNTOPVXv09ouy2pttLVL
8c3gH/xRILxVotM/KgsCckWu9FS3NhqLNK9+oAci9RTtgaGGrB4W7r5zM/8+C2pAWCBVbA7/SDaM
KaCHGrHB9KEldMyH6j8SKAHAhiejJaDYy28jqeN7lzTpkVRDA06ntijD4hYgEVeBmQgVRhoj2zle
228HL5bP6dSUd2Hb2JSIi+QYJLV15QrGGzvvaaMLxL5XihvbL64O44N1kPvWHSldkK74HC5+GKIo
VbN6DFQtNrk3lNRrgGjLUHVe8b8Xaxaaet03A2qOBxgRiSZQiwe9sLJVMcBbCpsgfCnM0b7pKHm+
NWGgbxl/QrGpGiMptkR1SozUSY+zBhb1F5U6DHHKOjyPNNaAhwEPf4SmPf1oOY5fcCt0962EGoSb
ye9JYKZoe4glJI5ouFM3nNirfZq7LgcAUZ4yMbV8u1r0+STP7ipHtbceJq2DXeO4X8c+6QBM3MfB
o1u3F4F3LusxuCYdVHcZ9vlbWtQuPbaIfJ9kiFDnOAlkc5XHUCfdqjwadK9vqyTTL25Tfc350UuH
pMzopJmtbN0A93ulOTIZWAQa4xii0OD2FUAua7o9N5IGurMIJip4y2TLJx5v09z6Nhg+VNCuIqSO
R7HB+xBOdFR35Zsriv40E9XaILZSuRnZ834CdLPBhdXeCbNv3hKdsmbXGU8NFgGdhnQOSrdO1XNr
doWLasUEnFYcCT7jZwSwY93GDSmfULYFx6TW+Fk7UYEqVFnARFT3bOCceiOp76Gh+RjeC8AP2WY0
Zw+quJrQt/M1E5HiYKAtn3DL+bQ8Of0nmmriGzPNIdt4C7smqfGPxAvQhl1UeANq1oV3COnGxoBy
VJiWESxlOx5kkZhXORCPzdKBZ0ZpTVO+xijggARPwTGS1a2BD4DKOVFwWHWbVloly9k0h4+gES3a
O5XVHRVSI4RKpkPcl/Rrk8mbjSdS/ebOT0s+Nx4KeyS39lTNcfet4mzECYOOlsLIuQrai78G1nIr
M1Eyr5FbWcXKtfR4cEw7eKHx0H41rMr4aTndcKHQMHxSBTUBWKbFfpSj/yyKGLb0ghyidCtmO2ku
3Q/xMxvjAM6MY66itH5w7BfiDJCnFnpRAMbI6PIXc+EamZ5BCcAI6tgt5jVVqDuAREttFSwkmZpg
RRdh26VfaiUKLC4eZ2yKr5DjgD2/pZkVFWt62Am/L6ilyQkPOGss8PzDj5Y2uj1nebmuFzxTihse
A5dzsppcrUWM8J8DcfJCnw46zzI2bsDtbCYjeFQFB2sWr3PFD47KzttbE4ixfEFCQSkZH2vHIq+C
MfWKQPzTqDCk17irV07fWycaskz6tKLxFFPOSKsR4wFr7Ce+zxpoYdSabykd8GBoJE8dNkIn2ZVy
2/hxvcuHtrmY7ZhcUjHuUwf6sc2Ga82h2iGvNVKfYQoARqNzUJoiRTOnlbmpq01GpygPiDK4G0Vj
rtosqXZe2/xoF8JWhftsL5y4XOW1/5WoVb7TC5WrrZgdwGPDjtHcd7bxGjuSnDdAD7zsN8XC8zLq
L0M+33ZpcGpL57nSwZUll4HRwgBz9PwzqcMXARwM2/meItxqTQz61TfjYT+nDCnd1n8TinznrCkB
8Q2hnsGH6a1ZWm/jwiHLjJBFPrKOmaPbDdUUFEpU5zFyBwBGzrd8YZpZ73gzZXAiCBfu2WzP30Zg
aE7SWbuFizEQUp3CT2bVLLBx7aUndOceaAHYkwWqJuZtX8f/n73zWo4bybr1E6EDSNi8LW9IiqQo
NqkbBCVK8D5hn/58Weo5I1H6pZi5npiInjYiUQUkMvdee5mnibHyAe++K7f5YGIx9NAEjdzGuLH5
2pbNH2W2bpuhfzJEG2yncVCHgR7mCqss40Cko37NZ/OEsaP/5HVkECRF4wV4T4ztMWk84FFm77QT
voynfTWSYAJJHvX9YnnLlRpco93hs3HvkvbyanpEgp2MGtoBUZ2yC8y9GMRonxUO3l26auJhus0F
vrDrSjRZ+gIzxCN0DUtwxRxVsaJ9bGXalWZXp2pFsjoGoWR7wdGiHjr4du8bN6pXfoLgqEpJgISa
uPK6kZYzk8m67bEwDqIs/NqFHi8gV2XE4JJ52VKK0EhthE51WUcs+35Tsb2AM+mZxlz14XMf0SCE
RkOPUQn3nGLfe9Nwxj0GTThfQ2umS058nHbnxjNvUsNNhq1ioH9X9D7b0gj3CgaX7k4IWRi+pIsY
36XebF2ZkF93VtRmpzgbw+eoMAC5I9Jq7q3OVVtEtnQi0TKYn4hB8txrFQ+65ZWqmtcxBM6/8T+h
dMgNz9zXUNuO1Pb8agJHDEJhaNChCEXLzrd8+qvRUx89wpk2SUv5Ryp7feu2CwExQ3ksibFYo85o
jyJDJ5LgRIdg0QUU6Gjyg94HI9CTmsv1htoxtjOhoccQ8teePmHYm75TPF3+iMTB6N70aPsrP5V7
KPHLAedc1L2FogebWgFKENjQFhfKHoNmk1nPUnrvZcbNTNrYheaimt0FKK5z7CbEVAWbPgM3zhmV
mqskwULZkHzEIh6zk7eocu8Vbvd3lSi+AFTtArv5abnrAF5uoTZYT0Vv8tRL+FlI8qf22CK+vs0m
6t3FiImczfrlekKzo9aTyfdyCrDw2qXta4a4rtYEyDd7SjV6+x6jC9ggWThCslhARQAv2Qx6xsqh
2Uo0bYPbHLPQLArWv7kYV7KKasJ4UKqZWQqiGECAbtsOSV4uFZAMrP0Y7T4iaJWNo3OVw967ca3R
xX5mYUKGu9U5D5cMQwXWnZGUy25IeQL2ovJHyL4LfhKdJnTiL83ni+vwq4HuBVCENuuOkA7uSd4z
ZbP4R57VhD/IwG0DpFw7Vr1cQ84ii01DcV1PiI0/Y7W95Ays8dFedp7DClCOZv7KQf/CPPXeR0Ia
W4mzxKbOK/B8n/C4iUSwp8LkRzL4EUe/1P+1UtwtOAUsWMv25+uBX7Sdl5ac3GY0zKcY7mq6yVSG
KXbHusdR0LqyfHDWzQV4sgwRfl0wQz0PKauJcAcmjNiIvwAllvaG43z4oMRkXZHeEp6GOKxewpg8
gpk4V5KVYl5hx+6ZTY4qPIUoj14yv1MYR0yGDf9suDDr89C6pzngG2IgAfwVYkBBBRyO5V6Wibii
b2n/VlLf3sLMsxMss+V6ILfnfsR8i0qLDw5Tl6RA8qReGtjfaAL6bjjlag6PCsi1WPWB0b1A5VpH
Joicavg5kpizM5vvp97tMCWyEloPVX8uGeuvJcO8fTcQX2wqno7CceLvZuINDPtZgliUMFbbQW2j
ypuvbSDw6xpu/HM7uiRULt5infNIWO9KPE9Pbm7zyRWdj7shv1HuoeUAfjAWDTauXgUjAuQrt3aB
FFwdRp8Fip4QqT6rxF/MT2Q01i+MIo0KmlnNO121brip6E53vcn+iAdLuY+8yCDdLwy/+mHNF5ZK
r8HWnFl5OKydkkhAqw/seTkguww2fuDT9mGVPHwJPPpkiIrW9NRVyfRxGgKmUB0FeQuUiqFBTFnB
yVinzZXVDeUNgcz9AzL94LUenPBrgij9NLgxok9iPMd3TjJiUuT6M/zzkhUwyCZ8Tj2XnGksudpw
4+MBM2zyOqnmb/Dz/4gOfyA6QORyIKH838rOv1+6GPN09WMO7z8/9i99Jzm8sMFc3CMCaaPOYhz0
j5LLEs5fWkGlOQ5A/v+SdqIHNYVzIZLBKSJI7v+LuByXRBvo3BJavs/8iE/3Hyg8f5wqOAy/PTT4
FvN23IjFT3NbAmsbIKoeq8ghx10eImGvAQSSO4hE6D5+d2NuvwH339PiNFz/bzj/cjFGiQzAGRF7
fN03g7fInXS2m3Lu6Obq59KpxMMMLv+YcbzBGtLcrojz9kUOaXv4Ly5Nvg4aW8/3fmIyJAaVuMI5
6m6RyIKAY9A4DfPoT1t4rtaDjZAdk1uzRVtEL8yu8vvL/0ik0N/cF46A0MAwhQf3lkghbABKSWrW
XV4YqJACAzLm2lQ9HLuk0pebtK7l99cUP3Kl/rkoS8VBI+xBl3pzu8uaUPuoluLO5TR5KBliHQXu
vM3OZ/D2WCscqpxE76A9uFC3jykzXz1EYHvKLu5DQ576vkaeNB060g3C7bIszosH5N+scVExrTMj
C0zbkkXHY3S1xqsn3JLt/4iq8e1rXBSG6CAtrUX+ccAWjAEQmx+LO6RZrJU+R6GUa/ERAIn1kCdQ
vaaM1Jnf370fh8T/XFXyesBC4sLyDZMAxZSfQsqw7lJrsB5w3koQ/ZbxV1rL5o4UWxoAp7ZuXLqE
ZTXHyO1+f/2fX0wfRiceR57J9B1q54/fepCyzJDoWnee4U33iX5hsPCZbqPhj8RF6xcLxbagL8JJ
4YKQGX68Vjj7qjTN3rpzEjndG/i0ZLshwZcZ6M/uXomkdl4G09NvJ9UfgNLIy2Kk1N6ECxl/eNy/
+uK26bBborq2f1q1wjEq2ZiheddTSzRrxycj6QoXFXNYJWUm/4uXhPpQv5f872eSl1WnZmLYg7hr
O9w/MKJCEOdEE7kIvlmdMfVFoURFhHVMwipnHgQ3dpCTzgiwjBGAZ6nOhjdM9xFCtmibmQL0Lxvk
1lKIUuOY1pPfSpGMeLOcxpMkPS7f/X6tvBmXXxarL3h+JBq7MLXejmvTPAr7AEPwuzBMEWwu0I4P
l3UzqaJ+bluGfSQds+/N3EDwUbmNEiIS1t0sQY7nAi1PkjlNvl9G5p4bKzSZALbmdP/7z/mLXZD5
HLJhE34OfOw3b7KBv8vgYQB85zLbR4+ob7NVt/WzZYbWQ5O3f6Lk6hP0hxMHQgmrmjPXBJ4Arnxz
xUJFIjWBl+9GJExndKDuC/nm+i82Gr7etBmF2R7KPpgMUJiJHIzhPmDd+z7pM/ildjmrV7uiiSeu
kD7H4CVIbHSujl4Tl1tEJDOHl0XrdtUNPqpByw6uqKgxFcfyhMRflKq/v43fqMTfH6Qc1rAb0V5b
joDk9JbGsQSZ9OHcRnckWuPbykC53aS+kb5r7BzvpRKf15Hg6wFPT+ESzr1OhiKMdzJGZ7nK+d0m
Y6eaBjQVA+wW5e+GS1J37HW9RUcf4eRmhC4qGuzy0XqY8Wh8wGgtUhvTrypK6EiHf8N1A9aD3MKb
kepkcI4Aj3mbNsJ2grq8A3SOz0FXpFeMz6ubIUX0xkCgJXm1FrnxZEEnemdVc/7ZzDprAxqF8w9i
KCaC8zTEr7NLStxJzXG5SRTn9wmmQAFKZ6f1bXNJNp8uKeeODjx3/Tho0BL5Rv3Yl3k6buzQ999L
2cTmqkmjDEASNgEJzm5EiLj0JGolT4ngE7NbfOpAylR2WAjoIb+gh3FyFER2IUyAhn0lIvpP5lm0
LZ6UJHYNSLZ9tIntnTGSabFKXVW6gKYiw/A4jur61o+KHDND6cThJkhxzIjinmM3Y434c88r51Vk
IDS0+tGW0kBufUuhh0XA7b5gfE6ZUAbsNpSAWtdecwp0ycyPoSEA1gltnLOCDiuw1YQQyb/C+y/r
OZktnHxqFPi9SfC8fUmh9+yquSIfnmz6aL4E1dfJFBxJZIhvhkyqzwHG+Ag7RWzqIWy7kTa4dyuc
dtdKDJkaSOSjaS5PVhckJ4GtKwOdAP8mVQEhJGig4emGOywxqo+F7NynyjZc8pPq+JWFMn2J+hBs
a4mjcmOCZ+HTHoJstFHtbgrLH9YsrMK0UT6WEwMTMh7mVVCpV4f5MQB5EtUPzFhoKYcyQDZ6Kstc
Fg/+QPa6xEQ5nyt/U/jMurOVIi1cW40xxwoF/2+JUbhYgsFjY0ZL4t1M3mGQWbJ+MmIUfnzcLMVH
B0llEewMUxc/C2GquCpzpxlnVWczCiiG2MEdGuARGStkn3pGmxPmHyaj44nNIQJ2jNmQ+w6+1Npg
LRNmNo0EOQ4sDlOH2SvuHpZfP8u248nCPuWhoiMz1qbZBptRjiyvMsKiAH4kW3bi4CDto9JeL0yO
X0Jmo+B2JvWqyhEJp8XovkzhIh9HIbrXDmkLWVKkxxsO+xCQFWYrbYxDY8MbGhD1bPPrCYriw9Ej
V2fKuvCx98AcsrmozlmZiYfG1Jp8zLURkKiB/ZntDNVW7kD62FiW4t9ExHt1K9jP1o0wNXCy+FpE
HbjcnFZwUgNZ2/wJ1BbpDU5jbDEQ4YKrqCnklfSr6V64Hod6YrCjXvZIarjgKnQ5RC8q6rAKutdG
6lt5Ed93Xc/fXj4tGk50wnYDe6Gi7BSr3k3m2+ZSi2Q5BovvUCOjJI9Qr/QITm4GLQKYtecA1thy
e3FH6BPaDTtPBaGZguNZTfW4mXX1OAvuvVVoAT2vJFfK4qF7TRhmI6Dm7wawdsaEuCUczWxwX4Kc
UxSOQfda55y2jYya5zQrqH4nyBn3l0JhyRpoCfiCei9ior5Pu5xH2/BhJhGkr+gdmUomvo39VqM9
02Jeaa8KzZuOoIgKfI355RptIcV71XDwdIha4F5M92ZqUoRXREDiAZHVzyRncJrPGeYX21BIqvRu
AZNADo0RetO1fHISTqigQFtnNKNGi5bmUuDgg4nydsFH4FvzY+szeU4llpK5OzMfdPCsZwBQe+gs
wGAQ3xcuXCTf1mL8peUD1mJCvhMY5ZjCVrfCT0SIcvHy8gpZoZtiE4D3DWUQJ4/atONd4Izday47
nlEdBhR3/KMkB6TdkknG3lbpVoXYymRvzRaFAe5ER48nfVN2tn/k61RnDMm9ezzFmQ0Ycc6nRa7c
HtBPWzfkllCXE3BzY2Iijqu90/ObcYKfbh0k/v11PUZGjNtaSA8Io4RV28cEj25R9vBhQpcFrPDT
5a9WIAlbSfyHNAswZFWNmextEEJtHoH0Ji5G7umE3xwtgN4EstwmiDkpuSt5lsgrD/7TEZYDL5yn
L89gKFhf7BNyZdXPKbaQZ6TB7YFyvzk0oc1TJcsv2DBt1PdhpAQFqAsfCYWebqc58l6wG+d9BVsu
tgIOoLeJXN54YFc+yWUlQpuwsExO2AJcixp9a10cM5yoibpbOYViPAaVfkBp47A1iSpsDkWLzivB
KBzvQtrRjqA2kFcGCDrfVYxR8X42kXTZaYofhoHeiCwG2hBnCiyox+jrVrbQ8azs8zJfkeegnSNq
XvTGGqfbyzfkJKJG7kjqwfCjxSRKN7zLaNTPCzK6hyGiRU3Yus3VSEv70Df8S0YwPBalq7SF1PX8
W8V4OTbnxWRF1bmBFUdwsatwa3lVisAgE1IUm7bv6WT0XWOENElir6182UB+56X3+BZZEjqwcxTv
a6mNYhjq81otM0E1vr3YO9z7sV6AQMd2lGS8XBD62R3jrnUxuWXJQ5/BLuo+ThgVbMcBJeqcuNiW
uLLP3fupHTHNRByKBwiTAPflH2uOBIeRckLohhTdOWYES1ZbCVE/J3OHEcY272PRvLdMMVKxhxk3
etHrisBMvfdNIjX2VWSxyVOKRLolx4N0wfadNbHoG/BtL9KN+5AK9gW9sbaRz4lzWbv4RXKsTapu
D5OfzJ+g5od3l/Xp4Mi7JxYUp6iycbJrgEwNapo9zhZuNpziaIZT+W1B4LwefK2B2hHJtkN7gB8h
MYyu3ZfIA0u5rApmUVrTR9QiQu6SF7kprZvU1WhD1hmEw6OWtUrIVxfbliUz1n4jACFaEsehUOkv
9E0/htFovm6dkf82Uwi1G3pP68Zy+AosOevBjb1q3Fh5xJvlhw0nDEIWfK5rFk2fVuz2dmK9c/Hr
uqNTZ1GbhoXTDG4V7eGyA0JKQjemyebFGs9ZfXyrlLtk44wOGMQBxMQ7sudxjR8fm0IVtUO4awx4
Dduy1582ZTw3be1m5rrkEE33xezQEtS0ao9ymin8XFwDMXYf8IochaMMmIfthPs3tdDyfrCCZDqo
fijjdxbS+oqhVWHdQDXlU7hwATF6STB73JhWuLQPyu0pQiIjk4/mWCf7sp709/XleOtg9/u+D6bi
HVqez7ERGusM/92DmzdEnLTs7CPiga8RyRbwA8gjtElsytZDZfMCT5gHpUy9tXsH/AIF5CmpUGbv
MUtn7nNS80Ard1wIT+lTe2eWAfGjUUMGIUPO4pjUdXrNMNyy1pyaxZHOfjpoWw7S9eoaxkZlV1/l
lFMveGJiM6TIDFeMi8i6mKZOmadGb/4n3OoBImUcU1P1TkUHk5f50agEKAwoWw97FweR91EqeDyQ
KvhrIy1uku0uDANNcwSLJwnUxrYjx5WGGqfQJV0TB9M9JBMqPCYi615b010a5Qwp5Xm0Ja+qjCEi
Mj/g42G/AdgkKuoDHEv4pNPlMAlj9u2FHODsS0WNyemCz8IWdxP7iCFI+BgGISvo0hhGZlTWJ6ZK
NVueYk+rvAl7FvA0dMHYIl1BvEUcXEvr5mJCZBmqexULCWRkI6CyZTnZu9ITnJ+43rJai4jdaiEd
42HgyuvLvinTjM0RfzB7e3HcwyeBTb0OZXBVwAspNiHeCA/j5NTPGdEkq0qx77UNr5BiSkCEMvbg
RuXuPJ2htloWUhDW9HbxQeCl+cUZPLMjRqbnjVMGFk5uRuq08a3CaMBItP1PgWG1c/SZp/hHGrZJ
HRDhoARn3r6vVNfvckeQ3hN0OCaZcCUfggB/pMmV7ErgPNwSPzU4NshBoZO4CHM95MwPMYg1oSe4
EjHA4X1YIg6jbyWzS6S3h8CePKWyMHcRRKpg681K7Lhy/BC3/fRhihnXQ5dMPuDlkG063hB2Z7qd
ZceBqM2wYYiL9ezUxm1roAdZU06XwdZu7ekgcOz53Ne2+5rKfvmCcftAYNrUUW6PiN6pqwTIRWde
WRRl+xxw5UnH/bW4XIdQlJoG6vSWYOMGmsGU3CR6jBilXvJ3UavovUeNP637Ise3r3PNPeHc8420
6/BDbPjZ56qZ+U3wamAv44ouo9ulNOhYURKPlg5RgZHRysH7Juz934TnTxMeZECIOn4z4Um6z1XZ
JeUPBp7ffupfUlbvrwtMjBrM/Scl8l8DHin+YkF/L3P995TH/8tEwO0EQEKOwEiPj/FP7KQj/mID
1MoHWG56bOD8J1Oet8CbxGkJCYVw8CTESf6t2pHBRJwRyOV9KzbbAjGnCxHrsMwzu55qaX2+u0G/
mPT86oJa14QUENzNs7Ro5julY8a3rkVduGfbFcGG2Llkv2j02suD5hDNVP6/v95bnE9/QR+RoykZ
r+CV+Abnk6m3dJgpOWe/ir2XVLcWl2K1c7Ft+/2l3g6xuBSPmpGAi1wNndqbr9YSGxP1meWcoZW7
LwlpLwdXLWxNHpZvN3oY/ehnpNy2ulH7/aV/8S1ZSYwQ8YlljHaBgb+7q2OTDbNptM65E8DSZYCZ
ycpwSw44yufiDzj8T1MBvigrEMm261nAOW9BxqnKu4KUduc8VgzzaAGpSMijMSmGB+VzWpTAcPGp
4PDGl7GlSWYPrGhbphx6sinKP2H1P399j/kdCqvAwsAS8uePiyq1YvrcKHTOwejwdS8ObCbjtP1/
eS2Mqxi8soRZOG8WVJTaJu7gs3O2oVrd9I7RvfoK1levy+rfP1W9YL4Hc7FSALcPMO30TZbW20lP
QjXO8dM75yGMv3ZCO7oJAPvfX+RX945NCA4fF2OXerNqAbYdXyFrPi/YbZ/TAPbPKvBqY21Re/9p
2vlGPsY0havYeJcJxIPcwrcDJbSF1rAYln1ORUJxfRmgEKNA9X2xoQsg+b6QYM5LqgdOc6zINR1C
+/j77/yLFYx4lW3P1K+qLjJ+XDChwJEjhMJ/ngIlTnZWWsaq0aVRDceZPCBJE51lglp9XnommZeX
F/ZZsmcH+dME+ldPwHFs5Iz6STMD//HDZLn0poIEuXOHken9pU69uFjSycjt77/4ry6lJZ5M0Dha
fpqzT3VAi+039jmBWXwvL/adRq6dmgOPp//7i/241bN9I9ZndigRQHO5n5YvTNgqb5raOKFwo0Mw
jJY5kw3QtYzazZC8hOAPa9n6cQvWlyTPxText2WdOT8N8+tscQQDb3kyyS/dY2tJod+1HX7GqK7u
kw6L5u2lG4gDsLMk4pUqmB6cfaOknMcirTks2p76soN8g3rmBTQFcp2BJWiiYZnf3yT3csT++y2H
8YEUAq2TS7KdbXscjT8+fnhrqTNphU+XmwUm74SXVoln7CKry/pVZRYIbhGvkR2G6WBaz97W4pfd
tYArFytCOk8cvdh7QzdSr4tdqNdJZCzdb12tYIYRb6gMQWGg2NE5WhE44KXpyb2mJV+OH2s1kubj
3dfieSZw7hRp86z01ApfNPuEHng0VvgTzreENYMlQluRjySEGuka9WFjHWBv8qvJE26RG8qYnJ8c
swt7RS6u7e3zsuEaGqDyEEDdNo2OenYGh9QQgCRMXtHgLoi7aKHA7NWyNyi5vdNlNtepqACHb60y
PmVEt78yRWqe/Rp+1KmwkvkelSWYsVAG1qQYuyQfrRkRLKExtkcE4gg+9NgQwvVcqsx7yRLBancw
q3uZLQlAfnGLgdjtvhTApJ/rJRSwgv3mvvVUgRchba+fRA4s+E4OLhQxUinXF/TRwCvwDKbBzC8E
prAnZ7rPGRc+oj1L9pcB+WV0fOlQFY6qAAiYO97jYLg8igFouZYaDriYpltT271mRSRImrGxVYJn
ictfMLfysa9n/hQJGfZRhiW/pdBt96K4b06v4d7LKUe6UbAjYSKH5FfEbao9bYgomX1fN6qIOJlM
lPPin8i908gMqOMFfDfx/LzPmKZN+CkawIYXgLRJiIXd4FHnvviEvYBipmmNDAOGLcmaZuh7p0sr
aYBvkRrqIMHei0kTQGzXz0j+UpyLXkXqIis4mpFTLIF1ExsMvjbQ74FkAPRBLvC+5LxRGc0RAgCb
tTzQ8j12GBHi1aQgzcFanG5rK+AsUsqH3DHnnMsrZmr097UdIchFohXB+GeEO1SN++IxTYOyU7ZS
k4Gt9n1kL+KwLBgebkTkOR/LYSgfAmJorskuwYyCzDG0HQa43s5KzPaU5BUm8bkeJXT5BDu/XIjO
MuFRg84tybiCGIjhmO+m8w2KbJMYmpi8nCKT8IjdDqCfsQfufMv8kEnTxaIvrmucEklfgZ2YkTxl
duUdkBGpLmnYFwAGrfoaOEt1xJe9v5GeS+YaTpG4zvcZO9N60ajuaNbokxSEjycvhxu869zZQ1Tl
E4+oyvKKUWcb7TSRYyRcu8acMK1K4t/76kamAzGt5dLFHyM9gfMrBEWoLTFWK+fwjMbIb/ZBN3rP
NQjbbi4JfsVSv4LqW+ApOY3O8hHPtWzrumJZd9bAYwyg+qyzbCw/ppi4KtK+GPlmZotwk2IU662J
medGUwy2DTXgaqB42RUBajM2JqYARO/d90B+R+gs9TFt4w4CYz9/IShoJOo+Me7w2y2ekmxAbjmX
MEXLBB1JQ2w2mU0vvnJ4PwC6N6EgXaQfWmtXoGdK28AAf2ZgiUVWWEGXbwkH23g+8ye8HBvp2+6q
hdwTVfrJ1+MVlW4AX9ua4Yomw7hyCLZjUJhLNEmELAOK192asLx4s1Qz8cZF1X8gHodAoaHsdr2b
ESQbm59zojKfZJ4IdJ7WtOsM4vb6nM8hQ1XccSotpNizvV95ToOQNTJ5oj4shCvwh/IWyld9C72O
RY0IyVcvl7GBIVJeiU6PdrZVrYiW9iYNIwl7AkNnt1WvUWuyIVULZtqzubBkTcUkq/V7OCcB7jHm
NktidJeqakxmyIzikMy6RkW0DQOzC+Llzxh0qU5yHge9SzAncYTYpLe5/m3WVHdIcTUPD6YEhZkO
bTAm+ihkDJRw3gBwAz+eV7+P3ebgTA68sMvwqYYUy0fzB+YmGVjds0AWRz0X99Bj7EpUvPNIk4uP
bhoH9dcZZqseLSpsG/H7RmTujF/gpDQIeDLD/Vt6IcnMsewOOd7yEMinKEFJb6Xxp25QLymw6tZ1
kihah/jBdk8EEfXGe0TEJDAEIg5uBtCytUe00DYex+aAaGDZzUFZf4DJQDyX9J3xw+C2xT0jiq8i
J/ZbONa7TAmAKy/387WQbb91+lq8IuuJXpckGd9Hvc+T441Ptw24rGQUgcx/NcQJ+swm7/yT5wIF
YSZCoNC6wxBvXmd9F40H7ArMs9NU83XTKfveW6bEWLUFqdkrj6eQwnBiyoRP91RuJ1SV11PbOu8W
+DnvGuxr74skaNZtZXWfnYFgxgpB1KdKesNZeTXZ1m4oEm/VBXayzmLYE2OP3hOFUM52IVHkp0Xg
nKArfArJKno/qiiDR9eb120SuR+z0cuidYufJ2clTqYrMOzoRgKaXbeTa6O4HCXaqSHqXkQy1mfs
+eS2TFy0gJ5phCtHdUW7t9jycFkue2KHLCHCVeIQukE0dGk/eASRHobSXkgAjsMrc+7hiMcEBssh
Gp/7XDX91uw6JzlNyTS5a/jRCMdgqAfZjTcBcO9l3HcHulzjKvWX6gNaHIJo0YUj1BKGb2bgosF4
M3LCf8VFpbvu63rYY3I+n3GEK0iulHgRrYizto8xmxtOXCRgMFKuGbZGgz/cRWIY7VWZhqgE4c23
z9mk7BWiL/dqSgTbKBauEh1kPZTjRpBoHa5xwhTXyp8XdwWDygq2Qe47bIjW+KUSXh/upNbURDX4
ruM0BE/lHhbfvZ/cd+SqfuituXsM8CvfDhOhKoQLMRXxPYdsNWDv1bSk/sauR58IuXCJic9TnENK
E85DY0Bt6HCrboeFPqXMgbCx6Q2Td/DDpg9Q341rN1GQKRIbJXxg2K2/ggnq7prOd4mgFonsEPeO
y1eAyunvOrDV59EN/VdUNF6yMxn0dmuGX0xd0gpFyCoMwO0XtTQkLsSwmQ6+qr+6MXm3XQqtYLUk
nTrZ44RkqarKZhNPSTOvHCho64zT+Z2RMxcWpheiC4uo2aNlJhwc8o4fr9we8/xz1pNcbjj+8BQz
r4ZWEy3pO3Bh31yFRAG8K0l4QluMJBDisM1Twx/SInu1HvOpf5xilLDO6lKv/w8L/QMWSpiBCdP0
/8ZCr5MOS+KOYU7yPRr6z8/9Cw0N/sIqCt4xYyZonK7Hr/yH7i6tv77x2QVN678c/fjbf2BP2/yL
vo2jGL9W3B3hov4nsOebPtEBFBQSAz+fjCTtCsbH+B6F7E0VxOQHRsdmQtdiFu28t9OREpNTn3Yf
f/L289QPzefaQo/y3W35FQIavGmMuboL2x0Or2fT9f/UGCc+Bk+wCLJjkVaIjyIUcYboGGChpUGf
wi54UI1rccxbiumu1eiI34HUrivMGOYPS9g3DdPGTjBvyDwibaU1oxvJNHEFflBGVa2n52ShcAx0
adIv5zBh/rEt8anY2pDJrqWP7QefEs+QOcZK4GaIy+GLn8KoJnMZQVMb2whmUnDj+8aYfeIV8eEI
RqbkMHuWXW3H895HiXKCB8N9wwiqvOJjojdBQ1S/2MRC7fBjzDZlzyQeOkbKqRY79NkHBsJR375n
B+uNUzDFowWzi6f0OkR25O1G6Rvi0RzCKNkWPV65mnFjuM+xKWeMtzh4oA5WygZKXo1FU4+3DUVz
jKFDMEY3C2l3wa7KZiu6x9rE26FeKhoE+hDJgp2gUDCJ/obqdLQc/ScjC+enp4lYbBR18EmIcMkS
d+XNcYsVCa5xMJzGAPONtYV5M80v7RqjKXJFyuhTgbrp3eDP1bYyYc3S/s4N+WtREzwtWN4b2xJa
wXZEgb/vvWWj+CfaoaH97KbNcOMHkHXWmRnZh9yzrbslEdVmDMPhqc3vICXn+6ItcEzpgnwfyF3d
DthPDPTs57YYd43TQHWMM8GCQZG8wrioWhuzJPbcm6cPWe1mT5hn06bgNURX1leo5DP3i44jvmfk
pnNZp2aDEh5vFE74o4Is+5y6HS1zHFebxG/LYyJLdXLC/CAsK7+HTpPdDRO9BtmsWOzgMrc3rNEj
Wbg8TnJ+8Eum/ghRZffJ5Vy9L7LY3zCETkiKxSbFHFVxxhOk23b4uKzjJck/VAM6vgYO3h5+kfzs
RVmDL3PYprfweJoXOFuutUanaBK3ERAdSOigcSpjj5+asfSHnF3P+7EhlN4W+UNq1OLZo3yLoGVk
nxPAoEcv4KVyRtvZoUxnekrIx8prmEu39vglDDGCWKbM2kpsAGfKtki9tAvWLAuDVZLgnVVWj+fB
id13JIXkO3sAYVnhHIjNbeRkR0JsPCbYvvUMhzm4sfxyxKZ/RG+XZvkR7ye5ZlbdPXR9heX96FaH
zC5svIXm6SYnnuRQQHYkr5yhdj/U6RNe3ukzTzTfT1Nvn3vSDQ4k2NQ3QFsYm0fKC9chxA3E5/Zy
i1HccFWoBqAfGGXgVAz8+zlVBYp//Mh39M7JNSCCfScX00shMPPa51MbGqs6SJJT6UX2O+zPu6uh
tZO/p44koBWMBvO6zoYE8W3WPPRZP77HVR7OKP4fW2NK5DPe7OljO3jqTBIjusipJyDJXPwF16Mi
Lm5dE5O1eplwIV3MaGOmMtihvHa/ukPb7IHE5r+nVOAfJnX7VxdH5YbXTNvLTdjDyQVkgZ1URkch
6/PsmqQYSntVw9d67Uti6QFs84MZUS2Ubl1BQeyGfZuU/g6e6rRZJq/5VIfUojCBEobMmFN4pTPe
pZXb3MRZMB+qtrfvwnmcn/BxXT67oTXccUPCd1NVoz/3ZwvHiRFCaKcUVjpTehhzh1BPJ/UaEn+q
7EOdQHPjsfO2GEjvpJ/Vr7bhqf0SFFO3mkKTjCuPiMWmaNWtj+JYrIdiJh9akCKHi5r4uohYGmAJ
RMjO5lwhjrce6ikbruOwuIVSIm9EJaInXFmg37uy2U32DMZFTW1ee0mGOwsa0hsDp587ONEYPFqw
9q8qXNL3xLO8y5u+psHiRT1BkMRUH7pmgXGfmo5JZkWnukpLDNyIUeZmlNd9Q2Pu22w1ZV4iXHDT
k2gc6703k0CyNpWBa1TjzZ/jFDUxX1pHG/Vdmh5w0mw+EV67ncjDOnGWyG3YVOJjSjDSMSeOe984
SfJgEUx1H/nKvyF2ecKQolmg181Z86ErcSOYXF8LTGvjpa56kxPNGu9zyC34yFedf1VCvX/V6bQ0
T+gpDmXpjicjKoY9oRLDzaBaLMFyUe6CpGkeR0xhaMkwFcFca9nbBN3dcbLBPdMOJIEq/a9zogN8
IbMBysnodcymdOski1yFqt6NVdCT1NERgGFhdGJU2vNEavuTwMrS/8femTS3jaVd+q980Xs4Li7m
juhFEwQHiRotWZI3CEm2MM8zfn0/lzmU01WV2bnPqE1W2DJFErh4h3Oew/yny8dX+Lt67o94+nPf
XkkSzGOz+RIqnEqlwCrumbFiKdxKaerNjvFh8+RGoM4Ds4qKNyOK3H2pYC2DwraMDKs3uUK5xIwj
vCGD2rFInm/obPv8umfWfpPCDrjKFBFmcLvqApFYfxX2zOxSM7Oup9wZN9pYDk+slNDonfEy3Rk1
0ynqTB11COsUiUYYQz4wI0p4XHsKVZNPvfYQx5b90iQVR8+ZaVOd+TYc2jW4cIW96RUAx8lK4zoR
YcmxNCJToFtheKagOc6ZnzOcWTpIIRu/0OPKnyvHfc0UdEckxqs5dNWVFpXWZ1exeaD6Gqep96jZ
o0USDbkCJAhL9KRQfZrc0Pdrj3Z6KZMtukJ5NRBqcYwk0UJtXFa3VSSNR0fRgiC+57umqay9doYJ
kVgZoBmU8FfI0dAquIAIA6EPWZH53sctbYPe1yupwaP3mRyvelcyrQJ21yJoOgONCrzkt9kZcyTR
Cd7lin0EEq7yJ2Gc3DMYiUwscdUIHbM46SgejoFAT7TmezwkjLm0Bb5SqEhLGDCItlb0pTJcutt6
zevbbKkZQcRSHmbDKn2UQ5o/nSFOod46T9QC8mE2PPDDA2aoD7fQhpdCMaBIeX8GdQXeMvXuDKRx
Ke9PqNxXxY+SZ5RU2qcx03P4UvYZNcWGvCVYhd7zPalbIl86xaWSAKoIcpkul8yNuDQhDBaKYxUq
ohXe7OJyOGOuJrd10q1xxl9h+SKeLxoaoHgtXKS2uBknBcwKFTuL5125GxVPK2dOSXaA7hwY87g3
Zx4D8FoQXAq76WspYK4GQtegcrYjLNrskfVWz45WHuk+V3Z+O50JX2DmoH1huaJ8HbslyLRsurdb
NdBYjeloi6W86bNm4j4x4BhEYMG/UfjGgUmG/D4THCuuIymmAVGqMZgikY0ijx5FVuWPbCBA0kDV
IdImbJqbOus9NqE21UpkhUecEkOxwSoB8iyreIJt3DE8Jgwb1+2s8Ghpjz53A2yGSVQSedWhOLPU
jCJ1OshqWb/guUCbjpR9BL42926LOT1uMO91xpVptsh7mlbfInkiXilqQLiV00oicx89r7Z7mZr2
Q6SAbwPkN+YrOu/SvCiIj/6asAhXw4jcb0LboyQr7GddYeQWzQGNMMXGVjl4g9pYX0nCekscqIwK
QwfEwCaNFNtD1yTCrxSuThhMrDNa+5kW4RJ+BIrTNHrka0HxqoB3XucNW4OcuY2WJzcj9tArcl1f
dAXKmxUyDzp3TtgoGL1aAfXwIXibvFhYJivcXuWY5UWkEHzl4O7weywXMANuYlYlX4wzsc9V8D6A
6O1OBb77q0L7hQryx9C131Rw/xwFACTUyHhZNDnvEVjWZLG4zFcBBs4KHVgriGDJ5feqdU4gFWCw
QK58qBm6XVgKPxgrECEDJtMnMovHHA5u9IlgiZauX/2aQSu6L8aTUByia7aHPNlZet1YgjeXgj5M
VpZCjH7b3rdr568g1f/elqIeMXCJmcBrXfrDP7alcWgSfD64yTElsYYSDlXgRQukqmQeAl3EFCUd
KbVUySNbZNs/70v/uBu26Eptlo9SsiBgSan/7GtdE1Ksl7VOjvpcte9r2panOsljwm+97P7PX+qP
wobzSxkoR5SEAmGD87PpmVSI1J5R8R/1WjYg1HS4LUTeRNX3P38dFQbwg4LilxcyHRbrBO0gkPk5
FIK1FoLbzImOkMiWXeySuWIPRObmZdLfNm2G6XHEd4lDwixeMZPQUU9rFN9oYaya6xDVZ3D+lf6Z
H/3F/Ig0F8zF/3189H/b7LXsXrsfZ0e//MxvoyOP+RBqDUx0pi1d0M//Gh2Zn2ydjb8tCWNQobdc
b79NkAi25UfQ6XiCxAb27P+aKBEXwRBGUYwN7AIuIpC/g0twf7rWdJ1/DX+k5aCigcOgMn5/nCmx
MZUmGWUmTzDX9QdLG6/BnI37FTDPRa6K1vVcv1aqlMVKQogfzlokwarUrVTRO6jylz2DuMq4tK+J
1GFMnqagIW1Otm3Umc51nI8dHd6YPBSqtM5UkV1Etv61wjDDmU0f5kobLhNF+ajK8/lcqSfnqr0D
jfwuapbVSRjZ0g/nTH5uuyS78FTRH6ryfzDIWaXHv6osmfgMiIqtlhbxhT5207FMCnoIIoDg0KjG
ojj3GCHdRlXTpdS5650W0Mr4guxZ3s0alb2jWhVdNS3LuX9BVN7skAjle121N7qXeNe6lt3qsz1c
ocx5WFUzpKu2CMOB6pCa2vgwloUnvmqg3HMv1aq2ilmdidEa1TtqI7qultNzb+Wi/jZNvAiC3WzT
qEaNUNjssTl3b/O5kVMtnaeau0m1eUI1fD3q/6dKNYH9EE93QN7Xd0+1iKVqFiGJLgdjSdtrG4bn
HWcpGmUpk11zbjRVy1lAI9iO5Mns6hE+FL0hb0M1qaZqV9kR4B5VLSwcpw3mBVCcdLeSLtcMtTkY
kpwaQ7XAHb0weqDiqLnaMce8uUVLvz6ZqnVuVBMdeWAIOxLI2PSY0x6xZXhkB1rc6ucO3NPow+Kl
CxUwKR0ua9WsR3hvXpyGuiZVrTzZuNPnepyaBy80kyuGA+JqOnf/gxoEhL3ZndJB5J/Nyqz3helK
bzM1FTPDOXcYyOWGcUdmVXIVRSZLNMchJExTw4fyPIco1UgCpNZ4sqdE3HpqYFGdZxepGmMM81xf
h7adHxY15ICxzKyrtpOXwXWS50YNQ0o1FinUgGRWoxKhjcalVOOTVg1SejVSSQEA+nNBaga18RGm
BcWJV1rutWyYApVqMNOoEU2iEySZ4s8rWNEzwpnOwxzKXqnGO0gGkEMIWio1+okHlynQogZCsg6d
14YZkaWGRRHbyU1BL4wjLzR3jhoqLU5J9cKcicQDJk5aZMoXxy0fqtFYv3RqMLWqERXCU6ZVxJhq
F5bWiXiDUFVcx+fJ1qSGXJ0adzEGZvJlMjF+B4QU70s1GIvUiMxNROGPBqobjB/FZapGaZMaqtlD
bm9dMy/g23X9G9lMTN/6TH8ASUMhzGCuYkJXogzBHOCwFkvUAM9QozyLmZ69QJ+0w7U8mhlxHF09
ZJtBDQH7ilgHxyrC3cKuaAs9Cp6sGhuiaze/rzMRmQbZav6qxousXbNnBxLzo1PW2l3NehzvtJpI
tmo42dh6fau1825Sg8vmPMP0vJ3VpwWtO4MmPPpMCPK7UQ0+tXCqSLpkGJqqsWjJ9J7VO16661KN
TQ01OQhNsZ3E7OwrNVwFyzlAfnMM95m1G91yfZ7ETmooiwAjulm7KtuD3F4TeIEWg+yRJEg4KxO2
5nAJwH91HUG1A1ITzxsfWUKZOOExb2zzNmo45jpmvvlQrJeVNjdXBI+LQNe1Z8ZX+J7AXhoBPE6H
9ORGYE0tbT/XkqfMncQxF51gMpw2G5lm1VtuxwziSRq4swrXPnadNRfgGbX+LukBajtO6Vtl3b3a
aHP2KYXTregIWKSeNsS14kPB5yoYmkg3t4PCwMHk8dS4Xs04fmpdMzkV6/jVW3v7wBNxxZjcjdck
bbILHKf01KV26feL5p0wz7S3fRo2V6mYmi9amOTXXVbUAavkaKcDb9symqoDq2uMp2wq5MFmtRy0
oVvtYsZ231cnIjDR8upX02gYA7FgMJ9VZf3YS50cWoZT3s5IvQjKZpwFLOsn0lXD+FYHhsBwz7Q2
I63OZzHw0ZextW7B0NVBN0v30qVOJXkjr+Ibw0knLjSEKwSnkp1ZCwKZMVwNe2BE/THz1voxx5yW
gOoIsiVcb7MRhGQ9jgK3ci8AmQ5aaW6saN7ZTTVe6wQGX3h6lH2dGoaPEyFiIHN53Cbc4pcd6QUH
9kUzkpGm9V5oApNtUU7iOQ/b8MDJBHu+l9tF2tbtOqTae2064qLuXW1XRE53oyfYkSxTCwHIRR3k
5sl9jCY33OmiEZ/jMRG8nIP1alk0e2fETnvdLs1b2a3Lu1gHjv+hBdbNEMgkNsEA4s3awUB3pl1i
+ZAjm842mZvNUE1WoSGXGgR0tiwRzLZEy7M/TaOHASh5g/GsAf9Qgk28a8AhHypcRaCEagdB3Nph
Qdw4odt8eG2dHcc8Jr9vnrRTIhEUumVxiz4qO2Ane7Fa6zyAI3+elNbhLevtF/IKX0U4fKC6enEx
bpf6Sg77OoEGNRqm6qWzQBBOHmQT1Rd17DioQzKJV2wq3w2krk9tyA+OJR3wq50sPSjIOuJdDBd1
0zVjv4cA3qz2FaVWGTF5khkSKsYhvRlgX4xPs7Qc5jbz4N6CgVns584OP4ZkMdxDPk58cdoSy3qn
jeRqAQLYDwtVz74AaniV1A3Cl5oDlNrLG7f6HGbkaC5RcQEjAOnjlMotRV52CeiivBjaxHmBLtd8
ZeccpbchSIFLUkf19gFfcBxCBCAlvaRnBn6PBby30m9uPHfao9WEsxXo8QjLvdKSDK+1kxhQecWy
b72KGYndPbFbIpCSLKutWPgm+8h8gm07HWwaUn8peoRgVTnvvNyhnMT/lrTmCWUb9HSBMWuTIWv7
ojmjdqAWeSzXOA9ictEueIJon9FPRSci4nXCafWF7V7UXLd8mxdrP21g80+vZuYtF61naxtGhMNe
L+dlwyCWcgu1HMNBy2gvExY34Q4BwrIdq7A/uAwfkFARct0RKknqsnlXrKi+0kaLjqsZ9UdcTrSs
hUwuehGdbJ3phHD0mmB2u98ukdN8HQw7J2HZWvZJMya7FN1RoEUiDFpkd8EUmjU7sjjjQcYYyrf4
mg+DqBH85RI5JrawD1zbjIHrDFQF60DX0L8hx7Pdp+4XOPRgOgoVHTZMWXtYk2eM9D9NXNkn/fIX
TZxDn/RnTZxfleX39z55H/of+7hffuzXPs7RPyFbErrtyF/hdr/3cY7xyeHmFcJwXHbznu393sfh
ehIWVaZr08P90qz9pgwwxSdaOMwv4PMwFrje38LemWebzo96bJKfyI/EEoWZBBKR/EmPbcmFVrNK
xkNVRvpWxgn31Vp6vtX3z4udvblYJpgPrT0m39nzsxTs7jwv2QW7gZpFifvgjhCKtbzPrgiNOY2u
iRhSsylLWwOrnsbhm4KgJLpo5lRlT24ahdhyWuIfdxsWvWAEfM8mTQ94yl0djmIrYg6S1HSzQG+c
eRPpvCY3zeineslr8nzZpln3rAK/Biyom6aupM8K580GXg1Dlr+eMRv0q9Fpj/XYPut41pk5j8Ym
XS0tKELnizaJ+9TQ30ZyrfnZ+jmvkg9uIeL2KgRHjg1nLXa7jSx5P3Y994Fom2dbT0EDtEwcz8l8
gEokNTlZ66PmHNvWPUZl3wdhx0eDNzWI+sIgnTf7kJk2b2ybj/JMvRUN/2g+8hGYWfTIW+BjEO6x
QHGyDVv+1sjsmMQEk1ovlB1cBlkd8EqTtphzgNoNa6wxM+8mdwA/zE+mJMsjxGQrtkpVSC98BDWp
bIHV6+tdVLFhX/IxyDteMo9W69IyG7RekyGDoYG7a9R2thUrI9DOo+bE9b7lNP5YyqY6kLEoGRcv
lBAZab6wv6L3MNd0PgfvgfjJPjDKnIG/SFHHg4DYoWVy1eJfIqPwugeswNmpQc7o11qOlgJV6IEZ
u7ExOl50shzWTNrD+SJBMUWfYRKmga1ebPXFgMdI5iFZLg8TnbAvgRn7BBrdjcjf/CjFH0yn4O30
dOi2rJnmC4e9RDDW6irq+bvEuV0nnZ5tm6qTgTPGqU+GyczHxIU15AUzVSKluZ4/Zi+j+mD9uIE8
+2aYjDvlyv9j2TNTN2nlFmhF5yPv5GcIxd6gtHO30oGvKxqQym3XPp+/7yJC6DxSFmOu5/1GMZeM
46HrqBoKC+A0+YXQow9ucq5qznIo8FydrsOlwnKZkMumXx5JETQ2tpu+GTq/CHcexVSdJdcDH5dj
Og8YdfpgarhPHAcu7uSSnRPTkvie0z07Gf+gjfGFG46LyeVuPH8Y6JxHf9L4q3VWvBXVJAPEHc1F
DvMlQNVfQ+sAeLzQTN4XHUscST7GZmoR3Bl9Xe/WQsqgzSqxLVp0Nyhs+R2iuANtpc3wYQnsNBpC
qBrk/wF8J1zFk3FKppQMggGKMLFkiT9PTK1dyY1qCA4CHFg55WyUB+xTP0Q+JndjzHZPBV8a6boe
hE6KEsBMCNEVW5QKmMFGFHzdEH4yhuyi3M/UMMGoq9swcyv//N1qBW9fC8uTjc2II4RLoKwbzzcA
DCHI4/s7K3sqXEd72oYsIBfB29kGaQKTxuV8vgDUFc4tfpcQ+Lw3Fo4xb+T+NgkfYYXHV9cPSCb7
lsuI2VIfjPDMX0n31g7nMC7Q05SJg64dWOhzelnJG4UbX4GefdD/GrTG3D0IPRO/wAXhw2mGq9UO
5clJxHxtzRYapPRNixJ0gc5UnsJMZqiFuSOGVWiHyOI+rVZLPy2kru4cm4usLIzypHUg0VcoUZy9
BYNIDgedwIJkNpGR5pCBNfRLoU6kqNkZtrJSG0jXLTBJsiNcw4a84ii685wU4iAqlMZaHnEosqgJ
womvDnu2tw8HeYduyt2verns657DpDbH0bca3nY48itMA5Ei3CIsilxOsAJV+i9nk/QYS59v2jGx
AV9BFubfjuGVc0m0lnknl3TZ26EGe4T+nMfOxMXUzPWuo1702WWJbdyI8oTAdb4eHDI+wHMA3+AO
OH/Wtsf+KSv4J0me9gBP2VmAQ4TlKOsAdsw0WOTNhLeScn5rVw1CgLD5wAjDYmlIg7MINko4T0wW
QDu9bd9doVlBqekQ7BvnS4E2jeVcfKtNwzX+AqgkkxtdLAl4BHZGCEe39rCIQGYTpONy1uxhu+br
V5ZOSpBDRWAHcMg6jV1zm77JtJq3NHae5SdCPlgRC5gOUmF6tUTdcJFMgq/QEGFE6FWEGjpIBTSi
GB76bRyZdsjMFPSHs8P8NaYAkHoRANxoAdhgONF9u2k0HCzDqwap7Bur+XczYcW4iYw5+3AbQ1vR
GmvriuLVm5Fql22184ps9upNqxH4UZOmtS1ShNfbiEfRVupueOWRv6ftcqOcuuuMxaJDuo/ZFYd+
WXvtecFE5MdDNOanMPaMftMisLd9xH1Ncm2NtlyCSJahds+GjPmdYz/8UIr9B93hz8sl6hpTpTva
toM/xfsZ+pp7mlxNhC8H+C50IWv8gULd5QhyH4aWjbqFytc3E670P3/dn9WO59cl2kbQTgvHED/V
Ux4rPlTS9XAAV64OO+5BI8m+lRNUtrnOPv781X7eYp1fzWEdgDTfE/+WT4jJR0PGUQ6oDLlAVCUA
ZF+DigIH8PxK/2xy/qIJAFfNV/jfNznMdfs2ee//p/r4H79iMvaWwAj4fu4vjt/+z//65ed/6wbs
T3xLNhQD1oG/kq5/FQQ7zid81i5QaMOwPQWi/r0bMNxPKv1TbW6wECMX449+0wmT9E38kuQPbUS+
kj/6G1udf18gksWMkVT5olmKGuqd/7jUWfQy05k/i0M2V34RfeSRdjNDuE9dkLBTeSgScYFZLfDC
4VnPQEwZ3V/cPue964/9CAUjL03YucF7lt7Z8/qDt7+CHV67Lrq9qkUFObifE1Ymm5Vl0UY2Ytqm
mmBunIdXNYkWe2jTZTDJF5Nic415wpMcSyQDOSnurkeRUDv6dRPbODSsccP5utVGrDSifseDyl+i
HCtjwvW+phSH6j8XE/NBsjx2a0UcCl4ksgws7wB+h9INcuaJmqdcMDb1nJ5a2xmk8mWDvxjll8UF
hs/VcJiZsxUYD0xpXEbD5MBqWe9wiKANyCnSXYwJVspp3hMU1WUnxhF3eVwOwVwigdaYYdnei25o
QRc5r0xraVcQE6Pw8eE++ETe4BmIMdnlW2hDbMaz+1kLH9JmaoOsKwLYTF8Zm4h9kg+3Uedc0jO9
rRGkpzQDZT3le3vl15h69GBGWb4Xsyn2WeqyBhDTe2lG2wjnw6nsJovurUZk0PFi6y7JjJuoIFX0
n2Pl/2e2oBu20gH893Pl8Dq9Jn/wFvz6I78eJbplcutzWmDg+8lbgOfokzRtZTxA+sZfYRX964JY
yk9Y+3ADID4yz4vl348SnVMGzAoPLoMZ1d8dLGBQ+FGLYDKIcn8TWahQcFc9uX64j5nJ52tqRfIz
m6EazO1aENVJjY5yH3snhDYTZCzTBrKUnUyixsu0e+k1C6IqLJ9+nriWn3czzawI82mr2awsPY0x
/QwWtBOCf8cmbClCAlglt2nLs5WVnAVCMp6z3QAFIahp1k9SIywk9rAsJWm27Ikmy+7X1FgPmHDA
kurklJertrbEUE3mDXLf+GYmDioHcddPr15UL68O6v+EwoePzY8jRQRtkVzt2FyDNVq0+m2Qcfra
R9Nyq6HE38K0XF6Wdm0hEkeZ45OI0X8f20hHpAg2M5JCv4ti+w6UVAJVNu/k42BggPqLo/Rc4vzr
KD1/BWhAHL5VQWmAL/yPX0GxmmaqhZ39eW0N72gZgxXUcsbZ6FUz1Qgpbj2Hkyy8WxScEtGp5K3V
tltRhGaCVX6cLoHjWNXRW4fxag2t+JqNf/VNTzLtqWys7j5e2OVaSZpeDUwaGJvHKrImJ9oET0kN
PdCobly3fQSHSkihcp9GExGOsdzTsHxLG/bIP9wk/6Hs80iQ+EEDw5s2VdXF4gJPPYERprouf7ju
anzhUSjqklVuEb7o6tuPEAk/69LEyOmI9gi0rcWLQtiuGZeF3BQaKKyOXpP51Sze6kznY/As4smi
0swupsogUHHhvxpDyu+yrvTLiMH1TTzY9Ltsdm4tN/yC/1zuvSTJv2QlfZUNTe2Q8Mzcx2S5Y4kz
7C2ulT5YRcE1bfRivBSr8a20h9PUSh3uXWgdFhcLPY5cY5swkiBfkA5dYNzbWclLXnvphWlW03sS
U7/mvTG9E2BmwDHAz9oy7ADbEI9+PQ67Ppnme27K7JqBOTcTqF2E+BjokrTd2GFrY11mEsb6KSIK
MHTnYZskXYNujQgesTJakQiz6AGBQc4l3xIG9CS9KmKjOS1uLokKLOvvbt6QIlNObWdvLBTbB2XO
3pVx15GzWSeXed+LK/LX5lu31McrmGm8OYkYtwiaeE0PS8toxGeQLu81sNY3Xa/zgcok2iWry4zI
Uvemlq3MgKbuyYzReHhRFp3QEXq+0sP/FTzpj2cW00/2+jYLD0MnVURimfrjtSNhr4RYIbX7mHXa
Xe8NJYaPLv+yUMZv8RjjDvXUtdNW6/skXazhPNUX35yW+FuKUfi6tmVInKhonpzGZKUa52LfuPUz
8GvGJYNdPCIhoZsdgTlu0pFsrZzv/lSFpIuKPlpJi45mJhEED81CZa05EBEYnWrLFfTshAghZKaj
SVYiB2qVXbRW3evM+DQZsFFioZ7OpD8xoVnvzpdtnTLxwMywXLU4rE56XYXg21zx7GpF9+QBSH0i
0aFhQpYwOijqmOgKwyiTt1JkeyLPNei4s6cSyYbB3pvLmjlB5sbujSsw8v6iFXuf/3f0HXFyjqCt
/DEV5Txq/td5pT5+olxcEt2RNiFsctSt/cOtOzW0w9HahveyrW0N/5CDVapttM/p6vEO9FQKOtlO
e0iXBFeBBbm9xiVcxli1YMQRScg9SJpx3hAhnY31azba7UJ2+YRcQVnbXlrCyfmkZa4fm2TQdn9+
9vynN0BRx69lIytktv/T9VPCFGr1OHLusbn2AfxZ4sXqKNo1NsBOEA2cM2EzcV5ImyOGVbAWMP8j
eSkkoh1nUfjBvcfYSy7VqzE7OnKSmd5Y1jhpm9wNH+AkQ2CMy4gK7s9/9/Pz+KcPH+kgai4pmbNT
/v/04Rdt0q7mZN1Xg4pRmnDhf3A1h+6BwWb+RceIrbJoMVo4I3FVUMYTZuOlfXTrZLyoCmZSkyfb
Y24RH1g5jfbQ24W39yYiJv22Gcqb1e2SkyN5/1PhEb/Xd1P3MfKY4CtKzLcunIajWFcXzEIDwXIw
p6zEdIevt06tdTPLlmNoGMInCVX7gFrIvehQoQUh2SG7vDOiXY2T96W1y3XfTkq4jKstWEundP1e
yvm7HuHS3sjC1EYf3a8erGTS7owqe9MLgNKxUTZ4ber6mJskbZUOtzo1AYROdeuFnhZ9w0kUjwEq
cX49sLcXK2F390xPiRQsUgZ7nmzib6Lu1l3KDuOFK2/8jmBFnSDqo0kRuA7Eu12Z9Ci4L+Gf3OOs
Ecr5kD2w9lvpGpjtPztF+m5UBXvUKJ6P2SSJb2/JBtPMXJ7ieeqA/OfzdaqvPEv+/EKgSOSb/sOV
gFWUmgGtoHUuB38qGzirma5mY4MBTu9ZzQpusM35bM6nudkDG4hJCQt5A2yFIXCIqn61Zb/erTpn
UhAV3THWGmeLfy6/aEjiJueR1Dj4qlqaIC+Pyl3fZOp21R3xtkwif+T479/kZI7fB3Te2pb9V+GQ
ROkC8MVqmV+NZW8FhSMWrgMTqhK68DzMd7nOynvjrcVwcCNt3iLodY6zWTzOUwVPBub7kvsaeBqv
sbU7gxtr2nYkmn3DkcoRmRFC10L1P8z62u1NZU4nflOVnOp7raekf+rm7GBpGdaPGTASoPPlSa/r
cmtUaBX4feICaRo3BAhTLtaUJHUfqbPzbsCe37YjMXyVnpI/6OWLBupmbfZrI+PqSuLV9nw0SPEX
ngPJF8wnaMrWejJYnSRF+tQhDQF1mTWEwELDFDMjYk6DDSn2MZo6R7/XRhIldcRGxEG4M4+qrrC3
7apouUbMdqBHcyx4uxlHHhl+KnBtavnvsB+4DVANrKEPB8s0lTq+fIgInj6GwuSps+qp8RYbYbL4
7N7q7FLre1X+eAtJ90mlBWvUiLcCyhAq/qZgZcPJLnytXPVTZJHYuHAhoBaa4Edp5oItxqLff9aJ
A4CQh67lDlIygkdiAOf7ltry0Cu8J+SPdf2QduYe3WHVgEAXZFW4doidQbTrFDBcRsvEBDj2MXg4
bCZUYh+5C0YFlrbd9gx9tQ1ZdGKbGGv+wWrkHhAIsCgM9lW4mTJER/mUFdeOU8S3snAmVI3EC286
FeZ5vpH+GZj9xcBM5yHCw+O/d7bHb69x9eOI7Nef+K2x1fVPzKD4n24aACbV+fRbRpzu0L4ynmIw
RGNDS/lrW2uqmDjV5jB0RY3MHfZ7W2vqDM+IraKtVecZ3fDfmZAxbfvpdFT/guDXUkoLwpncn0Zk
mR427OBC+9rC3n3EvTU3l2iAFhloLkwdB+cNh7lRXswMAvPPADEtMoOl8z1mUfPZdDKCEPUKpbOt
z08Z8T+X+J3mHgiNizu9RtlBsuLaedUWR+vS32u5jJpNHIFwecQQgZW1BH1hFJek3nb7cUQHde1g
rWwQrObuLuni8lgAz/IdVFF+gTF8Wxa5iWsUM1Wc8PgPQPneZbXXtxsUceEpN+r61A2y3y/22FxA
fZm+rXr+1YRb9c30OvGST5WzF3VSf22LTPimVdhH2+heQUsrp5EbLyigZRtfrks8H0RdmTu+KO26
pP2cUfqNuxi/Qhv6rUeN3frYjPRi3FldjpMGoEp6o8WxfBqJZDAHo94Soss+OYnF/dKV1X0/NOUW
J/tTbiXe42zNCy36bOxr6T0RlGIHo7LMGmNxR78Lkmdo5XVbFHR6IJF8kSZoBcdqOlp2nFwRhf7q
9Y1FBV0yTWDvfdmAstrnlTa+dZkTHpfQMkg41fPvaPwoIFJX/64K14ajp60Onky+D4NsA29K5mdL
d5GXEScUoUJwI78pcverlAPsKCeN+WyqpyIpnhqNlyYHZGV4N40vuBitgEK7Coi3cXyrVnJVFnwj
qoBixPYEDxKZ6zqbJDKJuD6qK/KxGTt75+ohqkIAoNkBCHjDQ9hxEJEhdUBvNY7GXtBqLltydadh
Y+N8vTczPbtdlm69CadY4EM3m1NsoPTcsGS0eBUD9j5U2b2Z5pTLhWYkn1kB5ierqJdTvNjGlfRk
urPjcLqd2qbdlV03v/dIcUssjUYPtUurPzwASWyUJlPfF0gZT+0aJofZKrtTH7orB7Q9Rd9i0o4U
Bt06xDpk9Q1iNedSp8MlaL53xPVULmJjtx66z7aUomRiOXqbyO2GL8a84FRqjEXuMiNrFn9GIwHh
LB53YywtPyMDnh17Ib3LsUDwvulrE67YSBuz86b5lDT8UkjCawJ3l+4xQsRRbEYWVx/VsFaEXuQe
uyJGvK2lfbNXS/AUjVOWeXgHNkaroWefV9plozbqnZMK7ykZEQSPrXNZh2VyS45DvMsjS7yN7OJ2
MtHt96wJV4rEYuSBNYIf44EFjUvvp2evMg2mRaGDGh/N5MCSM/LLbFouq0kze991w+oCS+dUbwuK
zmAZ5HrrWCwd18Yrfduey20/G/LYIcy9zyF/7kliGb5YsVXdJUkZLwgXeBg6XpRcarWxbCzMY4Xv
erwluyIBjz7J63wegc1mbcclQDCT7ucekXACAeJxnBtkD/Rkuxiy8TZGPwK93QyvYrdsb227IR3N
bR+YBNn3njEcWthGN9MgQOvMzoWFgW/apLnEfR0W08Gd7IqwHqkF+qR3CIFqd/mMOr2+KrqRgZBs
0q+J0Ikkt7NwM0wt4RwLoKRjiYDj84wZ1veqzjfmWlwVBHGLspruIrNpTws4Np/Dk7CYga+7ssA/
lEVicCg03jYyECavjf5Nnyz7ujab8ohmVx6LbrA3id4V/lzWkslhGO1bGRInldQPmlMvgEKk0X9e
vXj5Xoga9ZDmLIclLcw7dNcFI0DkjvTKMgbFZ2V7AGT1Ngk5yIVc+8skhrxOzou5a+oyoiQc7Ssx
Y3muSJ45elE8bcPMc1+MSsSHBYCPr825F7QmkuVt2ln2Cw/B9cBSSPuuozeESRcTvmSbw0caatU1
ieTVPQZ13QctcYadvUZrEQUNEsTt/2PvzJbjRrJs+0MXbZgcw2vMA0eRFCm+wCRKiXl2Bxz4+rvA
rGqTSJVo2f3aD5VlaaYUAgiE+/Fz9l7brodhHwy9wcmJYv0Lxwp50ZXFpx7fzSkJUUY7XYcZg7AI
kOqi3o06mG9MKw2v+6TLl2NWNG/d2OvwQtRkfjiaXPg8GDbKT9wfiEWH7ejrF2SaCxNvyTuK8jFZ
d54wLhLDbVd1I8bHRiMBcAmg/uQRtbeRTu19UUHCb8Pxms0sguJIJ1FfVokyWLCQh44idZ9JsEYT
Q67blRVVFaaC2vo6llj6UbU/RIol3R4n+8AMuSlRMkQCXIOlNyjhUVCFxafZtI5UD5wLOsfySCKE
8wk1SYQbPx1uR5iZj4YW5TpTDHgmr0puMrzK1cpo4/GzGXvtKXRa/xSjGQtYQSNczSPpjr00L3rf
cD7Ns7pRcSrBnZnFWfHA1oJ3j66EXZ4imC38JDi2hBbaE9x1xzAwPuVTyKs2djVzHyeK124VB4cU
C9AuDmSx7R2FGzSILrK8yfc16XNU4syIqtlMN2NT4rKix7xTJeehWKLysnXRbjUCeertjuV7jMav
SWo2e2MwvfM89P6LhUnlG7wQ40r03W3vlOJuDtwHc3IZ1wMxvcA0hGZNGvM+AOq2bYU/PPRlok7C
K79mRCEdk8yneZGn9X4ACXBQc+GTh2vE/Sm1I9BwgEI/9THO9Jnz1CZg5xpWWXZrxRhS4KCNFyG7
Ms0jKxoerTQ1DsU8iIuySYEtpGJXO9lC8zSvc8/9rA3cKWZQYjqtHMzbCAfuwyBu9koGGJUDCRel
b4jbaKMfAWSOtRcnyT7okSiMSV8c+rpYYg7c8YxDI34awgWc2A/1Bvt5u3E9Mf+Fjfw+KasKFVnm
3+URH0FauVzz+aaVlzmXA6vqFjvOc4RIeIXEI7mmrXdRjPTfoFtcTEAEH+BCVqc2Q3rvGt2wT0H0
7VKdR8+dmvTe1Wn3rI0Ksk6owm092MPRHzPCH7z+ebRYV0KzJH5uHMhjil+Dbr4aSkybbsJ0DSNn
PoXhBPIxLs5agnEHZA8Tohyu3KKO10lg1msGEcUDOL/qjqIqP1dtwFYvLA5E6ZgH2XVdS2sP8qi5
KmJ3V3pOsw9oJ16OjlttKi2MfZK5sHcxfV4QxM6yY2fqEEcZJCC8Ex6clUYfE7ewdjpQEEyzTKxx
jj2jeMsAHNJ13I+jNV+DZsuwUXfWqZ67aieCUX9VQRRAIW6B10Q5umnMU3FbQRhqXdz3s36pEKc9
e0jKTMrcr2UMd5IP8lepynaXEXtegxI1uuPUm+S1ZTkqp7nL0Si1eQnzA3PZZQPwF6cECppxKGlG
GG78PZKdvXGreWRL8zq5EqEJ5zXPrql71zI18UHZ8A/NqGEHHSPrtLBz12zCzSZhlHCIHMP8K/AD
sZIIJVdK4sypPRlDOOCwTOnRbfsivwXbgUqwNyd9hqVjrtvKzo4mX/Xz4iY5cKqPtn6lGuTxU09/
tgciFydGv2lHgo5IoYv8pzYxF8Wi8sUqnc1bH5KNvRqnOLuyRmm9YFsormfNbBcFZbF20Hztomou
Kusu0JHKok00BEn9kiqiklwot68hgDrJSQSES5HmZ6mDsL4fp4GnRnygXnIEw9dIwawjcI/RdGGR
NkhOmdiIMM39zZQQSWjIJZ1wWIIKm9fIwpBPSI0g8NkTaGjEIw4pe2iO8CZholhL/KG5BCGqIWgv
24Y/Xfde/cXhl+fkU7ejNjcuocS2GwXuYp+SEo8LqdEVfTQoEgTBB0c0gzO/YOQOV77y7mekkKu2
E953t8CejkZvbs6RCMetmMPuEywHJLxe2Z2MsilvTdBNG0IdJ8zLyagObiGZbNP02VD12ZvapYSx
x37pOaX5AXSYu/ULYZ/NqndPnckkLBWAawLahhsB+YWOjsH1zLypH3Q6uI8IRxF/9mkDL7O3DByN
8LXWJk/uE40axmSFnL5ADbyOQYnRpChCfafHMN4MWZxGa3KtsYE2sb3OJMrezoE/uupF4ClUXA1d
dHZhtL66Vcesp3m26puqPOkyy+7joJBfJKUnZyaMTdB147tSzP0OtXV7GZVJtkcqwOlLYIW8MiKs
ICvsEzQnVWMeMUO1d1FUEjOHyCHDmBSKI83p6pOMw46wIqv93AH/eLKaoH2q6vhzRHPtwkXvidai
Qlro2MvUtgrxFqnBPJMZ09wNmD1AFsEi9C+VTtzbKmm/+jMZfUwjNLoKSGOg1UeTbT+dYxdyTBF5
13kxFY+Z2WQPpH9Ge2YwaOgmZdl7jkLyIe/U+H0Akr9ubDc+9xCiNnyiapd1GT9C+vszAFspphVH
D2qdxXm8iRIxfpup+qj4DXSLXa2nm9YPcjQgQGk/dXFIJdbOtIwHctC2fWBgcfTn8DiSgXlM5jm7
EHiUjiXxslcFOFMAvh4vk2l8K4J6fkBVF8FFs0APQ4hi0TBFPuFzY3zOmz+awCr9+dqY6nlT4Lbf
S3soPlVLneTMvFe00kGutGZ8imzifRoqX+YwADPAa1rrjGNZzflzKWQt0V0Ih+I6rUyxrGDxNpza
EShkn2Zl+1RLtL3XcHh6B3mjx2GsRZduYuSkPQqD1usJeqIlMn83psocbyz8sAcvqZG3VIMxPcpK
N/p+Ho2M/dWQHHjlDRhtxhdbpXy0mYhQOz2eeSRdAEouRi6zdnqrxh75/0p36BNyuvTVHOt9ZPgt
SOhSf/6p/fObwc9bjj3MaIY/ONl9qjK6O28BCU2rR4JfrfEK3ZrYGCGcdMse+EYWU3CwieJnu3SW
JDeYXGJnEMcqEmsb+IiAFDOzGm/CYOzDOdsgLvwg5uSNwu7vz8Y8x0Jdgxn/bWBEaQ1tZUb2eNU0
3ZXfUCtGh3T4aPL4pqm0PAALbwa5AbTe/bcPQGRSc+gdxqvUNpnIcwSG71P59d8Dqv9rSX7UkiSX
hS7if25Jnt/DGP7+T/7Vkwzd/yJtBqkDAfQuQE4Lq86/e5Lmq1cHcCuiPr7DZXD2764kvcF/6/QQ
/oX0uBZ1jQeag6bmP9HpuUiFfpnRhAyoaQxwfhEOgAPvTReyjWQAsEZ759JuAmsNQdQaN541TiNc
6t5oJDpm+vs0TIhiraOruposse6EiVliM0t6r3cFhGyjPPW9x+9/azDKcrF9RgqRrnLA9a/8tpgB
8SW0W/0dAYelO15Jc8Frczb2Ycq4vUGFtJM9jpuLAdfGSx6Pt9JN/WhtwSRew+H3AdJR0O76Nt40
hLrdGcHMlGDGlNcseXWViV2Y7tK8t62OHLFKW4VYZ73Z0bvoQLAeijZQ7Q2dxPyuI7TkS1/MDkfN
vlUWQ7Eha85QdJII3234ZJD7VHOJyZu3mhljum9IIEFuMVUkYdRpcJ23FdQvBgMsM/X4zCaf3cyC
4G+gZ+znbIqSwbzNOb52EtTnsjaafT6XxTHjtPvs9aJ9snvHrldWnYYvdRi8FHrh4gPbpptUTkf+
EV0OynOuU5Gah5BRzVZmi3cfvwN/xgnbW5VVCaOHaTI3cowHRoENOyzeBiLFCzfyptVoieHAbL5E
v6564L4l0INuGvczuL7bsLcnoNRZyxwnhQdMZpyRHhi4pd95H8RtltMJ3A61bVxz4An2WngMOGtt
XYwkTt8ns08OVaCY2s+uvx7Yu+u1SzbMJTJJ+9FAkuSuvNZ2rms3VpuwKVCD+r5/HFJrRtYhpmGT
KlTolo1ukZEo9Sud3p0zoqsCOIF4lCnh/GxMZQOirjD2bNrz0WXk9GKWtn9MOEncAb6IrpTR1he1
Eaty784GjV01e4PFwWNwJZMgYEt//7/MbXdILg2x1CVo5Euosqt2CN2qOwGNj8fqVGKwL+oNQPU2
C3d2Z3xi06ca4UzDDHLeMpG1zJfXZeL/VtSPVtRFZ/WnFfXya1r9+GXI8/d/8a8F1WM9RAHpooIW
HlbGhWHzbyE0458AdSIEHZQUv0x5/P9ykYUgEYFuEzhoLP57fXUdDJPL+uyb6OAZD/n/ZH19s+e7
SE9YXvl7GPIgCHrLtpkYkMNeMOZDHW2JphfTJafqn57Gb2qe95dgF0DkAuGZjyzeBsOhdShQL2Ij
Iu5plc8B+DyaXh6P9L93sf/BVZZP8ZOipotCrYlFZqxdPffGc61/SLH+311i2al+uoSf1m5VD1yC
qa5v3iKUbOcPNH1vNjsXWNFrURS6uF0D239zCU9Duhzg+hxGN6CeN+iUp019W5btniFc+c8Kvn9d
bZHtI6ln/Mib+csNMV+C8up3h6mOBexL/pGW5NoWcVN8oNB89xIsZx17cfgKBE/vgtzMHl+prS1u
LAnie53ROI2JLrk05ZB/IOt4M7Z8vSumjLZD+bIAoN48Q86x5kSJ3R2qrlIXOW5dzsP4yiM9QyaM
dbmvOfn/03eD+7Mt1HTEOgo8Cm8uKtKIMqBmD59yniKnO05UoDtW2Lr+Bar/j+IxCrCfC6LX+8P+
wC+XjDqPkuTXby13SBBuGqM7lBPChVVBgPHBaIPsmNumXhVF1940k6XpRs3JpSLm5oPnu7wVP4lm
/r6+g6qDwfSyNL15a3A7NYmZx/0BcqXeeiTBsoGOD3/+rb3RJ75exEGeHSxaOdP37V9vUlu1nCQi
q4OUrbX3x4TTeuw70VVh46mdJ4JgBxWSnQIuavfnS//u/XFAfdiLknixp/x66VC42optpztkmIC3
jSNkTIYQpHQfP0a7cuKECIiELJM/X5Zx4fKS/PpkadG53KzNpoA87c2T7QujyeIBapEwqu6l9j1z
ROyIMNYfWXVElBefKKzwTQJHOTlQEXa6d/gKMm3tAQWPexCg3Wc7mR0CmWfwoZ30b21Bs3qTDJoe
dUfcQx1hcHOkHnYWGtC71LQRyixOwHtgoRoXpZ+de2/wyeVonsuggY4Y9NuitoaDygieCGnqQQK3
vE1u+MklE84JrIqqgcN0pIB1KjsmZuGfzWD2vhilX1mrREwJzmHDO2Ppntb4OXtygAR5JnGpeFG1
LDYz4h0gGOX8gECq2CD9oZXkty8e0pVTlJb0rox22PT+TPlk9xcwQOWDriac4RTy5FP7BKUwpT+6
pZmD9bHcHWMczga6sS4Dk+Qq+tgaxYIePjk+rEc3D+SFP6P7rufARrBPwsRlFFHW1QBu1nGtktso
G8aXUJbTLXBw+ptepHkNsL7ujXT+MVZe9JQ0qssIRivmB2/kCLMZZ+tH12mjYFTiyr+Mlsiitc4K
+ZlxOnNT7Un3FpINf9HygIVLe3ASUGVLibfWm4S3KZtIXhRehJUwXTrnkaj8Zs3ng1VMAQ8zJDOu
stj9IXvDpZ8q1fds1g/ubP8Iq1AALBfMXZSRPknox0dzankkXcIPiXj6HzM033CVjO18yFpWjKxo
+BJENMvPyuTvKzWfI9N+fipD0X9Ol1efbp5/LgOVXDblGJG011l7eMDJ7VjQFY4rZ9iAnOnoPAcm
xgObRCQ2nHgd0kDdBpqYQKwQmEYFnsHDjNAKWvaMRbLN5J5o+fyQiWy4Q8yr7mQT8YdpBfJiBKkA
zzvhgi4iMAysvSsXZvN2wFB1HYQ8TqbkVoRHu7E3NmXTlRyZ+h4z2yuRSC7AHN2mVrRWXWR9Ai8S
305xat5llcr1ig6guEYgm+2TODb3lttF3yKfCHfeEiO6sseQYL4c0YFauTB5mDJH7jVCS0hBUAfW
jMiJ2Wm69qI10KhZQJqOXth4NxGJJfu+SZwb3yrji9EV9BxbVNaI9EYixAbzoJLWs49thzNJKV3o
NWfN6JuEKrEKm5F8dYeEo309JcFfbpYHfxlxJNe90Y/njiSNbwkYjm2sWhe3FH26rdET3B5xQuN5
RGbubaxZfy/anifZDxrMRdyYB6u3JszJoX1BtrV7bxIOuY0mUANcTFj7AMb/XjD7eArsaHiusEDc
mmVrHobUhkbmKk2rk7Gisyox47xYORkwLaOMKwwd49cOicdlpeLwGoGhc1+EEsFATy9yq1tLnEc7
nm6cgXyJuOmCG7LNq68Tjc3bbkIzr7NEXmlmvBeW9qfLvg3FOW+QjFstSWTNJL27BgoQYZ3TfGgh
lGO8NnG3rFrIfij+7EjedrMJqmI2o5zwG88Tm5QQm90QjWBlUgL/VgnkqTswZdl3MXv9wRpYhBBS
9HteDbEBHSZ2zUQilqzHuNz0DXRpCkp3q0y3BaPtzYsJuU3uZ7vEg8zMjr9TRAmI7pAmgO1X84lP
G9/baP9OUz61Z5HZ07og8Kldg+iifyvKLDzi42UemGXexndjvCron3bS0zVwi9jYg1ZDOFp59M/X
AUaNHQcEfPNT1x2Nziy4jTaYdhGa1K0fqagjZqcI1wNCRxQ4zJwQKhPBWVEEfBtbKVnGhvy2QATB
IAzpkGQVeKY7OzOu8/0DuWNkg5iQSuw4EGdM+dV+rFMk1wFg6699XlvfpF8hYC3CNPoLUjD63l6P
16Fl5qfXP25XnrgrE5cxlo6xmMzCH69H8o2u+wCcOcAU1PO8w9AwJklcgxUzZHq9ZMpcitKhxzyt
JptMEqeQ5rc8l/0jKrF+M4iEP+p2+ANfdf0VLsi13SMkdisdfcmI5vs8gK3cv7oXhJgjIL6WyV4N
VW9sTYwTWuUnr1ZfsZvKY+B7+BZjxSgITIe5bO8w/qduuAqlyeN7Fal3WDAvvVwPl5bBAGE1WbU+
1KDVbYQclnPsbGdg+hEM5Yk5BiJVxpZSbdwF34BRhA9sarS1jJq8O4vUhSfZDzNQBRpHK7jyyDOb
APXsuKji50Zx2TQHaqFRjK+sTgFyWfTkTeqNI5RgvvrAoYdULwJtVTjJ9xCv9SkvMu+uRIJwjqw6
hEbBxAUoF/NnRHPBnoNod3QaI/88hmkIJrD17hZV8FYsbpJAymofI6lb46ghoiqEW/AaGjl6NOkd
C91pHfYQayJP3zjd5H61iBbbEig1wxTEGzTzRq9905VbIOnVj4w9/Gj3JkkYuUf8ZRzEN15igHLM
VHhXZSUOIbcPmR4TxAILxXuSnEUl8aA2gryxohTvmYXubViZN4hvEVcb5vBjwDD/UPpNtJ4l0SCb
hezx9/eUSx39NZl8WO064850G+tK0Hm5j6OcRYZ53Ak1Ds0aodMvleqD27Ae9M4wlXh01OQ+wsFx
HzPRTFfsVN4uaRNjMzGz3xiNmxz8KKovgfd1n2oaSlu7o59m5I6+en3qUuAbqfsguIZetjOrinQH
QO1npAnWqoXGBgRjRhjEi7jTomac1CbVtgqRGJSTdLZNWzLd70yXH7EPp0vZU3EdBVZ8JF6DLILX
d5lEzfkWNB7hH7QaznOQ6iu/r6JtWfjkYbpyaFc4F/JryAjlkVAY7ykEsriXaJrFKkjZDM3Z5euf
2/mS8Of50mrBtsRj6DBqnfKEJdCyPoES+9blMDhZFKYjVMzq2u/mmTmaUOjV+mb6bMJWF2gzyPOa
1dTvQJ+GFyQpZSuV+9m1Q37PTjk26RCK5PdsxMxg+aOxjbpGX7d+z9btJ5Xc+3DfwQ3NJcxTup8k
EQbE82zZm4YjDNF5BP7YN5ejZPa7xsZQ36taVzvFgkMNVPn92XJted3GUF06BUYjTor5chqt5gQj
fdw5NnYhIKyVcf+3YRKFBhWz66AyHFg2zHjxQzASghrUp3AIg4Hxatss/g6rKj6bitepJCL25ISp
9c2MXWxIJXAedxwR7ocBZhud4kUzXKgxSc8PM8VajuBtnG/hUJMFOLrTNpBTh5qLyTF92KEhUST0
Br2SQ81KV/XOfGt6mt+84RB0uI74l3sXLQ75HFEyXChJ6G7EH72B1kT8Wz230aG3Mnefgm7DmR4h
q2Pqs9zRtZ9ofOAhPkX8KpgmVFre2TrvtnWQVdu5SYw9Z3uEr46Y7OepmgKkNFV75wzLBC5PjXMc
DTeqmXwQ7CgLxsz4EbR0hy23esK4Bo8+m6ILbgPkv1mzcoq473Y4HMctZCZ7T5bmsKqoS86MDzu1
LlrT31IhJqdmRnIkSQO2G0IVUEaUL35lvPSzuNY0lHe2HsulbmuPQeKTDjCn92OdzOsuMGLyP1p0
MNhWiBuDjBxxvAvz4MmonA5ft0PsJ+69aEMiVLzKnU5uzEASNSMaF1pMw/1WjXCpqmwEA0FTXeqG
0VmVxDjRyLjxQNHhQ3UGRXc5IzNVDQICgFWQg6sYKSMOq+8a3MT4EWKz7VelnZyTzGtuKtJsnow4
h9ZlT+UXBg/qpRl87863OldvigDgohqmGblPmGOwSNTBSBipg2pq3Rs36OYb+K7dXcN8fjuUykfV
qTuALDOxIdpHMRx1qHwKRnu7oc3pxplFeooza8I8ILEDdnN5ZuLpHEATirDbjDWKP3rOSuf5ua++
Ud4TVcRx/NIKlTTXnY08cmgzpgt2rcabaJ7qo5yScJ8ZJLLKQPFTLBH8rXKStWKgJXyLGx2Jby5x
J+N6IPnv2rVkdlvBpdnBYey+eB311UpbiX01BaH8Qmqzf2LKXD1Gk29GRGcp57O57JCeVTYIgIPk
oKtKnZM0cEH09/KxkthjtWzHUyHi4YzeKH+RboYrMCGDm7mAjG4Gvym/l71vrtGXul9R29Y2P5HG
P1n0xi86yQncMzhgr6aBBJZ12tOgnwzpPjiVT757REgp0Q1DclUb04988IMnu/arLTKcYB3HkKrQ
Y2frbChJwBWkVa077IBqpQzNaGnqWMmyIjtk0J5XDdAVvl522xN80HJTJ87MyCIA2k3KSJ+W91Bz
njRcZGRQGZNwZmMM5icOxVbz2DmZA/YWzNbKhF6oNoLKeE+WZ3lfg+a9kHNhH7suopTCTTRFMeiD
vAkUqoQeetWB45Jn/Jgkg3csIESbKS/4LA1URpw7gz2nmBGQQho9FI4hL9gUixtKxeyrJoX1IWvz
9qlRDUTdxhCEuaRRm+b7oRbM+3MAZxymZHULJGOs1j0alee88xhGq27MToOtfsA4HQkpCawLoFzV
2aGyfaka02Pk4fcbz8iv5noo0HI4RrGXOYHaI1/VBX7EERZy28grGoHxVUYxBOOuyHqkx6K97GIA
aX2X2Z/4/X+XFeBkxZ4WrhjSI0GIJMKwulc3OazBjRsXyWfdkb1sToyXrKqMbhHH1d9ogz27WT8+
u5O+mxV2pJ3vIVQ1qtHaZy0UK9kYDtFMqrhj4DnKdZK03SdBShlhSV6PyFuZu3kYEJTxxh+MoHb3
CWO8Czv3kNkg1mB6U4acTTM7/gYtFKQtK+FKOEa8C2Lt33PUYT+Jw/J50ZRsmjh8JCR3PJsNig/+
FiDJupV3bup+94ugux5oan2L5wgZdz4GpMqBHb8Mw3ncI63midVBsG/jDMWREfJQnMh/BOPm3qcD
wu5MpfxguxDObkVNNSUesGVD7KWT2DecQT4v4cbXupm9U9vCW5Oj9LZNUUVf65Bg9KIbA9qETkbG
KmTolUAHvLIRkxxIQ2qJRR2rTxCTYypcg35zKYmNm8rbKDW8Gx91x8bLPPsKJbDzlxUjLKyzsdl2
KkX2gaj1uhI6uShEju8DtBM64GmOyLXJ0AFHSd7vS5bbLRRAxLBSm7dRpLxDMTLfqmVe76fBKe4k
Ky74N6wK4JrNfVeo+1iRJ6190zs5cT3t5dg9wzfwDxmCyPVIIXhiITUOKFuGC0o5/zRiNASN3ObU
v0D9lISnT2JN881pM1gKAf4KjgCE632D3pyZ6PFVdCZHPtvQLSFNHQLavbINPa2RZojwCmgDkiYy
TpFXOR1S311b0UZeB0kXXlVTV9xXJQktpZjCfZL2DH5pYd17dv9DawwfJhM+HKFOR4Ta+OILTg0C
2inSbcEhqR3AqyB3AYYYWluOEwfDtrMTv3+BLdL7XMbUxm5UxweqwmJDu+Olx6y+qZkm4vVgf53G
8aC099XnCKKz+UJ05i01FFlkxHGtDRVYL25YjGd34Zp5Ld4xMyefNY6swxAa0V+J54gbJuX2ba/D
v1rtGp+JuukfMM52yUb0NaaLsNPRpgepuTLQT+/NUKutnWJTYSBOak5FB+DPjdD3XVDs6C7+pmU4
ZYPH+bX/6vRAOmHqdge/xVWJe+bBw7J2iD1Ot6FPI//Pl/vdZMJh2AJCYZE1vKVnxV1rWozRuVwv
xX1rt3tOAHrbkkX7wbjFWjrHv/Z3ubMQ4hBlOBOXd8Csef5XU9ub1fjSvzbpp0h915ImvQFI7ZK+
krn3gtn8mkTLiRKDxP+gew+oDoWP60BCfTc98B0JSsvsDo4fu7eCBPvLJqZP+s8fKl/h0sM2GXy+
zbtxsXwqt2QG8zoOGbJFBx5OGlErqMU/X+p34wjXDDgIQYdhxLh8vz9N5XK9pJUVI5MlXGEbe6yf
wXo8/++u8Wa6kwoG9PxayY205eWMV8ANyr89lP9xqvPbl4P3Dx4Dr6KAlfvrfYRhFkDHkN2hYQO7
jJVpn2y0LOt5GNOnxGDU0laDeR139FobJzaPQeR8NNp5/9PD8AdvN+D3Fy5orF8/gysa5Rg1eIvY
IqVI1tJbAI7tRWFk7REfXbX5p8+V60ECQ2wmbMt/+9trqa2CqXHaQ1mhy3O96dZPLP+D9eT9D9xh
hi4sQX/HdoJXEthPL0gYE4vb5UV7SCVsqL7B5UH+GHJwGpp/vp3fXImbQNznepZwoJf9+vjQ4afz
NAX1gaUNLqrRn53Jv2+67POfr/Obr8nyXYR6fFesXK/GzZ/uCDNI7oSdXx/m1Nx2xVcjILk7r0Bi
fxRpbL8fNmJN/+lSb4aNHFS9qPS4lBpCundAs1bl6Eu50uGAkWKo5odJMJgWNEG7TevS4jPRLn0h
kcrYwkaV24wR0N7uOUuXqIJJ6nDn/CSCrDlJR2MrHZP5MiooBnEsOSsV0zKmuJLbwpaZPPkD5v+x
VrSxJgVfnLM2mFYvnT/Ibn6LAmDgyCiT5j7mWhza4u3Uryhmg2hjxTPtE/kYAjomVSD4hAw1/VrO
yj+pAn1sV0DW0Hm880n5Y3CFOZTMjlQwnrHaJl/b6qHEybOWHtasusRYHwAT4nRZ1nkLAm2k6ZA6
/opcEMdeXOPDqhtAuxuZodaaSJYDA65xI2UAUVjn2YZzvH+Ru2gZMpwsa816Tab6uCapQW9cdp+Q
p2UbFI9zb37zIyg8f37X3k9DwS0u+hXGvWhN3i5LBdp0It2b6jA385FMeFjIpvsoGnF2hP0o02n8
YOt4/3JzQYYWrzwvwSj01x9Rg8+WtMiwPKQt+bMD4zVovAVUGicm5hdtOu2af3yLtgNYDDA54yln
cVT/vIOE3hSU0naKQw7aYJt0k4dPCyrPlNX9Y9ZZ84Hq/Nufr/laxfxaC7hUpJi7ibZivXgra4yN
CYdRUJQHr5zDNZJ+785NoDhXziTOSV0UnwlcCcj/5CDz2r175U2VCtqKpMLeG+NII+mDD4VS9E2B
AtRlCYsTixwJS9+vTyLWYoZKPpeHfo445Tl4ajirOTtybHpsNh7AFg+yViGKbRh3CS69Pqcp6Vof
7AvO+5XUXdRSFCkWShhC3n79ICYFg1fKtETNkzlq9dryS51ivqXtUIkzX5d/lBkHdaYPGFAKFhvL
KFldkDUONyNWyN00ReZT4tIwBNhhPtV5D6Bq5JVimJDvqHexkarkB7o9XFvmsHW9LNlyjHY3nVHJ
Q+K1BN8myt8E8dmuc+cOp7u+rgpSB1ZQzubHJFDhqTD9L+biGPvzN/G7+w9YkrB8LvvW2/qJYz9G
Pelw/0Wu7xJUK7AWdfqYWkay++eXoifBDryAiODX/fqoyXtq2zLh9xYiA900bbAMukDMncAnx49/
vtbr9/b2rQ8tsiWJQjRtVE6/XqwyvEKNZVodmkFAcZUso8xBZozUuJWGTUWuxdmqzehGanTotm3E
t7Y0gFE5RbNvCCU9/vkDvV9sHD6FhT6NipxTzbL6/bSTRuXQIjKZWPUzo78YWAmP7Gn6EOPIwMcd
OeMHX+xyg78+AH5V8AgBBiLqC9/qWtoasAcuR7z1gXSPtJQBhMWdvMC5JvdRgHs1obt876ZhfP7z
rb5/pRxEO5jnIRb776VlXTwNRqI80n2hBD8N3mg9t4y07oXlZT/+fKnf3CQaFmot2jn8761CiNEv
R+pJAVEdQI6TocqckmEXROqs6o6sGbBRejQEaH9t5hJ/vvhv7pNTI6uY+apff7t/YCdUdNaq6tBj
UN23I7gXTaQ9oMLug+Xy/ZXcpQSzfPSTfvjOy0Gbq49B3hQHSPqP0wR30QYvR43gOB9swu9fUw5T
yEGRfSIyM99uFs3iZo4HVSCdUONm9ugtO9n1OAoPWKn3/Z8+QNd0uDEb6AeD8nebQFo0lVuQLYRy
yDkYzVTVjEkZW/WFk38UjPq7O2PvpSzHDMMl3yz0LfKXxFMld2a494ljPJJF/D3Tzn08eh+csH5T
yZjUJMLj1qhoxZtLlU6SYrdEa+I0xdahHRzWoOn8YpjxgQ0nOrEfnbV/f8WQgzbLOD+6N6udgdQ9
qJcrttZwInjsaz1Z987iOsfMBHZT2Rf//KujrbD4JUIOBm8PIKKnqyIjPz8YSp0wdx6ISr5OPfOD
yyxbwq+LGOmuYN9chyKBh/lmyxgCU6cpf/VhMGwDhkDlHhvNFvznm3m/inAVy+QoFWA5eQf8JjFJ
V1lm5YfOoWlHM2tdZIRTVd5t1ko0A0AJnan+YJVczDLv741il7xRjLPv6jJy2GSIui8/hAIC11iE
dBqrJoeYGSJEeA0a6KeF6WbUbg4dbMaVXfWmv5e6jY8Fo/LdyKFvnkT7iax3Ih6bhqPPcujBqCnO
KP+8h5AIvwMQKvHBp//tF0Oaxv+n7jyW80bSNX0vs0cHvImYOYsfv6cTjUiRGwRFkfBAwmfi6ucB
SzVHInnErt7NpjqqJRYIk5mfe5+XL84gbHr7Ypi6SBav+mJPAb7aZAqMpiYp5f75xXy07zmLKGc5
yb13CXVpNxwjGK3sq94rwDyMez03bnyv/ywn++hVwD9jZtx1XSp0/PkvhzPcNwsfCxw2TSksZnWi
5CBdXX4S/3y0AxFmMm2Nuogk583HPGe6KeNBy5mP6lCoehxT0oEp1nXF9zGz/3mNgIoYQ/AcGYRA
SKl+vym/T92RmbKcylj0Y3l2bepelm109+d39NHiIcJyQSYzpktE//tlZAfVZ65ZPEXq+FjSG3QR
I+cHgWW9bWPHf5oKkYEJcrtPjqqP9rxX1RfzwR+UdKgO64llj/k+js2LvtIe5wxaYXYrsvmahfjJ
1T764CnqgHC2qZu9m4UuuEfPxdR+L2JoEiXg+MvJzLT1nx+m8dE3wkOEc2mDpmZC6/enGQymHBy6
Cnu88vRbaE31VkNPsYogIRa0H73pa2b4dTjU/XjRqCo/dwrP2iU+Y6uzEjBj4wzWUwNJgkyWkZNh
yD6r3RkfPnmAZMvKtLCpffPKW0T6zlSWnDbSphPSN49GvyAGLL87pJ5/N0hqr55I6NNUYPjyaQSC
F9QPCUMrsyv6o5igb1AjD0AYaIhlE+7jzw/yg+do6CS7BDI4cb3LtAvQMRm433o/VfMPMRv9VhfM
i0Z4NtXq8c/X+uBxGK9j1M4yj/8ulzUNBTXZ7wntI+OHTjl1XTr6I5TEau8FVbZBEdF/EmF8sOgM
g6akztV0bvLNZzK2hZItCOY9uIFvSRproclgEq2adl5Zpmq+Nu3UrBk4Gff//F4Ng2F16u0EiG93
Sht9XNr6Xb2nEnUO+R7ycVtc6p0br5I8vlU+Zo9/vuJHb5KQjSKnaVDbe5vIsVamvrPhSWp63ITK
GBm8qKz+cmrIJEtsMj+53gdnDjdIDGVxsBEsvnm0ZdTaSQpRaC9HsMGF3U5ruLzNGi9J7z+5FFRQ
y3cJhN8lxMKz076sSNEMfMG+OEWDKN/r3ZN0MIxPtq+PvlEyYT5Pm23lncphZOqvglFGrlION0NS
PzsOsnPYlas0bi6xkOv/cXLEBoakzHSg3xEhvjl9DEk70exmqnkLgFX3pqsW6omgyvnJhT7YmFFO
6A7GGoQhQPh/3zHFPDHkFpECggm7g1+98+fm5s+f4Cun900Y+ts13nwTixt2ZgM+26NZMPCySOGd
OZ1zZQ64YEDSh/oW6xADplasOzeLv9ZT6zEPRTt68EEZTYvBcFulNLPxyNho+CdvJl8V+9Tq2yNI
+eTSDGIZVgpGbiRw3yo7yklktypk0jc6JA5VwlmXYI6NlnHkjAmFK0qXzJNVRpdv67JrgdQh5SWB
kvFFBkVpy3wtQOQ8bS8S6SU7pMAKkjBTqKOVlGcjoJ29nwc3KQWrkCecb0sq4TD7mYXcM3+JdHaa
xSYaEod56Hw6BewCjziFu/Pnx/vRt2kbnmfwnVh0Yd+kS9CnMWdz+TaZhH5sZP8IJOrCtrStVdab
aHFZ/vP1PlrhxNwEezQn0f28uZ6T4MBnwdva4z+yVNTPJzM/TH31SfD6vqFhU1GjAEWnhkpn8OYy
tswTROBBtWdO/lKAJGYs0n9q8q/02c+YuQkHx3yI2+qTlMn6+LrU8niiJNdvA7JAlE0pJoeaSK3m
b4lEqu23tnaJlkcvNowFkeM0OHNvenjE66JiDlIbKjbyBqySg5DBySbtYOmgvI3ersKI2Vc+OLFD
1kaTPsi+O8ZIoo4pV5h7c7wGmeJSe/HmdWxE12Zud6E/O80q7zM7X/WziDcZv8+6L8QzshbjS4Yn
+07IqdmiV+X/L2cnxBki23iaZ942lvPZq/jojbvo7ym7U2awFtLAr/F9qndOWeVjtdf7R4UycgUg
eZcb/fjJl/XRXvTLdd4GRqMY4fcGePr4TqGHFfWGsMRX5s+f70cHomvhT+WYTBNASPj9ZvQGt4TG
bqs9LXXIv3DFScbv6jyhmtqpTyS1H16MeiU5C6yFd2Gv27IZVTjAMWLolmSi8260xZYhV8bF+/ST
x/fRRgBrlgrGIkh+F/wWSlluxqDYvs3aS7Pz3BCI2F1dtM99ijQ1cT95ksZH34VHlkQCi1IUX6Pf
H+XciYLnS5yWySJByGYaR38Gk2jSaVzXlpbsbdH0oRSBdZXqEVTBGN1GXKfVmR/7+RbgpPoKsJoV
1UWxPX/yPD789dgQKSNRv31ntzbJqNPypWA+NeLZCuLbxByvC4tRmT9/UR9eh4I8Wh60ue+Cgw6k
TSIYOdyTiQqqOf1jpbRpXQ/tJwfpR2ErxSm0ufryD+/NOrSmAJEK46X7HllM0jHFO1WXbe0cwcFe
wM64wS7yk0LFRx/wL5d8G7Bms10whqiXe23CTXOonwO7YH7fPbb1Z8AZ66Pvl4yUEQDCR3LhN3kR
UCEbZpNXss2Y6qFPxMuUBm44FuDSKN/GoSawIi3ZkTdps8gpNGMZPm2ZawzG7g7GQ3IXNX63H0xE
GQj3kFIlfXsdz5CLfRpCITgGfyu9yb/1HXbNlVt1zIRpnVzP+VLarM0XfQII6tX4TAr9IQMBhuJa
bHpCvtQfp1WprHQzlMq8FsyVc9ibzl9f0z/CN5ylTy3085f+fy8/9lQL1aZx0r/iWf77325qhk/L
P/6V3XN9/lg+d2//0m//2e6/Xv8YR4z1Y//4279sXn2jLofnVl09d8zw/02IWf7mv/uHP53nPsE3
mCR5fBH/DyWwXOHnTy638H/+19ljq4rH6sevBIefP/ST4OA5ULqBp1AMJOAifOZr/pvgEPyL9cnc
EcXrpRLGGv5JxLECLK/ZLqlMLIfbrwQHy/sXq40AhHKE7S3GVv+E4PB2KQVLEWkRSZOycJC+rflV
OqrcMskBH8QG3hHRaFendDzU19KQ6CRi5zMMwrL9/hp2c0EPH28K6Pzm72suPSVRSJqu2kvJgaBD
Yg5dd/oMRvU2XuIqTOUuIn6H6ty7MYCeWvbYODC2FRi03WTK5jKv2xEJoi02ujYVK6MjCbSbTLvq
ILR+/eUb+PLX7fzq0OJgLv72NknkTaRImJPzjt8GisOgfKjHXr+vC7eQW6i087bwEvSQtBJPpZm0
R8mobodLhFcaKxFZEXA2kbKXdPQhrmtGkoD1RT6CxgkEEMa86BL8ecq3UFr5u0hAShjLhTaPKylQ
CCIn7CDzMHerXoi98ysr8/P1jCZhn0CrCSMPYCs1ruYbkkK1i8YSEZmIDUVO0NDFXVGSwES4kcYN
M3nivJ0oy6J3RlZlIRgHdC0e/RJjQ4a9R/WSdNzRWBXjbTFgattlr0a56JaR5wBammqzOk0inQJR
qsS9Eev84CTT4LRrFkdb142ugtEr+/XYCb0+8KiqEhMF0FBhRFZt7QCgc5u6t7hRo1G5UTWupJ6s
kwuH8WwSl4AhM6QkDNl7aXtZFyNgwXGZ1M56z191LpNBsyVTQvVyWuPR0B7zwWwuu7LHj2Tw5M4F
Anx4tWA2rH68zfRyvG2y2b3m7ZgbJmLMDTTcIhxc2TypGrOq2GPGIp0q9RUFf30/6FDr0QFV+t5d
NPbe1CIB6qvg1MUaa4+LtXqZEMl81Vt+ROltd+cypX0aydjGsaQ3boZiZkikx7FY1nVwWpbMkqzB
FdnZyi4Z4V+5kBFhMRRi04moCCGfm5u6MfMr4SaMvBsx07pm3T7ZeMfiu8iAIGbfZOd7TaIJrOyh
eZIdy9nXemyC06E41D4vV3liWsshK5J1Z0G62OhwzA8CZRqxPYhaz8anWjOi/CpmhG/r+klzjp8Y
TnNBPD5DCsaqF7Ud2aWus2kY9UMqm/GWguB8FjQj/yms4HaipEtvSO44mDRxHuXLYtca5+LVo94O
uBfXXnzig6TEpj3nUxyTanw28lTt4DXZF7HNm4gYHlvZlVBrkOu4haA457nmsXj0CnyAJQPYGYxv
La3QV0TRlatHzRPtmfmsmhL11WRkYFehQVqja823Wl71P/TMNW5Sm6HtZBF0GBrPFkAvss5hedTL
J1oAiXxWLXc/I3aAWj/zJmyXQXLb4PtvaeDe4yQcHTENu5+0DmB02pYXsf+iD4E+rlKtdGETRqUJ
xcl5QHEMEIvJ9dvY5NtEd5GnOxNp1Nq2sRCIvPG5tz1xjoUPH6XEw0YmvChUlT1eSLa4EKVlXwT9
5FwM4HVvqrQT94Pjwhvtbb5WD40sYO76AX6xOskQZV9LX/kCdaaPbLOa6sfYRwYYphYGK0Eb5OvX
m/MTFkFXd9qVVKLqcbLG3406RncnCFSvFIhcHNUZngqNHtNtWWRl6E56uu9rE5s/Gcl0h1QSd8LC
1XlNZT5ghZNAywRZHZwiG/YYHjet5rx3UXead5QnjNy9H+tq6p/SdrDvU2QZebwfrbmyGbOctWrD
oN00nIF3jJzjFFuDfYUwE4meLdVXA2VwWLtDAlTfkYwNNjO2RlST9FVP2apa1fCvt+NQnQ91gHsS
X9jR1vIvvd5pl7VeXGnOcG6XotwiIHEu55Zsy/Gkdd468XXkROclQgdo8yyi2JyTQ2nmXztK+5uh
oAI/2Op76pdAncfhR56YkBer+EkNdgIsk4ppZQziFAzxtCmcUYakED02gF2zidMOUHETbZk2NpDs
5sHaUC1wBM/BShRh17k9oxvUAjGqEE+Ao5v5Ry0XzTotGtCeAhT1gc40U8qatENEFc6qTHOy9rIo
XmIxg3Qly/YgK9gqhPd1pSov3ZilFpxkSPjPKGJNyFZYsOg+jZMUOO1mgBx9mCk8haYx6gcdZwTM
x1EXit7yNxD2zVBYGG2M1cI50BlUNLVSPwE/HuyH2Li2yggveNvrTo0qsIqNybN/6sQ0uaHDAB6T
izPvkBGrftyj5/O2rjE9VEBETocOZi/OBQMznIFBHSEAYuZE4PJV1OHpNA272Ik58zjA/S1ysnGV
QJvbZJXbXNHAMNC15d2WuYZEUqaGSxr48sF3RgY8rVyeVHLRFxR5fo9UofZCV7oK28ExnUJ6Pv4a
Ryf6r6NtESFaVEvxrdjagwPpm0zc1NeKTQRFdC7MbiVYV2d20YmTaYb3Xpu6eaCr2K0xPmBVdZsY
k/pVRUqyUr3hHIXbyq/zZGVhuwiYKdPup2JtjVp9NFp3fhTYEJCPlvONAJuNJrcLsAR0gkM5ROoL
BrLzeoyG5piXApcks0Dy4ebjqpjifNPZFmT9jiJMHS19ubhFDqkLf9toI1VISCKrCUzqGgO+7Jvn
xmhldTVt7UghzQpGbduAMmBQtrws8HzEPESfDmlqSWvFbNE61uLgFtSGsStSvniQwcnBH2W0gNPt
s5rcGGr7pF2VoJPPjWZWR5wY0bnZTgDsoHHb8tmOm3PkB95pIJl7x/NvauEoM1lBGzvJz/D8Mg74
5yH3ShO3PSnmyLofMk/h4eeAyV6ZQOhOEhXnfpjhCPUskBMVa5vOPRTlTB9xKcCrT5Rau8Ox3rmH
F52mpEppdmr3cfdUWpmrnxmdPVKjNiojdu4RBOmgo3J4y3pd0afVZJVvvcQZv9eZUYd9MS1xgWgu
0d0Ua4b1MRxBpI8hhFzmdpEnZh6fX5kcmJ9vT4Omq20mbEmtV1Pt4N5R+VEXZkifL5SJm8ecVOK7
KXwNOzKh8uXdYJ20hEhZZnEO0XmEWdJVp4EZOWzOov/hp9EkqCYyLLjV844Dh+lf9UKC6FNh16Ir
QV2ONZATJnj4dkbr2FmcJ5O0DJtEOBczGvQrrRaC200tGPh5mqMzpFYalgR5CWh3Kb5LQLBik9CO
RPnL6cxYdHP8K/hqUtO4QTHa/RBQfPy16YCLXxnlMjcrF98ewlD3WmLV0aG/bRrU7SNujRlWJQdK
W9Vpgfx7b+vdtC5raIJ9m8WLV6KJ4DZxOg73oKyxsQcCfpuaVoxLMpFG5bjiPJ5ff4ug+WZpC9sg
applU55L9dIDEFqlgUd4EjSN8YVtsPphCZd5Py1GH9URJh7dmI1oVbb8OovwfLe41d6C+efdGY3m
V6FetmoXl6460QFhbpJhnNbxIgqrCbbumcQqw04t4S/qoXuvlwVMAm6BEVZGE0qpXhAapDs5R/Wm
ytJgZaQTWAvlRFCOa2EV0LOgVX6SRBjvkwhEDf4ykQNiYilr/17KcgaNYSOFOEWivAuVl4ps05RA
QmsFP1ngmroOEst7GU017iGWxFvNMB8Zjr8DjGBRBueY0pwpXg/MDJ6NrWnfj3iynaWzlZ/oemk9
mEyhSCQ8ohpPEBD7h8g18rVup/hYSx4kPtbZPg4g3ehGgmJPlsQJiysxB/e8xVtIndBZm9Ztw2RZ
vbxZE3LQ1Ri37rXmeOqlxKEcolll4xNgdXzbIMmIN6a6OAwDH06CLx0JjE9nxI5z/hKcTV59Cwxk
MfkmRpLV3FxWTJTxLtE4rm3gKN+CksFdW08Ze8aIcANOHgArzb/TbGg4+w1SPYAW4208a+C2EVUV
D6015O6xL2ZvPG2iKeYhpSmuyLLrceaNcxx/BmFFBeJZKxvQi0NV0jp7zQ1V5m0dQcvpGgudtocv
eHzIOUrWEcaIOZj3FoqQjsrNDaOUUZSRjr1vnlB77ZBuWng02ROxVKsn2YIFT7jjGH4/RuYOkSCM
tXTnSdgjGrYpIWmMjpqMALDz7e5OR/cdIvB1ws7R8HIuA8E0EYpjVIS2+K6yId+2aZ/uhpFTTc+n
eQ+LiUAuwTH3tk+LB68lbp+lIe79qbBSDBTAMr8+u2DRkR7neZlydhLtClGtdTBYsJe5Naa7iEmT
KvSdvjj0jl8/SqXVj7YyOJPNwjRXleR9Wr3ffiED8E9Vg+E887mIoIuqu6tKYkiJlPigy75+6JeY
ukqCIkzKfpxCey7kuEJ6NWwN3IIOYDCIFvGSXHFmeZel1Q63ugGR3KzM+hFnjnSH8EmdCIOsZQ3r
nJXX4yVwZ2Yk8k1TiPPeS9HBRrasH/uoYuTf74lII9tGzVg7M2uk0weAYtLgDzGubZ4AwfNUSkyU
AMN0K0xV5j0V/ubYiIZqiEmpbyWDZetKSmg6jsIJuyjN5htDWv6pMZHeQmoKTmNDtMdUeRiZAKnd
UQ1Vu0rHa6n2q/GWIi1p1aTSnb9k3tRQxXmZk5d7KekJ5dL5xWeVzpvUn8V97pZfRumJ7/3Qk+bo
TnxhVDYsgSmhds7ge1hpS8Cy/NbSDige+LS227CmInmqrAmvmGWpSjJZDpJ8wtcDPzKnkfDe2jJD
S001cTOMKRnpkjSkUidxSqTdXOpVy5upM46A1z0QR54KRGBsqpOcfneyBBvk0xb6YApa3F3hqZM5
xjVXjlQ1Xj9DMI1s4HEF+km+2vHGZJpWp5rL10y7svh80AAVoQvCYwXPpDhA7Uih4XKQFVRgT4fI
pXW0pGVajGd4z8AYhGSbBf9aQMEaUW1zQSKOqcFL68/qbGa5VaFUMYfAtLDT/JiqgS5kftUImrMr
Ao9gYV05zNh48kszgPcALMIrjnHVPEiQTis6CibJ88wSpN1D6SNysViIc90JxaBhHZPxCUIRMqZN
BawrBAUJ/yuHX8RBo+Na61LuRVVAJQZ6SvNttmwKFE4/NU+wKiHr6736WsEdWEVmWxy0JalFScS2
RiYVHV8zZJSk+srvYGmF1ZzyXypNkuxmZouzDC7/mjd74ILOZE7NrKoT+6Dp2rOuz0uY4uF0GRYl
h1TT0fr969PE6mQrbFLyqjaiK90oqlNRm7gsYwl+6vcd5HyD2gWuHNQyGCyqTieGXS9Gmwg3jPWe
zV0zux9oheoHvCPxd9ab4HTy2GfrKeERJk7TPulA3NBU54OBTqkkhXYJi/qMNb18z027bMOMVHcn
RVdQCQpSj1gjb/lxPObUSUqj7yZZqo1Tky2nAIHxg+HzSdjz0P0Ymqh+TIwovvAGQbreLt8P5AhQ
ENR/CpfbiZaqw2tY4QdUpkBt5FflNJK92xyTLo3qm9ezwegpvQ1+nFx4bPnk+xSvRs2xL7xYczgq
psA/bQKecKNy82Zq8V8JoPuHbk0EYpOGhImbGTfCBQ6TDrzIgMLcQRV6dQrkrzp1cBw6lMs7SIiX
7jvGMcS2nWuCoslgN7Pj8VZNhCcCj4RTvS7MG62s2GzZx76BBhL3DPdGR/JGN3wtxYw9xSIfvs4x
hoW9ziSFjI7dRISElzm2SJIvpJZwZXuCzJKFjajfovqEf3WFiehYPxSmRmFwolZnpREhWk/AYkHd
XJsU9XAnWj6e121WejwNMnZ10gK0viObUmLx3F3iuE6S/beW/NKSLH8VHtGSNk+kimM38jB1trdk
ZB3lgcWp5Y6C2NriW9P06EriavZgFrJMD5XtNMdJFBRvlq2SUXJz0+JTh+sx+IbCXax1cDfYWE3A
+ZCQqrImW6qCjIuqM4ZKmYFuvOHZqyK56/nVV1WTs3DTxTkc/rb4DquHkKPpZlDkFYssFWlyAWHt
YRwdntqMNdXB9BOWypjzDPpCJwrFwO0bUUlmrwapwImAagiIWwYnPZ8gghmrqSGcqOvICgOFye04
8MKVz2RvblLKfP3X14WpyowjRjOG9snBDetKcKgcqrmXX8ACqi1+JOmunmoWdGo3x9hz2GRQs8QX
jHvT/Jkd7KOFOxMJT56C0Jm/DPZcu5ukI3F4LdB5HegKEINX0xIFKNkQCkOMH3YkcNzxdPCKDGG/
b9/PbZxATKACjo+w2AyOx8XyevCPfdR/NoHx1pzitdOIyACZCBJIwNBLq+GXgduhxogZH/V+b6cU
h0NU6s6F5/bmJu6hjimbrS0JCL77WJdfvBjtCv5tAGkIDnAHJXeprObYWaM6qSbRfBsG276AHii/
siXM2z/H1u8EdEtbdJHrMzjFiOs74i69vtwbNavbayl2UmNXuddKkIvpRpZcaAOJCdUKAlFjJCkC
KkdoRSnjmBPzPGaC0urry/7zL/XaS/y9N2IxXGLTJKdhbr9rzMfgJcwgjbt9WVoNH1pgLeyEoTnF
lWTctXgSr8ne541CdbVYW1JkywRvF5NpMjnGZq/wLmmOqG7ZDSKn/iHSwrv03RgoRg+wM9IwcV41
vfPpiOv7TMUA/728fY8hu3dD3a0Z5HUca/0+1szmGNGPXSr3RI9N1rQQBJdOhNX465E98aFTnCLV
hEfreuidn72Xf9Sq/DeakP9eN/P/q1YlQLJfPrgPWpVd9/iUDN1z33e/9ytff/Jv4nzwL4SsLnpW
h2qXof9KnLf+5QBkYCTWp62Ggwefwd8WHuZrVxIEAWz5hb9MrvrT0gNjYdNaJk34MlxOQxqgfzds
f7bS6PX+j6SD93MNi2KKEWWD+ITfzvx9lwksBTlIaGKPXcJLQsq5A70TrVKfWb1fns7PK//WxHvT
wvO5F5MpXwaiaXi9G2ErKvTqS9q0900Ic6CuHkRVy9UUJcMn444f3RPXYPSagVhAIsuf/7Jzxr0W
za3IBcSOfAijQb/oRjzc3Ga+/ce3xOqEqsEkGbf1djZmRCAZ1O0s9niuveRF/oIbxkvG//4nl3F8
hrN44+/eEfJ1ZPCOFGw4U7AJfJqLHVFNmMv0P3h0fKtIQZHQ0UJ/O9kbCx3jzYQ7GmG9nUodMyZm
VMlFquyTm3Lffw6+S/+AAS3cZKC9/P6SvLGkhxZMYp9MU05fTl2pWN4CDrwV4+iv//wE3w/VMMdo
oVtBa8np9NbnSDOcmrVZiz2lRop8hDT7zG8iPLzSR92nWpVCNl3hkvjPR3y58CsL5VVX/nZ5uW1N
VYbq5Z5zpb4eoA/hEAgLFISH9cn6ejsJwPoCY8NQ2FLa0lnVvz/QecgGhYJVIDcDWl7SJ91kph5d
//lJfrC2frvKcnL9sraWCYtRo6m31wIJo7aVt2OJB0rV/meP7pf7ebMzTXmZ1DTE+UCKQa1dmT3O
Nbno58vrPeyF6MWBbcTshotV+9s57Hig42kT/O975pJhcXX1qpeMIk2W/a1JQVpRN6T5QWV267R0
SJEIfyKucvT3zxXFjO/zcXqBjfZ5WS6/PNc6Kh2/rEWJFtvEO1QftXylBGHubJdqE9D5XxtBa2yh
MTt7vZX1GueygLDero6MZjAyjle6hO4NVaWlF/j0Wsn2ssg6LEYg28HLXxTUnkM8G+OZ8PA4bMXc
uSszIIapBX9FJVG5oeJl0qEHC+jJprxUbWDiFm/WByfKooexJFafSunsIwwpV7UCFTtlLKnckwDG
OzXQYyeoIzJpSLP6HuHbkBfVBkRAdQ1R0z6C/ZuemoiDxuhdfnfYhJcqs+uTye/GLEw8PCY3yi70
7xk8U+Q8/D4asvHHMuKm87EXWyyrxQW9xHrdoyRneMyKIiw6B1wQqaT3wc6FeLptdBpyWUNRX2uF
FpY6dzeX7J0lPK6Q+QiTGQ72tyROQVHCnwN1Ko0tI2l1H46MYR/tkowKuUh9Yug902UlsaEflFro
FUyTYgDunMjYyB5ivy5u3YniatNZ4r5xS/Mu4t7FypsoE4rSHmZ+pxG74sQTQR9almK7ka5NaQdX
ueK2mwA+k3+Wl5qW9g8RjwbQZSMu3CF70Q3e6QDw7Q5k8Yvspui6d+f6MC27c9J19YkqljZHS+bF
5xsEBc7CqSuvYOrYBw6VPmQ6Jd2NcWGtiESwcYfIWx3TGPTQysZS+Dy2RHCRuXH14mImcG4A3d+5
Q8FAsqlNNAxeV17RgViH6e2fJi6PLE95CEy+w4e3ExWWjYhv/Bn+IdYQaf4QQGNdlQ1OirDLM6YM
4K7OoHhbt9ilNCrFmUGJNVjj7j5+SyKhBRt6pp0PqSVP55VL8ewUD4/5zod0dkODqXwxvaQ+co+K
oTU2b2aWmr2dGcFtzeK+wdWe7wfomgNBkgmdHM1UMsLKlNTXW0SLzGWbvII+krkDVF5ghQhCVEMR
5Aa3XdOy7Gx91sLR5pSdwcyS+IsFSAgaL7lFPRePSBWq7DFgfHAbVKwjWDyMFaXBWOy6MZKkkMH4
bW7nfAe8qUdeoLVmus2E5cybmfmhZtV28TSsXJkb3xGrdj/MmbVla/Qe18XkdF9Hrxf3cWY7J54q
2MapCePcTufiyDxcSh9ySrXQyHkTThLnD01sVkcZAVOlfWaGeZu9kIsHp5HhWkd+EWML4lutNdWR
midMUJwDm6ZPHRcLeZQ3NFicvnCmqCP7pBGY9kTX2diCI02ETJ4rETj7KncpLbuJO5/axvBNdGrc
oTuA4RsMfAjz5Few/tKXjkmoVaOBO+2MYgdJ+LkfWm+ddPK6akwmHMbvQ6LSY1m5VEwj4Z5wGnuX
ycCipN8tMaUsxrOxb4NNnLPOEYxFK1N4+Z2PmfcJsLttOVOqimcp+rCc8i6HnYv/mdUXfNTsivJL
UjDXUg1ZcGER19IpZNXnQ0GFYRQRLRMcJuaW3a2c+nFnLEe/sLlvs8we007zL3zUYo+FhFNtjb3B
YOhEYc2OrKMc+KLgHUUPQ8D0hl6oej0iV9k43cwyKv0mQGE5QJLT2gKrUwywwwRbi0vDxQzU1otH
x2GjbFv2D4jc3uWMeTPMx1atI6+hLuxYg38JcLilEI6ZCmY1fIZD0Da7Qi+HdaYyNjFzqNfuxKVb
atT7FIYikwbG9JSgBxBVUYE9xR14BGCwadPiwhLAYpPJ8nkJpbjomiW0r836pDAEHxNFmCFdlYaN
SIGnk0YBZTWXmuPrrsuc3H2f+8azPrFbjcs34uizcZ5HfXqeOTLejoqBegjTWbPSsPjEBcPZdpRT
QxCZZuhYMztiX8twnN36KxNNwcXsRdVa6l4bcuBOyMbx/qU41LYIsN3qZhRxFPpuVR2jeSgvu4G9
R4vZPaaARZ+PJc88qIetlaGdiKsxPbciU/8eGEN/QtWRkLgeLvy8w5bb1cddljBBXAaxdta36YWV
WuM3Lcu6CyWT/izK5jtQzhMTNEzC+Qo+hT0bzn4O0pnOSlNeYOsTfSnyew//1zU94Jc6XtB5ffqV
9XzbjjrGyyAFMHQom7DXLRQ5ijEMjsV4x+b+XXPqYWV6HHoLy+igpUlxC5S3OrYVO45e+sxM6YZY
BJ/UH//aZKGzQ1jiHWxJ/3BRdPE44dyuQrB6ctgzimy3O/o+K5OuxLTquyCraPsUbGYZeWbDJ5IF
ZciAYH6opkYP4C57i8QJa561GpsZoz9hpSW92KbXmRCZmoWFb+LAjov81FjlsfZ6XdBqYWLCKrph
PRiMQhdUhCXy3hM1mbKcOXyKlv2v9KboqqGxgwIwz8Bc2+lYJscpCyxQ25gzjP6RyZ66WkXuYHlW
SDoAP2iFqbL30qkswdwA48Jn4TDrY6Sxd5C0c5h3VEG7FC0dndq7ZF9X/kKnwTKh779UrgchObMB
ktPUizMYTElrUxEZjJHGs9E9+LmOv3oti+spsyQjjYZLzZX4nnkL4anxWBVZvk6F/t32h73IMmYY
lEVjw4HoY7qsLzaO8dJxMu3MsCqNeTivhAppm2rHOjWtVZ3RsB4Kv9+bDfp02USPeeLkmAOZOTYQ
NFbxDjC+wUaS5wNnNG2yGKufyjYHLQwKaz5nucZPceExdJIbnUY3RgZEt5p2SCV+oFsvLtnfbJft
246JTkjYcDaeQIg6a8EN73Oag7QtlTPu/hzjvwc+LQExBmEO+iiQD2+zQAEJB6esId8nZWkfh7Er
X2oLFu5q6qdOx9baJrQqioLHlmRGfz66RBYG/uoXwiCsYm7vkYOrOvomNSplkupgZc08aqEG58SG
yX1atVlLK6MLNv3Y0Cjpqa/hBM8atPCIqTe2V0bXcBHtR8uFGrUK+McOW0XvkmE9tttISXR9aZo9
vO6BVYV9VDjNOQ6+f34W7yFJy+wz/sB64FDehMLye2DezRjLDJ1e7ClYs/ea03gGuVD3EIwRM+Ei
k54rVDBMIM7EWHmA7RKbn3PSWyXDQkbwWd78TkDx1yz2AgJcLFjfTph7MeYteCQW+7Y0bged1kLO
+TJ56WNVDFeR4sj/8xN4l6jzMaCf5koGuQlwqjcPwB6dMqbDsB8bAtIKnxMOa0KTqkrqE83+v+yd
x3LcSJe2b2Xi30MBk3CLfwOgPIu2RFHaINiUCCDhvbn6ecA206J6pPn23QtFh8QiqrKAzHPe8xp8
zH9+vR8VR+sFbXO1nUMp/oN+umgo9oSV4jThEC/jsWOWQdIWA+FX3FgdlpibtOVes0xnvH07gkcS
HqxdrI/aFvql4pPNZT5j2D/sJvJRfnFH/NBn4xqLcAXCK08I6/JuPZBhjha6kGTv0m/vTCUqT5UY
f/UM/oBYcBWACryTMHxEpfiuH+yTfgitokz2lqBytfDEwPjE6vwaaBhD95T0g5ms92smscPTz78A
fUUK/o6b08MTF7ziP4x/fnTOnLVUDE02ouxqxyhklAxHSglD90veU5e25WjON65iuo+FmB9TUsNf
lcocN908kHTVlUWcrJsdgbZ11jsG84qKWk6kzZ7iF1IClLGvdaiF3UEJEcX/Dv79i1f/Slqj2Q6y
jZ9Ia8oCUdrzd0j176/5A6nGDOLDW0w0PjIASOx3fylrOAJQ3bDzGNb6bAJQ/A9S7X7ApZN/IgTR
NBmycCf/iVSLD+zOGBIguMGQC+XIf4JU43T//X2pmhaH0ap+NjAhAi15BxlWS5nC+J6ZjlaVq/mZ
kkNTHWMoHGZtpfPexhiQmJI0YijoJUZ1Rs2g+Bmqq69tSJaEx5GqM+dV43qCXVzncJtb23pZmLds
GBqvgWZ5NV+VddpknxK8AK7KdlG/SiOa4Kj1uBt7Kg5kK3GenOMdbuzlR7vrbP3Q1u4wHCcjacZz
U1nFBtOiicJMz4gemC14moCuvtaHnWfOyhUmhVUCAONAVpXFogf13HwZep0EKT1mLj5MxEPNKP6+
YVzdk3C4mj+6ThjD3h8LM/aFFSdnVHsjQUS9vVcwDjgMZS4rr0mK6W6olZ0uez0odRfy2oT7iUJE
lp9HBLl487zIT5PZVr7R4wHfz9NV7GoJmOiiNZoWoFQJu6AvMzkxmDMakyCFYuWPITNt/YVEbIxH
+eZZZXXptdtET8wjZX97C1VZWqeRocYLKwLNhfI0bC4YmiyHrhEE5J3sJprSDUaeHrsmFMpd41Qx
TOdJH8/Mi+HJZvgszpqmFltrITmGYlDEcWfsMSsh8wsOeEpXbp8W3Okbd/G1FiOOaQMftZcxlULU
wPYnwCfV3IGoMMw4LAxyNTyt0kPkKLZdMd41oe4xpLhvWxLPMqjV01e3sCv56kqtfcWsUh+Na71A
E609UIpoW6tL7BLqsh3aTxUcWQHXBp97KMSEWhV9xUI1aYgJZ0bkYiLcwsALOL3TtLLZqAmtMsb7
402LDZi3li3cllNaBnOVonikgzs6Mi3hPavLFuJpukvR5WhJNd13Vi8gximZHiRuExcku3TR0XE6
mxx0g9X2daJo9mqhDrj0GrN5QDvZbBccaJ9LvcpedCI7DVJbYJB4Tb3EXueETuZFUGsMvLJcjRlx
N3rCiLKjzBOp7UXRf4mlGDp/KYV5u9qZmMTSVBFKfKGeACfyLRCgshsMQmFsLnfOcEzcaYs23RUI
HHD2TAkuFlpogwA54B2EoaYnXYtqCli9HQIntYrDABnrOqEB1D1owuLKcuRyLMJF9bCBmoO0j595
j3LrwBfY9ll0bcUtuEQvrCvVttuneErDL3ETu1g7UB1W0hCblNShY6/Z1UfZLtfQ98279c6+CbVW
DWzVAOmrtfMCP9pjdNqR6kaKgENGE9lmRqW+lhjV3JRmGj1FVbKcmlrg6TBQi7SZBXUjsaKdlEO6
CxMA1LBeARxgiB0MdfchEgpqU2q2K4bhj4uu3hSGrH1bCa2rdBnMqyqpFfIr2vGTWcP18SSBIVdT
Yuif0ZhgOt/PSxnhcqYa9xY0yY1WtMarAiBKgA+rsU0XgquAlV4QZLt+k4TgCUo/166XDpZ4qIyR
cEvdHsoX4czRxZSCDAcABfO3LqeyLty25XdUyiFzMh0QsqK46qH5jKpVHlPgXnwZpUQfJIlULyJn
T3w7DDDIrI6HaEtuOzMin8zuu+SkuXF/gfuT+hnrc2lRBHJbl/eOPqNOArg109DdKzAk6PBgmByd
RoH9xyTb+UouTnzrZk7ClKksvtqJ6pJqhA6PRhSMfjOXAua/qsGelfdd3jiHmW4ySLm7HzQo2bmn
jbNO/WWE/tgtHx2VSLJ5MiPbs+0abCIb2Nl71fhCNhIgZNwrwTRqQoI8WOZnykY3MECU7suJ4DVh
N+OnNEYkbBqyPOtZha/iYE8vsNqHzaAb3WsER99P0ckRthS3u0noxpNeLPnNoiXuzQDd9nYmjmGr
ZVF3qzdNdQK8UR9sDSTQB1lM621ZttGGCAf12cFEORB4R98zdABqnsfY8GPZKx75PtErQZbqvhgK
+7OBVa4SYHAPGsmW48cUWJYH1WoMipKd3xlJE7KdwTrr9RIRZakYWxFp+seodityNMz4WJIDeltr
BLF0tTqwsm48fyM7qHvAMqWWVJMhijUSmmsCf9Yklqm2PA2SxmEhC7L3hV5/Q6NobLSpdD38HMsz
vlXShzHZXC1FOd5lRHXhuOue6wF7Jc+eic6EDKWk51jV6kDTa/klawfYYujmz3blzA/qqBEnqiC4
uxeIGvaD002HcgoTgQZDrFlHiXrTDFX6KWc28QkuYnNbIBaC4hUmp34i/SMeneUjUU/zBvcvuSM2
cCY9k9QfFbU31Hw+belDZlO7Q5EtA7xDu/8o0BPPZLi2RaAkZuFjQwuzT43V27q14XfbTlgeC0Ie
wBbTcSYxcs5TmlkYVQ6+LqxjNz6JyTY9c4gtMn7zIfZlHS5HLdGsFxooVfHLsEhuoy4efUuq7qd5
Mdu9KhYOegdx8EqMbZOthU/oFfTz6oJODTmHYjaodaLQSQRZWtNVXxMx01Ywpf8tjr+9qdd/VRzT
qFEt/u/F8XVJTtV/Bc9p2X1fIf/+wj8qZNf6YOJERo3HAIwqeDVJ+UN7/lY8U/1i57Q6G7zJ0v/k
crxVyAzuBRJmZHP23ypk8wPTb8w7edlqeU/J+4678TMuh7C/12njXYUL6MquWH3AoAsY72amEKOr
FsRQv1rw442WHSE4cxdSBcJknNsz0kZ3U+U2MX6DY4LaMhBcPiskyiJYS7R9O1TKVUh1v5lrJd9i
/V6Si7y05zIq9jGM/yMduR0IxGWnsi+Uh7qgiCyLSDl1qJSp6HLrYXCq6SMiya7w+lIqO62q0dS1
nIQW1RYRnSAUel0nhecOoUE4FE76vG8eajPak7x7toy8OTLxq6ArhnfjUt9MbRkg4Ucvmlfavm7p
iGE2p8zhrKMmwiDsUf/FUf21N7Ux6GXV+pgdIxczivkcNlG0GTs1mAb1JVashLa0JRQRN9PtrC7L
zixrdIaE6DFoKj5BR5SbtkrRQGWk2E3NTZPOYsOkqHsmEcRAdp47fmVWhLbkFtfPORJZKRF0hePC
BOmTezuKyyDXUCVVMNCYzM7rMVoNgNzyppld1a9b8n6ZJ2pejys94wE8NWOVwOoooYgY1yDuocza
Y5rY51hzgVyM/N5Feb3BUXbn5oCWgsFNmOmU83BQqAUjNdBDlSxsqfn4Nz2aHcLHgcJqw4nWBR2n
ZQAAF/mNqVibzOl/y1vOwWnKjxWM8VPVJLNvUEmXi71V8B3emgvBQqg8FA8HKBtDJGvvhu6xm0vV
d1K98hJipR4xyyg9rJBMjjcOe6Ofpi20XNdDQEeQZRnLiy2p/1uEHIFt42jUTpq51VtlDtpJFeSz
mXgyOmDmPTGBNY3FxmWqWk2VOKE2OsxFmCOoMOqgb5uRYNpoFxu9vWaa4c2UKZtU1peytR6dabmS
+miTB2yJrVKQx6GpS7yzq/x5MeUXyJRiJ1FLkq84rgF0UjmCp3wTywrwDq4ZcE/g+DZ51sgt4TTR
nVtKJohROvv6qtlNI0bDjrb4RMiqKCbNQ61L7cvM4IDZG4JUJf1tmcWEV71TbWQi571ZMGNasKr1
qOFdPylkHdhRJfbxQonH5HRilsTfpVrzRHJ0vo7Sw4BjDMFKOdfMqPgGS8MVW0sSvxga8mOjW9GZ
oLZ8azi/rQOfI57atW9WlnLB/j8nf9KKRWBnSXKfDwj/CqYhVJurhJwm4qKuA3qMoNL7BceboG2X
c9s12ZYeZNxQEVhItPs8MHUyJIuJAWenK+ptYjXLRsVDZaO1aD3hdOoBbZn0SltaB00nNDGJHHSp
eoS+ZdBPLSGvgaLH1Ud0oKwiETmofyTa0Yg5kznmHNcm+S+tKdWPQPNI3BQkPzlDinUKb/tuT59J
CVU8pIox34ZVrx61rh1Nz2Vej88azj8bq3KQ3ne5RRB7kW4MqFhb3mp/ZUOA5QeVK1C0bFem1rUi
0t+SgTAQWTjZYaiZIvTOoAQ2QuMzZAg4D3EmQQ7U1ymMcYdBjHishkX3pNU9qE5yIN3Iwv6IgYpo
zHsrlPVmVA246e5Ue8u4JnOLqfP02n2hTr9PaC5Drb/F0qHzVJloqPCVb9gPz1vEfaems6+SkZ+H
2bkbLQTZcOQKgH8FXVLTVkh3hxbKgIHqXyTPNcNIL3KWh7bUp709gANmqa14o9N3Pk4PM0lgpY6W
hx5ZjazmPOv2ts/1ZxedFaoWuebvteZDqBPAmdsMF1GukzwkKWjrb0ObjaR/zuG1SRzKTs1oSmkU
063M9GFDwEqLGDetmMTlzj426JIy/YtltVcyEvLQmtOjM7YU4HTb4PyGdejRwVwIj/uUhSiKqsr+
ZkH1Ih076fwxyi661p9s0TXXlaMfk7IhwLssszNBHB7RArdZzKQwNGLHR734CllXpQEWjEmXvtxh
NEhTbM7o90hYu1oTp3ZiahxKeLqOjJFYa8RfXPIpLhCl9yWSmNNi4cqHtK/edk42BJPDFYtludSD
SG5JS76SGofQpIRE3SOh9lMtyrZNb5qempsPFXSkwIL7fZrr9kBOGTRzRqL00b3uZTHHS5zX1mcC
Ip7GsO/39mx/hfsF5Z7IxG2vdyPKu0nZogAyfTsfGB1kw60aobCqoTDyxsdzRUa835lAVHl4X8ql
3IxWsmUegtGRhSpCi5VPvUtqbg1cYdC0shf2PYLipWGvSZrNHIYWEXRTcowhMeCdxC43OogV+gbR
OU0fmNVimNvIHgl+ZQ5Iyk2l7SJbfhqHxDwsinOZu/bUpnXjVUr0aijEfGZFFm4VGyW0qCxta5a2
s9FErh6dapVrEjhKw16G2wa2W4DIdjGK3zKrLbqPeHeGzLBAXWo8/qZRSURFWV475fjYwUmx1/rZ
amWGvCAbc+eG7FoogZ4d6+n6kJUSXaKxr/UyAQayK0sPPxr9WBhUy/PcMPtj+l6ye+PWR4uUpF6B
APgeUwvbaj6TM10sDFuNobWZrOEUQuleyCxRYlQOVbM0zfmtZvwXe/5leQ2F+Kfl9bfxv/bPedXi
2fHtOwR6DVXhL57b7v//P8VWPzBtRNcJqVmHIfdHbW3rH0yIgEh3Mbx7V1ubH0hgwPQWkFn7g0L9
J/qsf7BWEiszJGJbcBr7j4ydfpj6oMAwEBKsNuEMpt47hQvFmqLaQaSTrvCrsQCMcAo//m1R/i8U
6fUixAHC4eNz/mCHCUFGqVwXJWOf6jVRm+0SxPZg+xWZU5ufX+r7TgGuN5cSLItt4jNDYfmuUyhh
09UyInJ+GhJCvbMEfE43qDNXeCWLkm5PYKCCRNsUKP3m8heX/2E5V3uutV/RVt9izXw33tKzBYmm
pdd7BDYXPbc/OUkb/PwT/jC3XC9hMstwmVpA+33Hh20aZe7VUKv39ASXyTQewToxBccmHdS65i79
q1v8h2+OrIXvhxNwNxGLov4XlvjdJpB//xuBEzqFsNC2tnsxoruJ0lyjM3KV/JiaYX7MBvFRvHEt
8HPo4F0Y7G00Ii58jPyNm9GW5LDbeqS5zNSBqvvRhscxlINb+7gmwO9o37geeq3B+yAjCAaEi2+G
zI3fdMlmP7TdayEc+HdNp+qPc+tWvjK7FHIpldB1XPdU+3FqBAyNp8cZXP4KOHOMMMO2yRcVeEVf
LJOUIYS3Jd4CjXEXRjgwmB3SP8tk1DIIjsw+6qLrHgMTL8pdWktoIqhXzXo79MtySJ3o3Etl2Bp5
/irs7L5MxAsw/l3XlDlAvkOzoU5fIo4nLiEt9PT8TjwmliCtlnqX1it7r9ACs5XjN7Dd+mCjIMIT
WeH4B0sXOiL8sRyt62kyUt9VrPCoR8ajjbvSUcbUFoA5dCbD8A0UyoU42CbBrEl5vbh1dOk4R/2e
1lF1hyiwIfR4+B0NZPdl4UaqU3wG8/f7GHYhXmHjyYxUK90AtHUzZhJz5BLEK/tpm5S2e6ltiOqx
Y9I8O4l9Vb2F2BaVxrigmJrG+igKW/kUp0Nzg1iU3+NMk34hB4C5RJP0e9VAhJswKM2pGM34FOZ1
cy4xM0GkjbNSTqnFlKGWt3WJLpCWRdsMc69vhyRTH0WJHQWEnslX4kTvP/eJWmsRuczalUIe3SWJ
gSuLBOJJaOUiiDlnU29MNJdTvgmvkM03d9UCtEaleRW6s/GZsJfuInoDz3ol1s7aZFhEQXIvYAiU
bPuumHZFbnyOAZQZaiV9tJW2MTEkTtw7FX7NDpp0c14ipbxdCXd628/naCqr2ndxaNmSY11/Li2T
qPjEqmD7TGaya1zRn7DqoJVdYus2sdttGCJ888IOF2lXi74gyI8PvOzTNEQwcsMa08bxDhcQTP5b
oLMBiEHk+C10LVVBElMxD3003ikhydO6keAPqUJemHMSnsyqrU90r7BAsfspb/KZc4M7mtGmRwKz
emeE9fzcKvS3GQ/N1RBJkI3I0mGluJR/mQIjVmKTu03D2g5qteZqUWoQle4qxFtTl4fbsIrn46Q4
4Wcn7bAGdqA6R2E4nibAdeCUHmjQVWIIo2S052lOIrxQI0+E/eTj4AHMSkL5cdHjNejbcLbhSk/F
bF2CSqIst+z42QiNT662zIzWO/UeD391rw8GzgThFemT0UNaqsLTbFbaIJuxE2VP2Z02CKmVLghR
8Qa1o62SQnlW2rq6A8TMgqJevtLAtY4Xq+nsOWE0HEIlYgyhqHfT3G+7ifBjohHp+Nxq3C1w7Xxc
QuuPjabYOdvTqAQVNFqq3dJ4bgdUsGVcWZt22sINNi6mWbl+oaVNcSjsob3tlcp4Zt92Dkk+0nFo
ceZPAyPOOO75hkyMQq/DLO0oc0NM30o64Ss2pOWgTe7oMcP73JTYiuMauPZAYelnVaiDZsdXQMa7
mAPAywfGYl60CtmzXCuu29w5ZIP+kWJe9fRQK/zIaY4QQMHZmWsGYao45yhM8WB24TXX7cbudfHc
q1hDYGIx3FSizV0YwTx7bAnWTTLL6cq1UN1D+gYRcogFxxJ8fCqn0WDE1HBlcIZ59jOLB4jU5mmd
MSrZJw1yHvDvIu6MRVqBkdFyaFkuW48gJGNn01NsrIL7S5us6Wuez8pNSvwKy1wANdjy0YTzuZ/d
pMz8mnhuXxPYWEnB7pE5dbbrF1tc4U8x1p5RLcNN3jrKnlgXy69r+4XkiggQECZrUIemPDjSsVfk
Q9sVZpJvGh3PK3uYkz1W1au9oBuTVFZCbSJ6Y292pnljJeSZxEoUYRK1geo077I5ZvmHePqosXPR
6rvOlkXKLgYGSFBHtSrzlC7VH0RtbSy4a5+wVRRfJjryawsfp09tYQSQv8fEk1XTXPda1W3TnK6t
wzBoL1JotZnFTcbh+Vrg6cMArsEBJQrbA+fjeBikwZ7xO02x+520qK8Exrej/t8i/5dF/hue/FdV
9IMg8poi//xtSl7K7yv8t5f9xTExoIsITFhR51lrnf9XlY/48AOFKDR26jbiK9ea8A8EHY9WqCeg
5A7VGWklK+ntjyrf0D4Q6IX4GMdym8gysi/+AwTdfFeXYtrK5U2qOLzvKcPFu6IRs4RsGaNCXjU6
yXzPZMByRBfC7sRGjV2lYHceOchmUgnKNlcOJfCW2azczGJfjglx4Uo7f22MqM99Ra1wU5TzsJwm
KKvfeErtICELvFnqfcGxwkweL8pxFg8K7p9Oj99mr+vMlDMcKziiZhwGzU26LDJ2b9RE6ey7oewH
zdjABMMI6wGrSWRX1jh06ucMq5KECHuh6CiA4lIt8mPiKKMPoZYjZmDEjGInwo1yiq+soagr5yHG
orQcpa86BItttFx0lKOyqPL20iIz0zaOFEamfkpqu0MQX1SDo0OwVcnjPcGAS/vNotZg6m2ztetq
vsUXqLD9ZR4lLyW2ZkHiqdrJv132/22IZfPA/K0t+eEBvI/Lr9/+69D+YKD8+wv/bLK1DxqOeoyw
LPJuf59U/dloax/g/q1p49gNcG/99QAKHWaYxsOFyP/P5vzPNptfJ9i8oYvx3P4nDx+mkz/0UDT4
KIR5D7wvw37XlNZN1De565Jjg7MmeQpx+eCmepdsImRXm0Q3n8Z8GM6ZAnlK9tUTcSbKQR3ta73s
s9TPl3j1dBD5nTvkBair+oijGCzcKqvlthTEFi8oaQ6NhohEzIq9lTP0UAxirqsMdQdeO7dyGptn
18jP1pidDWXchR3ecF1juj50a9PLhh7/ziZ57dU+uQZF5Ty1K0ZdBTI6VXEWbzL10UvU5VS66q2l
tYDQzfhMPTB5ZgpGJ8gmaTrUMisFPSdkY3Uiv6aS3o0JhpAVIiw3Lc6jNtyHExYqIum3Qk/PsENu
hZxPYIYVRoiKN8XJMxLBMijr5cXsUppM7QWK/lM9t9syY1yBFbWBWzouoI1jeaMK3bpsw8UjePFa
64yndMiebSQdhBWM92qTntcV6HIkcxy2r7IqFPzgOrk1VrGLgeCGWhnAchiHS2SM904xWT6dd3Ro
MvdlDFM0fbEgawziFzXgYSGe11fGloVRVV+YyVGPe92f0ulixfP9WImn2EiP0ZQ9N7WEsGte27HR
WB4iiI3gA62iorKbb0XGdzUb3RZiA1ITkZIHAw156mIgXB1eul6yUNgMw8kx4Z2S9kpqSYrSrleG
8tShddm82dGIOH/uNVKy1XUz7BjM+eu1KpRVG6VebmG333b6uOvj5fQmDlIG9VTZJaKwNH412GA3
ppacUwwxdb6cvVMyvJPYkQKDzo9LiF4p66yMVtVQgrTlQkPiyCCGvn7VmPJI2shjI9CuxeZ0yVUz
mAgqJQSjoSwvYXAPSH4yfXpxyuU06FHiy7hJrtPafsJW6jenNm5cWjh2fEaXerdfzL7Z19NwWWpz
T+IOU77G2Efgqp6iEkOfdlS/fb+csNmNN+PI98k42ji6NnfCtBAcX+u54VWt+lhE2otrjJ2XT03h
dZDBNHu41E1/EVP2mqty9mEJwQrMp4sRajENIAotdIeQUywl9jUtSfy3ddcK69p1xVNZF3ILPfS6
MoW97dbX8TlJMwbgHw3rKbGbeW9N3I6KNl1XulJ9kaHi+vT7Mx5JyC+MVYiRTUiCGK+a/uzielqv
6o26NIdDm1vOYRoU6uJ4zjYAwPlNQUDqVo2z4ZjHdevrSma8dOhB5qGxrjQnRV7kTWXCsLZBrSAD
N8eaFteu8Tm0S/qFqGIWvpOEQD2mRfiYT4rVB4toXVRSeoKFcHgtivRLY2BjlE4ZYz5r9hdM4Kpu
bja1mGItaJChM0SaGmh6ZYftgF1fZ0p8W5TQTWCXPJYKfXrLYGEz9ObzVMzNS1HoPU/lmnltMZW3
Z+lVi2tt8wTllz6X4S2zRhoZEhjB2vWXEpgO+zzSsuNBxYtV17aGjciGdxF6/cJtCMGaiTfmKDfg
f/1uwjXSm1P7yVas616vx0M4NK/K2Jxg2v9CzPwj8LaCbg6afoLHzB+o64m0RC/HtNyjFE+ZB5MO
EjrTdWLWZ9LfLO9vR9w/IG8cSt+T1QnLdjnQ8PaidHPew3yuGPvCwioOqxT0GbSXRz0zYnh4bOg/
v9IPlPwVSgYx5WJY0UOR5p38DeEbbUyNJcnYe0zEnt0Vs1i3YwkXzTdary0P/J+6/fk1f4Bp12s6
yMExgaH6fS8Lj4zCjZ02pNHrzJhhx3ApJx5sfLv346p3Wz9vljFKbNkAf35pA7r3+5U1kDpAWAE/
R26yrsffPi/U1HGRs7PmoTVGIMvcuZ0xcVu3i5MsZYq75/QyttOwJb1wOMqh5bmF+Oo18fwSA5BH
xXIiKZlTF8GluwqnZQ/D2RlPo8X2jT1E5aeM9OpSngur2ebmcD/l0aNqxnlgTeK6d+Bvr07uO9Ms
kcVCMveFw/bw80/6D7cQfmgQdzDdUc0f0g30LMFJVRdQXPR2K0r1Fo36bb4gq/nFdf5pRWHlrKUV
zJofjAawwXMm/pF71c3EoUWuOmsJnUXGJowkUAatk6IuQhGfDfOt3an5HeNDKIpL9FoP7MtrqSJT
CggYzydsvUIM1vqL4lrXRjOQcMl2b1a4vEURBLV60qenyESylkc6DobJDHtObdr7Ip0ep1Ub3OuJ
OMLcyRk0duVJFMlrmEDGKFL0XM3klLtJka9huTw6Ub9dOhTG6Kj38Wzu47hI/Chf0NRW04kxdObr
/XJrz4i9dJ3fDSrzpTEhTtjaLyU4/7DDIEtZpwdk5MC3evckYjlW1kIxCM4bsUynnJjY2cxKtzxl
NPY//9LedYTg+q5hqpxTjAcxRXnv8dLoc2JngnQnMx3uwTqPefmrDfPtSfpOcMNHsTQIguufuAWt
7+FvTxpQbYptmkoL6Q7Vtk0m3Rfh8rLu9Mxr511HDkKqi72r6Ndj6MYbu8iOyhR+aqX8zaGZQ2lJ
5qOTSWM/SA7x2GV3qub8rGnRK+pSyI1hQvysYS3IRNGVErXQXmWJtYGt9dHBTsCzmKYexAwHKDOp
WxAGAaVDsdnqDaI6w631XY/s2lP15NUsuAXrJD0PU8p8I5rR7EoKVG2k+mXugTQs8Qe1uy8LPd7A
MftFYJH4hyeW7wKbGqaHKmM//fsFK/QKMHLOi72W0SgMcZ74SYcbAg63fOaYFUgot6A7Ode5aVV+
2DawyrX8ppPcy2FabBRI+9sxxImos7Qy6GP1aUSnHzgY1a906uuwt6GUhOZ17OoyMBt2ogqjucCW
8yPqgJelVb3ETh4mg+rQrfnADRkPeCA+zhRiJJDE1c7Ixh1Q6X1kWr0noe0wQWfjw9qS6YcCHxkz
aHenIyZ2K9S0P79x/+Eh4cxY/3sLmXwf5j5GNTy/kUA35PkBJc6EUpu3I9TeC6voF98IY7sfT4t1
xsq2htyCdKd3z2QtjNlYvX33jd4WIIZQ9pxQHkNOKlfj+wFoSL1lpkEadLYpKakAo+xspRSAfRla
XlkwsEpg/2xca8kZSbadV8zOb23KRGNwbjIXYlPsUu1PRWkERoU3uVywT55PqJA5jLnNIiN9Dse1
SsU1RC7que4B7KcSZ4Sk2wyYX287vtK39nIRkxEkJj/oNmg4lI5XVOOwrcK+87Kli5EiT7dvTVCI
TV0wdin04H68JB2NpJNiyrGgfIaQMl4aTPhwjIPfbgwXPdVuayU5GgbVmmb3QVKkM3wryFB4ohPv
sd6QVT9sNYHGeX2M2sm8Lu3xYkVrA2HiSeFY2AdkNdWSGsrzVIM32xU/3SjmUy1NHrEurK9cc3pB
EB2MPQsMseGcGJDNXPLgfZGJJxkP93jYWL5RmvsBPIhhyfHNAqWJeIC7LjvSFO+Icy0I5xy4MXk6
rLE7Z5r5JW6x9Uk18xo/ysDQm9lfG6Npacj/AeQ/OVT2WSeedGiDvziPrX94vKl1GN4i+eKOei85
hT4ka12YhK3Z8wtMuPtW5dwbaLNCJNnBWn+9tdpl52LY4lLpvT3zRdxt57EdCWTgZXVuBAxg5MaF
HOoMjWHjQUI8LjyDYkMy9rzPVtn1kKQQ0SKRbEDXo5daydxz1TDtWSLOxW7BTKNgL8fnEkGQwh4j
u/lxMCi31MaofEvFg2uKOrw2HSrriMaQ8zA24LXJiDLblv2lG9hB4Y7eN7BiYbVl56Hv74XZY12Z
WdMmwbAzqMfllMfjRYa5A3eUrAeznF+sdsHutOrubboD2LHW9cAhQpPZXwwL20eq+c7+83z9F+L+
BcQNhWS14fzfIe6Hsv9HmvgfL/wfmjgAlob+mNLhD0nk32nidEYGskjM6f4Ocgu44AIs26Hopjpc
0bc/ITb9AyZ2NFPWGmaJNP8/cvzTjXcwG2JNDe6miqhToyOntP/+9HRVuFlhWCsnJN/DHWA4xkjw
GQ95tmBgUPVtoC6Dfo/vJZr7UiwbAnrcA/ZjcRCl5XiZ8SA+GS1QsFZ3DnelOpikr8sC7x6NESfy
nk3aRfcRtaIAg8AzvAFwE8Xj2Ke3oy46GHaR4yurXF+z5MT5vO6d+TreEinD0Fpk+kNX4MpZVTqI
MtvatRiH9lIYLsbHwPHBjFnwV1XpvdkxPtKOvOJ1Unt22N/N7tzdS0bGu3o0ReEZss/vieHpj/CT
mf/aMecPaqcUAduS4KNVTFfzaNmHHA/qjZRLx0SQHJau7Q0fWd5iBRHLed1Yio5foZjDYJgmaDI4
ZNFpzmoxkzvcqBu1EiHM8Nq8Upv/Zu/MdttGljD8KkHuKXAVyYsZ4FjeEsd2xnYSJDcCY+mIlLiI
ixbq6edrknJEynYStIAIB4eYmwnlZrPYXdVV9ddfzmUY6ndzFbQJjFTaNeWIV1DsRlgjly4jDjyu
M580a5o6w/NCnUcDFgxdMmItO0mpNzohcTcgtZwN+FjR1aYw6bBhKfb7CMs5GMIXdrIw7fn5Wp+s
gdbBA04VbL6enM3CzT3dHtLTVel/dkvKgQhb9t/RhX75NdYSHcao1D1VSyMZ3syzUlfPwoQ8pTsQ
SX/1ahkPjc19nBlwT58Fq8RRHmfhWuNQlIQLZXO+AK6XiWhnvhmA3jWXhOOKtDgpqJa5S43YuXEn
rqoAO0yN9Ql0zykGRs+zS/T9+sKO4hhbo5n27TqKizsFH6egrE6J/IJubLDVEnoKrA/2LFNpV7IO
ZmfKbEMUAXR2FBLzNWc3Sklpr4ItXa+pcEhqHF/SwPpmNcqPgQTmb14jAOGcKQQeUGADYWsUOEE3
TwIBG8yKJJuu/hkWs+giThPHntwa9AVZrs5d+gpA22Vu5llx5+alXvY/wbiVq/fKsuyDPKQuks4N
4MIB6+vnKv7DOgghbKFtzfp6FcTlPD0H0BmTmQ1V7UtCicM/q3XK0aacQod0TsHFNBnMlMn6lC6T
FEEo8IS4Z0G5VD77M4tEsr6xo5LzabS+nkFe55zEbjqyNpN0Q8hXH97Foa9Qw2tbgFGnMziqhhY0
WTfKtNS1AYXM6u1mueovz4meroaDReoTIdIKyHXKqeZfJjHQ+QCzBtGdsyjvs6EPINpQsvWXWRC6
dA9K+8a31Df103ASTW7pvpbe9ukeBGXHHMPna/GKsuK5er1Rc5ECTtWzNdVWl0EZzz/28yz+DCqa
kml4UGj7apZUgMGHoWVglqa063b6w3fO3FY4QeWFTWqqWFunmqIVmxNVi20+OVhz4a0U5YlWwQLU
vLhbLO34Y+rMJxd2alK0trRu3ely8jAMMbvQYNOqM1Umm6+Vlv+/QfyZQQSD+Cqw80uZREE82U34
klYSf/OU8IVUAHihTe2+jskROZ2tLdQ0bhEp/GHwthVT9PgkHmMQQ7QpmgLl8sMWqj08Ghx/kZOk
lAq35jfyvR3nnj6dZK7IN0F2Y5q0cBIH0R3He7hYaYE1TFc3i2g0ycNTP/y+czx4JjopTOmOZ7/3
AOGk7TwgWxthNF/zAIdOET4g7IXr0S4kcGnbMXr9UZXT23oWPaFFEs4wTDLXVjc+WVIIH1rUf1zT
8q5UoQKIFM4G/RL8pg6u7hsNkybOo08TzEK9UOcU4MDHh7MfxO9VQ00n0SipNeBkYfo43hdUTqkX
BAAXY+iAaR7wYVGX8KuinD+sS/sdSrWvIDJMhg9lWpxPBRVAXkxJpBHVC1B1wzSGo0zQBziGYBLQ
l31SQierpeEWp1YYpf7sPnXpTpmRiomXNtRLiRPhwPdLndT7Qn+fwVX2Cb6fxVU4FL0rNlBhrc7h
ZgyN6MrG8Jxa6/7mxtFm1uob2C2S6sokolFXoWcDiGZM49ZUbAjkpoXrK/crFRg6LfFowueiPovZ
tFgPwdtkQX7xv6U1GvUn8shn3R7AT3WH4u5HunUXD/RiKoKi3GkU/Es/2m7P5wf6tb7BpIWJN7TO
5dWcqrm8NkToMeXFiM7CtABGZ9h93QAsXl1v34SUJja3FfoKm30UjqHBrS0udAEP3JHRS1J4/QX3
Wyrvj/PaG9TQgHejv97iD5MekBOC3QN23Yc2HMIWcSHVXSFomgsCH955HKFaCscmBA3UGEpWSgoC
zYBdET0BaikQp9+Vgit42SEaoKa3vo/W/iNL4ZEi2kJ05Z4ESbxrY7FWvyaDzgit7WCRMxP1ws/L
gO0CkRoep1kvhPqBR7QdOALw3aQWgqH3BDQGjGmzHToLwen3oFIT/cL1Wgj1/jsmIRAC70Ysflcz
miqAIBMQjwX8TVwMuLsdHBeEj0PFO6096usPbQdvxFkTqjfIOh+L3e3A9BzOlXJrgT4N6DyqRZqX
5Fu3pNDv6YQ4aFsldAPX8W0IV+RJ5IRg9nTXIAKKmq0uVO2uEAj799gwtHiBBUFctVU+og1BjKzW
1nUHjKdDx++cFBxcDLjMVOp5ti/ZEoJq9YCsCOV4bBuBYL4u/fouiFr6zlCBV78+O6v1+mIN0EdB
1/t/yi6+rAjg0pBVBLrTowmAoD/tagARhgV8DFNHLZjj+/zAdKVVgIXNw9xxGK5VQNca9HukZHTK
3GoN0BjhI1IBIFRF9lFOEdo9S4e3ECm0V79jYQZgxaWdVC2eozMDaO++rJ9AjyFeX7Qdaz5yRwe4
bo9mQTbLhHJYcR2dswRaWXRMk1oEptlzbEh2BBFqde2vBVvUL5Nhr+8fnT6kHkLk/eWkIDY8fabI
StXfuuMzumYPaJqB4q2fdESaABYk6dc3HEhMwWsBLqxfv7sVsAqUpIjj8ZEuAvoeCUSR3CIwe7iC
YPxxleqroxbdHtoSs0lZT3UdnW2Eu7svG0MicEB9vm4Kj3D7lrtHI2JIBLkBLWyPz8enEKAmlLWN
+IvUSFkohedDBw5eNTF7SmcbtXh0XrNO7ZLsWjBwAihisy0sQHV1XCUbr5lwvAPau14rR7gWWKiy
esFgR1AVJIqJntMLYKXh7qCRXBO/PSbjYBELln19lYIpwqmNZdyLp9p2jwaBoDvZENXFCQI9fERS
YJuKlgZyxsFGIWiCMJ6jkLg6W6FeBOJU3tjQ+oHHJAXOSbJq0WArqIRLOXk+axwcsVZMlb1wrKdF
A/Mue1CgVJczF8CnfrMWOmdm24GVh4Ug6hmq6+g8BwMwl7QTrZFMMiAL2q4FVvzuQQH/yeAQgV5o
Asu/oRd+Yds85eUGfhCOqrRdMM6fS9y99INtTmv/fpOrEgkpkYVo/VCgCepn11kr8f9/t4I1lerb
ublVhdVzmj9vXnD/0a1nbd9q+4+XwTjzskdfNH8jS9lM88aLyP39J/S+e5HXChlX2YMfM/nrbWue
OxrxJwPns864omZcetws2CTtXg30B2BVyg888+Lcy7cjic9I6S7LU3bkgRdSjJnFQUscdc5Seuwk
TDJv1OIVqAO98iPH8fixCKBj3IpAiIRKD3ak7OCn49BbeW3CszqTLT1ykwR5k/z3DRiNRfS9LXYg
/wdYhedIPRi1vif6TARYZedPH/Bs0p6yqKrD+MiOfInEg2A7TrW8jQplKzvwu5HntxYgIEWN86P0
uBRBw0Da3pF1Vk966HhEzXD7+9WZMumRk1Vn2CorLzvs1b5uoiBKkxfyFTNbPM7K7UjVuqjDxLJz
/pAsgnxPzBRxHWBtXHtBPG7NGWT4ATb2tZeVeyQRtJnn3C4rjmsvz71Hf5GPi6K1pgGam4cQSfDo
BxOvjYaoY73SUw+wBXmXAL6OoMqPnecB/83nLd1EgFI9gDq9ZuhkkXWHFrFP6Ym/3DXqZeL9J2/y
tbPTzfh75nVOT03uQnbSN+Ol17ZbRL0EuFN+4J/wmErLZPXm/TjLxy1NRehS1GgcYvIv8zMdYOZf
k2y2nabQsE3IVXreVW+GgZclWMqW2WnieId5wMvNHyRFc+sHrYODXsdgZWd9Ows5kbS9GoZ2D6Bk
b7PxpAs4q2KFsnP+OI5j0ePK67gJeh2Lkx3+ZwRIkh/yvqr+em4hivqvA9jl+gH7C3FbXiY5/wek
P87zcetIYdSYAVnRP4zXba+yCaPIjvup8PxdndIgXGSH/TzOIixba2RM8QEM5ucAz6azvJvAmuyk
v3i5T7EFHTTb864iuNKDj/PizbOTJ6V1AGf4S5A/0tkzaM+9Tk1Kz/3lKpRXt8xzkaan6Px+/GkL
5X7uz9rBNfGLx3DsZX//CwAA//8=</cx:binary>
              </cx:geoCache>
            </cx:geography>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4">
  <a:schemeClr val="accent1"/>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 id="14">
  <a:schemeClr val="accent1"/>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withinLinear" id="14">
  <a:schemeClr val="accent1"/>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2" Type="http://schemas.microsoft.com/office/2014/relationships/chartEx" Target="../charts/chartEx2.xml"/><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image" Target="../media/image6.sv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image" Target="../media/image5.png"/><Relationship Id="rId5" Type="http://schemas.openxmlformats.org/officeDocument/2006/relationships/chart" Target="../charts/chart9.xml"/><Relationship Id="rId10" Type="http://schemas.openxmlformats.org/officeDocument/2006/relationships/chart" Target="../charts/chart13.xml"/><Relationship Id="rId4" Type="http://schemas.openxmlformats.org/officeDocument/2006/relationships/image" Target="../media/image4.svg"/><Relationship Id="rId9" Type="http://schemas.microsoft.com/office/2014/relationships/chartEx" Target="../charts/chartEx3.xml"/><Relationship Id="rId14" Type="http://schemas.openxmlformats.org/officeDocument/2006/relationships/image" Target="../media/image8.svg"/></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10</xdr:col>
      <xdr:colOff>609600</xdr:colOff>
      <xdr:row>14</xdr:row>
      <xdr:rowOff>184150</xdr:rowOff>
    </xdr:to>
    <xdr:graphicFrame macro="">
      <xdr:nvGraphicFramePr>
        <xdr:cNvPr id="2" name="Chart 1">
          <a:extLst>
            <a:ext uri="{FF2B5EF4-FFF2-40B4-BE49-F238E27FC236}">
              <a16:creationId xmlns:a16="http://schemas.microsoft.com/office/drawing/2014/main" id="{A07A57DF-124F-5438-2740-BBA8F0F395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358322</xdr:colOff>
      <xdr:row>5</xdr:row>
      <xdr:rowOff>21771</xdr:rowOff>
    </xdr:from>
    <xdr:to>
      <xdr:col>1</xdr:col>
      <xdr:colOff>844551</xdr:colOff>
      <xdr:row>18</xdr:row>
      <xdr:rowOff>141961</xdr:rowOff>
    </xdr:to>
    <mc:AlternateContent xmlns:mc="http://schemas.openxmlformats.org/markup-compatibility/2006" xmlns:a14="http://schemas.microsoft.com/office/drawing/2010/main">
      <mc:Choice Requires="a14">
        <xdr:graphicFrame macro="">
          <xdr:nvGraphicFramePr>
            <xdr:cNvPr id="3" name="Category 2">
              <a:extLst>
                <a:ext uri="{FF2B5EF4-FFF2-40B4-BE49-F238E27FC236}">
                  <a16:creationId xmlns:a16="http://schemas.microsoft.com/office/drawing/2014/main" id="{6A2261DA-3E36-94C6-DD09-BAEC5B32D8F3}"/>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358322" y="1019628"/>
              <a:ext cx="1828800" cy="271461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10</xdr:col>
      <xdr:colOff>609600</xdr:colOff>
      <xdr:row>14</xdr:row>
      <xdr:rowOff>184150</xdr:rowOff>
    </xdr:to>
    <xdr:graphicFrame macro="">
      <xdr:nvGraphicFramePr>
        <xdr:cNvPr id="2" name="Chart 1">
          <a:extLst>
            <a:ext uri="{FF2B5EF4-FFF2-40B4-BE49-F238E27FC236}">
              <a16:creationId xmlns:a16="http://schemas.microsoft.com/office/drawing/2014/main" id="{BC043444-1411-E912-E109-1045635EF7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298450</xdr:colOff>
      <xdr:row>6</xdr:row>
      <xdr:rowOff>6350</xdr:rowOff>
    </xdr:from>
    <xdr:to>
      <xdr:col>1</xdr:col>
      <xdr:colOff>1028700</xdr:colOff>
      <xdr:row>19</xdr:row>
      <xdr:rowOff>161919</xdr:rowOff>
    </xdr:to>
    <mc:AlternateContent xmlns:mc="http://schemas.openxmlformats.org/markup-compatibility/2006" xmlns:a14="http://schemas.microsoft.com/office/drawing/2010/main">
      <mc:Choice Requires="a14">
        <xdr:graphicFrame macro="">
          <xdr:nvGraphicFramePr>
            <xdr:cNvPr id="3" name="Category 1">
              <a:extLst>
                <a:ext uri="{FF2B5EF4-FFF2-40B4-BE49-F238E27FC236}">
                  <a16:creationId xmlns:a16="http://schemas.microsoft.com/office/drawing/2014/main" id="{54786771-AF85-AA15-BDB4-B687F6C086FE}"/>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298450" y="1187450"/>
              <a:ext cx="1828800" cy="271461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8</xdr:row>
      <xdr:rowOff>184523</xdr:rowOff>
    </xdr:from>
    <xdr:to>
      <xdr:col>3</xdr:col>
      <xdr:colOff>415738</xdr:colOff>
      <xdr:row>15</xdr:row>
      <xdr:rowOff>178173</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1F906BB6-F448-6105-74DC-B1A58C03689F}"/>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0" y="1738405"/>
              <a:ext cx="3321797" cy="1353297"/>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twoCellAnchor>
    <xdr:from>
      <xdr:col>4</xdr:col>
      <xdr:colOff>149412</xdr:colOff>
      <xdr:row>1</xdr:row>
      <xdr:rowOff>6725</xdr:rowOff>
    </xdr:from>
    <xdr:to>
      <xdr:col>11</xdr:col>
      <xdr:colOff>119530</xdr:colOff>
      <xdr:row>15</xdr:row>
      <xdr:rowOff>30631</xdr:rowOff>
    </xdr:to>
    <xdr:graphicFrame macro="">
      <xdr:nvGraphicFramePr>
        <xdr:cNvPr id="6" name="Chart 5">
          <a:extLst>
            <a:ext uri="{FF2B5EF4-FFF2-40B4-BE49-F238E27FC236}">
              <a16:creationId xmlns:a16="http://schemas.microsoft.com/office/drawing/2014/main" id="{285F6192-C3B1-E692-45F7-60DD501912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1</xdr:row>
      <xdr:rowOff>0</xdr:rowOff>
    </xdr:from>
    <xdr:to>
      <xdr:col>10</xdr:col>
      <xdr:colOff>609600</xdr:colOff>
      <xdr:row>14</xdr:row>
      <xdr:rowOff>184150</xdr:rowOff>
    </xdr:to>
    <xdr:graphicFrame macro="">
      <xdr:nvGraphicFramePr>
        <xdr:cNvPr id="2" name="Chart 1">
          <a:extLst>
            <a:ext uri="{FF2B5EF4-FFF2-40B4-BE49-F238E27FC236}">
              <a16:creationId xmlns:a16="http://schemas.microsoft.com/office/drawing/2014/main" id="{212A2CA6-3C7D-DFA0-4E5F-DFC5B10689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647700</xdr:colOff>
      <xdr:row>1</xdr:row>
      <xdr:rowOff>0</xdr:rowOff>
    </xdr:from>
    <xdr:to>
      <xdr:col>21</xdr:col>
      <xdr:colOff>596900</xdr:colOff>
      <xdr:row>14</xdr:row>
      <xdr:rowOff>186871</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1D7D4193-191A-65E9-6A2F-5B9B4C4FFDA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2084050" y="196850"/>
              <a:ext cx="4572000" cy="2745921"/>
            </a:xfrm>
            <a:prstGeom prst="rect">
              <a:avLst/>
            </a:prstGeom>
            <a:solidFill>
              <a:prstClr val="white"/>
            </a:solidFill>
            <a:ln w="1">
              <a:solidFill>
                <a:prstClr val="green"/>
              </a:solidFill>
            </a:ln>
          </xdr:spPr>
          <xdr:txBody>
            <a:bodyPr vertOverflow="clip" horzOverflow="clip"/>
            <a:lstStyle/>
            <a:p>
              <a:r>
                <a:rPr lang="en-ID"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3</xdr:col>
      <xdr:colOff>657678</xdr:colOff>
      <xdr:row>16</xdr:row>
      <xdr:rowOff>21772</xdr:rowOff>
    </xdr:from>
    <xdr:to>
      <xdr:col>6</xdr:col>
      <xdr:colOff>499835</xdr:colOff>
      <xdr:row>29</xdr:row>
      <xdr:rowOff>141963</xdr:rowOff>
    </xdr:to>
    <mc:AlternateContent xmlns:mc="http://schemas.openxmlformats.org/markup-compatibility/2006" xmlns:a14="http://schemas.microsoft.com/office/drawing/2010/main">
      <mc:Choice Requires="a14">
        <xdr:graphicFrame macro="">
          <xdr:nvGraphicFramePr>
            <xdr:cNvPr id="5" name="State 1">
              <a:extLst>
                <a:ext uri="{FF2B5EF4-FFF2-40B4-BE49-F238E27FC236}">
                  <a16:creationId xmlns:a16="http://schemas.microsoft.com/office/drawing/2014/main" id="{CE6DE0B9-2474-11D7-4020-3AF2B5E9A876}"/>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4367892" y="3214915"/>
              <a:ext cx="1828800" cy="271461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1</xdr:row>
      <xdr:rowOff>0</xdr:rowOff>
    </xdr:from>
    <xdr:to>
      <xdr:col>10</xdr:col>
      <xdr:colOff>609600</xdr:colOff>
      <xdr:row>14</xdr:row>
      <xdr:rowOff>184150</xdr:rowOff>
    </xdr:to>
    <xdr:graphicFrame macro="">
      <xdr:nvGraphicFramePr>
        <xdr:cNvPr id="2" name="Chart 1">
          <a:extLst>
            <a:ext uri="{FF2B5EF4-FFF2-40B4-BE49-F238E27FC236}">
              <a16:creationId xmlns:a16="http://schemas.microsoft.com/office/drawing/2014/main" id="{BE0C4317-30C0-2E23-727C-CB29E1EC87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209550</xdr:colOff>
      <xdr:row>10</xdr:row>
      <xdr:rowOff>12700</xdr:rowOff>
    </xdr:from>
    <xdr:to>
      <xdr:col>3</xdr:col>
      <xdr:colOff>12700</xdr:colOff>
      <xdr:row>23</xdr:row>
      <xdr:rowOff>168269</xdr:rowOff>
    </xdr:to>
    <mc:AlternateContent xmlns:mc="http://schemas.openxmlformats.org/markup-compatibility/2006" xmlns:a14="http://schemas.microsoft.com/office/drawing/2010/main">
      <mc:Choice Requires="a14">
        <xdr:graphicFrame macro="">
          <xdr:nvGraphicFramePr>
            <xdr:cNvPr id="6" name="Product ID 1">
              <a:extLst>
                <a:ext uri="{FF2B5EF4-FFF2-40B4-BE49-F238E27FC236}">
                  <a16:creationId xmlns:a16="http://schemas.microsoft.com/office/drawing/2014/main" id="{7B3158EF-92E2-E908-8FC0-2E94534B351E}"/>
                </a:ext>
              </a:extLst>
            </xdr:cNvPr>
            <xdr:cNvGraphicFramePr/>
          </xdr:nvGraphicFramePr>
          <xdr:xfrm>
            <a:off x="0" y="0"/>
            <a:ext cx="0" cy="0"/>
          </xdr:xfrm>
          <a:graphic>
            <a:graphicData uri="http://schemas.microsoft.com/office/drawing/2010/slicer">
              <sle:slicer xmlns:sle="http://schemas.microsoft.com/office/drawing/2010/slicer" name="Product ID 1"/>
            </a:graphicData>
          </a:graphic>
        </xdr:graphicFrame>
      </mc:Choice>
      <mc:Fallback xmlns="">
        <xdr:sp macro="" textlink="">
          <xdr:nvSpPr>
            <xdr:cNvPr id="0" name=""/>
            <xdr:cNvSpPr>
              <a:spLocks noTextEdit="1"/>
            </xdr:cNvSpPr>
          </xdr:nvSpPr>
          <xdr:spPr>
            <a:xfrm>
              <a:off x="1143000" y="1981200"/>
              <a:ext cx="1828800" cy="271461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412750</xdr:colOff>
      <xdr:row>2</xdr:row>
      <xdr:rowOff>120650</xdr:rowOff>
    </xdr:from>
    <xdr:to>
      <xdr:col>7</xdr:col>
      <xdr:colOff>133350</xdr:colOff>
      <xdr:row>13</xdr:row>
      <xdr:rowOff>120650</xdr:rowOff>
    </xdr:to>
    <xdr:graphicFrame macro="">
      <xdr:nvGraphicFramePr>
        <xdr:cNvPr id="2" name="Chart 1">
          <a:extLst>
            <a:ext uri="{FF2B5EF4-FFF2-40B4-BE49-F238E27FC236}">
              <a16:creationId xmlns:a16="http://schemas.microsoft.com/office/drawing/2014/main" id="{10A075AF-2DBD-B245-E390-1F1362949E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241300</xdr:colOff>
      <xdr:row>4</xdr:row>
      <xdr:rowOff>177800</xdr:rowOff>
    </xdr:from>
    <xdr:to>
      <xdr:col>2</xdr:col>
      <xdr:colOff>38100</xdr:colOff>
      <xdr:row>18</xdr:row>
      <xdr:rowOff>136519</xdr:rowOff>
    </xdr:to>
    <mc:AlternateContent xmlns:mc="http://schemas.openxmlformats.org/markup-compatibility/2006" xmlns:a14="http://schemas.microsoft.com/office/drawing/2010/main">
      <mc:Choice Requires="a14">
        <xdr:graphicFrame macro="">
          <xdr:nvGraphicFramePr>
            <xdr:cNvPr id="4" name="Segment 1">
              <a:extLst>
                <a:ext uri="{FF2B5EF4-FFF2-40B4-BE49-F238E27FC236}">
                  <a16:creationId xmlns:a16="http://schemas.microsoft.com/office/drawing/2014/main" id="{505FB026-DCBB-317A-0959-8895BFE9A826}"/>
                </a:ext>
              </a:extLst>
            </xdr:cNvPr>
            <xdr:cNvGraphicFramePr/>
          </xdr:nvGraphicFramePr>
          <xdr:xfrm>
            <a:off x="0" y="0"/>
            <a:ext cx="0" cy="0"/>
          </xdr:xfrm>
          <a:graphic>
            <a:graphicData uri="http://schemas.microsoft.com/office/drawing/2010/slicer">
              <sle:slicer xmlns:sle="http://schemas.microsoft.com/office/drawing/2010/slicer" name="Segment 1"/>
            </a:graphicData>
          </a:graphic>
        </xdr:graphicFrame>
      </mc:Choice>
      <mc:Fallback xmlns="">
        <xdr:sp macro="" textlink="">
          <xdr:nvSpPr>
            <xdr:cNvPr id="0" name=""/>
            <xdr:cNvSpPr>
              <a:spLocks noTextEdit="1"/>
            </xdr:cNvSpPr>
          </xdr:nvSpPr>
          <xdr:spPr>
            <a:xfrm>
              <a:off x="241300" y="965200"/>
              <a:ext cx="1828800" cy="271461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4</xdr:col>
      <xdr:colOff>0</xdr:colOff>
      <xdr:row>1</xdr:row>
      <xdr:rowOff>0</xdr:rowOff>
    </xdr:from>
    <xdr:to>
      <xdr:col>10</xdr:col>
      <xdr:colOff>609600</xdr:colOff>
      <xdr:row>14</xdr:row>
      <xdr:rowOff>184150</xdr:rowOff>
    </xdr:to>
    <xdr:graphicFrame macro="">
      <xdr:nvGraphicFramePr>
        <xdr:cNvPr id="2" name="Chart 1">
          <a:extLst>
            <a:ext uri="{FF2B5EF4-FFF2-40B4-BE49-F238E27FC236}">
              <a16:creationId xmlns:a16="http://schemas.microsoft.com/office/drawing/2014/main" id="{21004066-CEDF-1B88-625C-D562123613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114300</xdr:colOff>
      <xdr:row>1</xdr:row>
      <xdr:rowOff>63500</xdr:rowOff>
    </xdr:from>
    <xdr:to>
      <xdr:col>13</xdr:col>
      <xdr:colOff>622300</xdr:colOff>
      <xdr:row>15</xdr:row>
      <xdr:rowOff>22219</xdr:rowOff>
    </xdr:to>
    <mc:AlternateContent xmlns:mc="http://schemas.openxmlformats.org/markup-compatibility/2006" xmlns:a14="http://schemas.microsoft.com/office/drawing/2010/main">
      <mc:Choice Requires="a14">
        <xdr:graphicFrame macro="">
          <xdr:nvGraphicFramePr>
            <xdr:cNvPr id="3" name="Order Date 1">
              <a:extLst>
                <a:ext uri="{FF2B5EF4-FFF2-40B4-BE49-F238E27FC236}">
                  <a16:creationId xmlns:a16="http://schemas.microsoft.com/office/drawing/2014/main" id="{93B29481-E3FB-9094-154A-D18B8D225A07}"/>
                </a:ext>
              </a:extLst>
            </xdr:cNvPr>
            <xdr:cNvGraphicFramePr/>
          </xdr:nvGraphicFramePr>
          <xdr:xfrm>
            <a:off x="0" y="0"/>
            <a:ext cx="0" cy="0"/>
          </xdr:xfrm>
          <a:graphic>
            <a:graphicData uri="http://schemas.microsoft.com/office/drawing/2010/slicer">
              <sle:slicer xmlns:sle="http://schemas.microsoft.com/office/drawing/2010/slicer" name="Order Date 1"/>
            </a:graphicData>
          </a:graphic>
        </xdr:graphicFrame>
      </mc:Choice>
      <mc:Fallback xmlns="">
        <xdr:sp macro="" textlink="">
          <xdr:nvSpPr>
            <xdr:cNvPr id="0" name=""/>
            <xdr:cNvSpPr>
              <a:spLocks noTextEdit="1"/>
            </xdr:cNvSpPr>
          </xdr:nvSpPr>
          <xdr:spPr>
            <a:xfrm>
              <a:off x="8219209" y="259773"/>
              <a:ext cx="1824182" cy="2706537"/>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139700</xdr:colOff>
      <xdr:row>1</xdr:row>
      <xdr:rowOff>57150</xdr:rowOff>
    </xdr:from>
    <xdr:to>
      <xdr:col>16</xdr:col>
      <xdr:colOff>647700</xdr:colOff>
      <xdr:row>15</xdr:row>
      <xdr:rowOff>15869</xdr:rowOff>
    </xdr:to>
    <mc:AlternateContent xmlns:mc="http://schemas.openxmlformats.org/markup-compatibility/2006" xmlns:a14="http://schemas.microsoft.com/office/drawing/2010/main">
      <mc:Choice Requires="a14">
        <xdr:graphicFrame macro="">
          <xdr:nvGraphicFramePr>
            <xdr:cNvPr id="4" name="Customer Name">
              <a:extLst>
                <a:ext uri="{FF2B5EF4-FFF2-40B4-BE49-F238E27FC236}">
                  <a16:creationId xmlns:a16="http://schemas.microsoft.com/office/drawing/2014/main" id="{A45462FF-2331-820F-CE68-E72C14BEB8DB}"/>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mlns="">
        <xdr:sp macro="" textlink="">
          <xdr:nvSpPr>
            <xdr:cNvPr id="0" name=""/>
            <xdr:cNvSpPr>
              <a:spLocks noTextEdit="1"/>
            </xdr:cNvSpPr>
          </xdr:nvSpPr>
          <xdr:spPr>
            <a:xfrm>
              <a:off x="10218882" y="253423"/>
              <a:ext cx="1824182" cy="2706537"/>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177800</xdr:colOff>
      <xdr:row>1</xdr:row>
      <xdr:rowOff>63500</xdr:rowOff>
    </xdr:from>
    <xdr:to>
      <xdr:col>20</xdr:col>
      <xdr:colOff>25400</xdr:colOff>
      <xdr:row>15</xdr:row>
      <xdr:rowOff>22219</xdr:rowOff>
    </xdr:to>
    <mc:AlternateContent xmlns:mc="http://schemas.openxmlformats.org/markup-compatibility/2006" xmlns:a14="http://schemas.microsoft.com/office/drawing/2010/main">
      <mc:Choice Requires="a14">
        <xdr:graphicFrame macro="">
          <xdr:nvGraphicFramePr>
            <xdr:cNvPr id="5" name="Segment">
              <a:extLst>
                <a:ext uri="{FF2B5EF4-FFF2-40B4-BE49-F238E27FC236}">
                  <a16:creationId xmlns:a16="http://schemas.microsoft.com/office/drawing/2014/main" id="{7B9FFBAB-4641-6F84-1BD3-836736729296}"/>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12231255" y="259773"/>
              <a:ext cx="1821872" cy="2706537"/>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177800</xdr:colOff>
      <xdr:row>1</xdr:row>
      <xdr:rowOff>57150</xdr:rowOff>
    </xdr:from>
    <xdr:to>
      <xdr:col>23</xdr:col>
      <xdr:colOff>25400</xdr:colOff>
      <xdr:row>15</xdr:row>
      <xdr:rowOff>15869</xdr:rowOff>
    </xdr:to>
    <mc:AlternateContent xmlns:mc="http://schemas.openxmlformats.org/markup-compatibility/2006" xmlns:a14="http://schemas.microsoft.com/office/drawing/2010/main">
      <mc:Choice Requires="a14">
        <xdr:graphicFrame macro="">
          <xdr:nvGraphicFramePr>
            <xdr:cNvPr id="6" name="City">
              <a:extLst>
                <a:ext uri="{FF2B5EF4-FFF2-40B4-BE49-F238E27FC236}">
                  <a16:creationId xmlns:a16="http://schemas.microsoft.com/office/drawing/2014/main" id="{E28C666B-0AA8-9645-C3F6-76800293E986}"/>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4205527" y="253423"/>
              <a:ext cx="1821873" cy="2706537"/>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120650</xdr:colOff>
      <xdr:row>16</xdr:row>
      <xdr:rowOff>31750</xdr:rowOff>
    </xdr:from>
    <xdr:to>
      <xdr:col>13</xdr:col>
      <xdr:colOff>628650</xdr:colOff>
      <xdr:row>29</xdr:row>
      <xdr:rowOff>187319</xdr:rowOff>
    </xdr:to>
    <mc:AlternateContent xmlns:mc="http://schemas.openxmlformats.org/markup-compatibility/2006" xmlns:a14="http://schemas.microsoft.com/office/drawing/2010/main">
      <mc:Choice Requires="a14">
        <xdr:graphicFrame macro="">
          <xdr:nvGraphicFramePr>
            <xdr:cNvPr id="7" name="State">
              <a:extLst>
                <a:ext uri="{FF2B5EF4-FFF2-40B4-BE49-F238E27FC236}">
                  <a16:creationId xmlns:a16="http://schemas.microsoft.com/office/drawing/2014/main" id="{E13C2062-E043-83AE-846A-C3CA07F20A75}"/>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8225559" y="3172114"/>
              <a:ext cx="1824182" cy="2707114"/>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184150</xdr:colOff>
      <xdr:row>16</xdr:row>
      <xdr:rowOff>12700</xdr:rowOff>
    </xdr:from>
    <xdr:to>
      <xdr:col>17</xdr:col>
      <xdr:colOff>31750</xdr:colOff>
      <xdr:row>29</xdr:row>
      <xdr:rowOff>168269</xdr:rowOff>
    </xdr:to>
    <mc:AlternateContent xmlns:mc="http://schemas.openxmlformats.org/markup-compatibility/2006" xmlns:a14="http://schemas.microsoft.com/office/drawing/2010/main">
      <mc:Choice Requires="a14">
        <xdr:graphicFrame macro="">
          <xdr:nvGraphicFramePr>
            <xdr:cNvPr id="8" name="Product ID">
              <a:extLst>
                <a:ext uri="{FF2B5EF4-FFF2-40B4-BE49-F238E27FC236}">
                  <a16:creationId xmlns:a16="http://schemas.microsoft.com/office/drawing/2014/main" id="{7CF7A6EA-28C1-2055-D567-F536E157B8B1}"/>
                </a:ext>
              </a:extLst>
            </xdr:cNvPr>
            <xdr:cNvGraphicFramePr/>
          </xdr:nvGraphicFramePr>
          <xdr:xfrm>
            <a:off x="0" y="0"/>
            <a:ext cx="0" cy="0"/>
          </xdr:xfrm>
          <a:graphic>
            <a:graphicData uri="http://schemas.microsoft.com/office/drawing/2010/slicer">
              <sle:slicer xmlns:sle="http://schemas.microsoft.com/office/drawing/2010/slicer" name="Product ID"/>
            </a:graphicData>
          </a:graphic>
        </xdr:graphicFrame>
      </mc:Choice>
      <mc:Fallback xmlns="">
        <xdr:sp macro="" textlink="">
          <xdr:nvSpPr>
            <xdr:cNvPr id="0" name=""/>
            <xdr:cNvSpPr>
              <a:spLocks noTextEdit="1"/>
            </xdr:cNvSpPr>
          </xdr:nvSpPr>
          <xdr:spPr>
            <a:xfrm>
              <a:off x="10263332" y="3153064"/>
              <a:ext cx="1821873" cy="2707114"/>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311150</xdr:colOff>
      <xdr:row>16</xdr:row>
      <xdr:rowOff>6350</xdr:rowOff>
    </xdr:from>
    <xdr:to>
      <xdr:col>20</xdr:col>
      <xdr:colOff>158750</xdr:colOff>
      <xdr:row>29</xdr:row>
      <xdr:rowOff>161919</xdr:rowOff>
    </xdr:to>
    <mc:AlternateContent xmlns:mc="http://schemas.openxmlformats.org/markup-compatibility/2006" xmlns:a14="http://schemas.microsoft.com/office/drawing/2010/main">
      <mc:Choice Requires="a14">
        <xdr:graphicFrame macro="">
          <xdr:nvGraphicFramePr>
            <xdr:cNvPr id="9" name="Category">
              <a:extLst>
                <a:ext uri="{FF2B5EF4-FFF2-40B4-BE49-F238E27FC236}">
                  <a16:creationId xmlns:a16="http://schemas.microsoft.com/office/drawing/2014/main" id="{8304F3C1-8652-E5F5-2859-ACCAB42C9CC6}"/>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2364605" y="3146714"/>
              <a:ext cx="1821872" cy="2707114"/>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463550</xdr:colOff>
      <xdr:row>15</xdr:row>
      <xdr:rowOff>184150</xdr:rowOff>
    </xdr:from>
    <xdr:to>
      <xdr:col>23</xdr:col>
      <xdr:colOff>311150</xdr:colOff>
      <xdr:row>29</xdr:row>
      <xdr:rowOff>142869</xdr:rowOff>
    </xdr:to>
    <mc:AlternateContent xmlns:mc="http://schemas.openxmlformats.org/markup-compatibility/2006" xmlns:a14="http://schemas.microsoft.com/office/drawing/2010/main">
      <mc:Choice Requires="a14">
        <xdr:graphicFrame macro="">
          <xdr:nvGraphicFramePr>
            <xdr:cNvPr id="10" name="Product Name">
              <a:extLst>
                <a:ext uri="{FF2B5EF4-FFF2-40B4-BE49-F238E27FC236}">
                  <a16:creationId xmlns:a16="http://schemas.microsoft.com/office/drawing/2014/main" id="{527D34FF-6083-81A9-D864-0ECB7DC357C9}"/>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14491277" y="3128241"/>
              <a:ext cx="1821873" cy="2706537"/>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57150</xdr:colOff>
      <xdr:row>31</xdr:row>
      <xdr:rowOff>6350</xdr:rowOff>
    </xdr:from>
    <xdr:to>
      <xdr:col>13</xdr:col>
      <xdr:colOff>565150</xdr:colOff>
      <xdr:row>44</xdr:row>
      <xdr:rowOff>161919</xdr:rowOff>
    </xdr:to>
    <mc:AlternateContent xmlns:mc="http://schemas.openxmlformats.org/markup-compatibility/2006" xmlns:a14="http://schemas.microsoft.com/office/drawing/2010/main">
      <mc:Choice Requires="a14">
        <xdr:graphicFrame macro="">
          <xdr:nvGraphicFramePr>
            <xdr:cNvPr id="11" name="Price ($)">
              <a:extLst>
                <a:ext uri="{FF2B5EF4-FFF2-40B4-BE49-F238E27FC236}">
                  <a16:creationId xmlns:a16="http://schemas.microsoft.com/office/drawing/2014/main" id="{4A54B937-E8AD-E48C-3735-3C2F5C4A9D18}"/>
                </a:ext>
              </a:extLst>
            </xdr:cNvPr>
            <xdr:cNvGraphicFramePr/>
          </xdr:nvGraphicFramePr>
          <xdr:xfrm>
            <a:off x="0" y="0"/>
            <a:ext cx="0" cy="0"/>
          </xdr:xfrm>
          <a:graphic>
            <a:graphicData uri="http://schemas.microsoft.com/office/drawing/2010/slicer">
              <sle:slicer xmlns:sle="http://schemas.microsoft.com/office/drawing/2010/slicer" name="Price ($)"/>
            </a:graphicData>
          </a:graphic>
        </xdr:graphicFrame>
      </mc:Choice>
      <mc:Fallback xmlns="">
        <xdr:sp macro="" textlink="">
          <xdr:nvSpPr>
            <xdr:cNvPr id="0" name=""/>
            <xdr:cNvSpPr>
              <a:spLocks noTextEdit="1"/>
            </xdr:cNvSpPr>
          </xdr:nvSpPr>
          <xdr:spPr>
            <a:xfrm>
              <a:off x="8162059" y="6090805"/>
              <a:ext cx="1824182" cy="2707114"/>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254000</xdr:colOff>
      <xdr:row>30</xdr:row>
      <xdr:rowOff>184150</xdr:rowOff>
    </xdr:from>
    <xdr:to>
      <xdr:col>17</xdr:col>
      <xdr:colOff>101600</xdr:colOff>
      <xdr:row>44</xdr:row>
      <xdr:rowOff>142869</xdr:rowOff>
    </xdr:to>
    <mc:AlternateContent xmlns:mc="http://schemas.openxmlformats.org/markup-compatibility/2006" xmlns:a14="http://schemas.microsoft.com/office/drawing/2010/main">
      <mc:Choice Requires="a14">
        <xdr:graphicFrame macro="">
          <xdr:nvGraphicFramePr>
            <xdr:cNvPr id="12" name="Quantity">
              <a:extLst>
                <a:ext uri="{FF2B5EF4-FFF2-40B4-BE49-F238E27FC236}">
                  <a16:creationId xmlns:a16="http://schemas.microsoft.com/office/drawing/2014/main" id="{F9F5E539-5FB6-C5AA-8AA9-A1E881A3F761}"/>
                </a:ext>
              </a:extLst>
            </xdr:cNvPr>
            <xdr:cNvGraphicFramePr/>
          </xdr:nvGraphicFramePr>
          <xdr:xfrm>
            <a:off x="0" y="0"/>
            <a:ext cx="0" cy="0"/>
          </xdr:xfrm>
          <a:graphic>
            <a:graphicData uri="http://schemas.microsoft.com/office/drawing/2010/slicer">
              <sle:slicer xmlns:sle="http://schemas.microsoft.com/office/drawing/2010/slicer" name="Quantity"/>
            </a:graphicData>
          </a:graphic>
        </xdr:graphicFrame>
      </mc:Choice>
      <mc:Fallback xmlns="">
        <xdr:sp macro="" textlink="">
          <xdr:nvSpPr>
            <xdr:cNvPr id="0" name=""/>
            <xdr:cNvSpPr>
              <a:spLocks noTextEdit="1"/>
            </xdr:cNvSpPr>
          </xdr:nvSpPr>
          <xdr:spPr>
            <a:xfrm>
              <a:off x="10333182" y="6072332"/>
              <a:ext cx="1821873" cy="2706537"/>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488950</xdr:colOff>
      <xdr:row>31</xdr:row>
      <xdr:rowOff>0</xdr:rowOff>
    </xdr:from>
    <xdr:to>
      <xdr:col>20</xdr:col>
      <xdr:colOff>336550</xdr:colOff>
      <xdr:row>44</xdr:row>
      <xdr:rowOff>155569</xdr:rowOff>
    </xdr:to>
    <mc:AlternateContent xmlns:mc="http://schemas.openxmlformats.org/markup-compatibility/2006" xmlns:a14="http://schemas.microsoft.com/office/drawing/2010/main">
      <mc:Choice Requires="a14">
        <xdr:graphicFrame macro="">
          <xdr:nvGraphicFramePr>
            <xdr:cNvPr id="13" name="Revenue ($)">
              <a:extLst>
                <a:ext uri="{FF2B5EF4-FFF2-40B4-BE49-F238E27FC236}">
                  <a16:creationId xmlns:a16="http://schemas.microsoft.com/office/drawing/2014/main" id="{F4484478-3154-3F58-C0BF-23DD7DB020D8}"/>
                </a:ext>
              </a:extLst>
            </xdr:cNvPr>
            <xdr:cNvGraphicFramePr/>
          </xdr:nvGraphicFramePr>
          <xdr:xfrm>
            <a:off x="0" y="0"/>
            <a:ext cx="0" cy="0"/>
          </xdr:xfrm>
          <a:graphic>
            <a:graphicData uri="http://schemas.microsoft.com/office/drawing/2010/slicer">
              <sle:slicer xmlns:sle="http://schemas.microsoft.com/office/drawing/2010/slicer" name="Revenue ($)"/>
            </a:graphicData>
          </a:graphic>
        </xdr:graphicFrame>
      </mc:Choice>
      <mc:Fallback xmlns="">
        <xdr:sp macro="" textlink="">
          <xdr:nvSpPr>
            <xdr:cNvPr id="0" name=""/>
            <xdr:cNvSpPr>
              <a:spLocks noTextEdit="1"/>
            </xdr:cNvSpPr>
          </xdr:nvSpPr>
          <xdr:spPr>
            <a:xfrm>
              <a:off x="12542405" y="6084455"/>
              <a:ext cx="1821872" cy="2707114"/>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63500</xdr:colOff>
      <xdr:row>31</xdr:row>
      <xdr:rowOff>12700</xdr:rowOff>
    </xdr:from>
    <xdr:to>
      <xdr:col>23</xdr:col>
      <xdr:colOff>571500</xdr:colOff>
      <xdr:row>44</xdr:row>
      <xdr:rowOff>168269</xdr:rowOff>
    </xdr:to>
    <mc:AlternateContent xmlns:mc="http://schemas.openxmlformats.org/markup-compatibility/2006" xmlns:a14="http://schemas.microsoft.com/office/drawing/2010/main">
      <mc:Choice Requires="a14">
        <xdr:graphicFrame macro="">
          <xdr:nvGraphicFramePr>
            <xdr:cNvPr id="14" name="Discount">
              <a:extLst>
                <a:ext uri="{FF2B5EF4-FFF2-40B4-BE49-F238E27FC236}">
                  <a16:creationId xmlns:a16="http://schemas.microsoft.com/office/drawing/2014/main" id="{BB22DF7C-9D85-3912-9AEF-65C9117BACFD}"/>
                </a:ext>
              </a:extLst>
            </xdr:cNvPr>
            <xdr:cNvGraphicFramePr/>
          </xdr:nvGraphicFramePr>
          <xdr:xfrm>
            <a:off x="0" y="0"/>
            <a:ext cx="0" cy="0"/>
          </xdr:xfrm>
          <a:graphic>
            <a:graphicData uri="http://schemas.microsoft.com/office/drawing/2010/slicer">
              <sle:slicer xmlns:sle="http://schemas.microsoft.com/office/drawing/2010/slicer" name="Discount"/>
            </a:graphicData>
          </a:graphic>
        </xdr:graphicFrame>
      </mc:Choice>
      <mc:Fallback xmlns="">
        <xdr:sp macro="" textlink="">
          <xdr:nvSpPr>
            <xdr:cNvPr id="0" name=""/>
            <xdr:cNvSpPr>
              <a:spLocks noTextEdit="1"/>
            </xdr:cNvSpPr>
          </xdr:nvSpPr>
          <xdr:spPr>
            <a:xfrm>
              <a:off x="14749318" y="6097155"/>
              <a:ext cx="1824182" cy="2707114"/>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657513</xdr:colOff>
      <xdr:row>15</xdr:row>
      <xdr:rowOff>193387</xdr:rowOff>
    </xdr:from>
    <xdr:to>
      <xdr:col>10</xdr:col>
      <xdr:colOff>507422</xdr:colOff>
      <xdr:row>29</xdr:row>
      <xdr:rowOff>152106</xdr:rowOff>
    </xdr:to>
    <mc:AlternateContent xmlns:mc="http://schemas.openxmlformats.org/markup-compatibility/2006" xmlns:a14="http://schemas.microsoft.com/office/drawing/2010/main">
      <mc:Choice Requires="a14">
        <xdr:graphicFrame macro="">
          <xdr:nvGraphicFramePr>
            <xdr:cNvPr id="15" name="Profit ($)">
              <a:extLst>
                <a:ext uri="{FF2B5EF4-FFF2-40B4-BE49-F238E27FC236}">
                  <a16:creationId xmlns:a16="http://schemas.microsoft.com/office/drawing/2014/main" id="{66AFCF44-F271-87AD-378F-1746A7CE1DB7}"/>
                </a:ext>
              </a:extLst>
            </xdr:cNvPr>
            <xdr:cNvGraphicFramePr/>
          </xdr:nvGraphicFramePr>
          <xdr:xfrm>
            <a:off x="0" y="0"/>
            <a:ext cx="0" cy="0"/>
          </xdr:xfrm>
          <a:graphic>
            <a:graphicData uri="http://schemas.microsoft.com/office/drawing/2010/slicer">
              <sle:slicer xmlns:sle="http://schemas.microsoft.com/office/drawing/2010/slicer" name="Profit ($)"/>
            </a:graphicData>
          </a:graphic>
        </xdr:graphicFrame>
      </mc:Choice>
      <mc:Fallback xmlns="">
        <xdr:sp macro="" textlink="">
          <xdr:nvSpPr>
            <xdr:cNvPr id="0" name=""/>
            <xdr:cNvSpPr>
              <a:spLocks noTextEdit="1"/>
            </xdr:cNvSpPr>
          </xdr:nvSpPr>
          <xdr:spPr>
            <a:xfrm>
              <a:off x="6130058" y="3137478"/>
              <a:ext cx="1824182" cy="2706537"/>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4</xdr:col>
      <xdr:colOff>0</xdr:colOff>
      <xdr:row>1</xdr:row>
      <xdr:rowOff>0</xdr:rowOff>
    </xdr:from>
    <xdr:to>
      <xdr:col>10</xdr:col>
      <xdr:colOff>609600</xdr:colOff>
      <xdr:row>14</xdr:row>
      <xdr:rowOff>184150</xdr:rowOff>
    </xdr:to>
    <xdr:graphicFrame macro="">
      <xdr:nvGraphicFramePr>
        <xdr:cNvPr id="2" name="Chart 1">
          <a:extLst>
            <a:ext uri="{FF2B5EF4-FFF2-40B4-BE49-F238E27FC236}">
              <a16:creationId xmlns:a16="http://schemas.microsoft.com/office/drawing/2014/main" id="{B12F8187-76FE-1F64-37BB-A5AEB9206D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635000</xdr:colOff>
      <xdr:row>0</xdr:row>
      <xdr:rowOff>184150</xdr:rowOff>
    </xdr:from>
    <xdr:to>
      <xdr:col>21</xdr:col>
      <xdr:colOff>584200</xdr:colOff>
      <xdr:row>14</xdr:row>
      <xdr:rowOff>171450</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9DFE8F56-007B-A016-B741-9DCE0C0F1F1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1061700" y="184150"/>
              <a:ext cx="4572000" cy="2743200"/>
            </a:xfrm>
            <a:prstGeom prst="rect">
              <a:avLst/>
            </a:prstGeom>
            <a:solidFill>
              <a:prstClr val="white"/>
            </a:solidFill>
            <a:ln w="1">
              <a:solidFill>
                <a:prstClr val="green"/>
              </a:solidFill>
            </a:ln>
          </xdr:spPr>
          <xdr:txBody>
            <a:bodyPr vertOverflow="clip" horzOverflow="clip"/>
            <a:lstStyle/>
            <a:p>
              <a:r>
                <a:rPr lang="en-ID"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3</xdr:col>
      <xdr:colOff>333829</xdr:colOff>
      <xdr:row>16</xdr:row>
      <xdr:rowOff>11792</xdr:rowOff>
    </xdr:from>
    <xdr:to>
      <xdr:col>6</xdr:col>
      <xdr:colOff>175986</xdr:colOff>
      <xdr:row>29</xdr:row>
      <xdr:rowOff>131983</xdr:rowOff>
    </xdr:to>
    <mc:AlternateContent xmlns:mc="http://schemas.openxmlformats.org/markup-compatibility/2006" xmlns:a14="http://schemas.microsoft.com/office/drawing/2010/main">
      <mc:Choice Requires="a14">
        <xdr:graphicFrame macro="">
          <xdr:nvGraphicFramePr>
            <xdr:cNvPr id="4" name="City 1">
              <a:extLst>
                <a:ext uri="{FF2B5EF4-FFF2-40B4-BE49-F238E27FC236}">
                  <a16:creationId xmlns:a16="http://schemas.microsoft.com/office/drawing/2014/main" id="{76B8F324-7A71-DF52-A927-7DC4990B680C}"/>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3155043" y="3204935"/>
              <a:ext cx="1828800" cy="271461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editAs="oneCell">
    <xdr:from>
      <xdr:col>15</xdr:col>
      <xdr:colOff>197923</xdr:colOff>
      <xdr:row>13</xdr:row>
      <xdr:rowOff>145144</xdr:rowOff>
    </xdr:from>
    <xdr:to>
      <xdr:col>15</xdr:col>
      <xdr:colOff>629227</xdr:colOff>
      <xdr:row>13</xdr:row>
      <xdr:rowOff>593509</xdr:rowOff>
    </xdr:to>
    <xdr:pic>
      <xdr:nvPicPr>
        <xdr:cNvPr id="9" name="Graphic 8" descr="Money with solid fill">
          <a:extLst>
            <a:ext uri="{FF2B5EF4-FFF2-40B4-BE49-F238E27FC236}">
              <a16:creationId xmlns:a16="http://schemas.microsoft.com/office/drawing/2014/main" id="{7619ED95-F23F-0EF2-B6DA-E69F39EC495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8095014" y="2696689"/>
          <a:ext cx="431304" cy="448365"/>
        </a:xfrm>
        <a:prstGeom prst="rect">
          <a:avLst/>
        </a:prstGeom>
      </xdr:spPr>
    </xdr:pic>
    <xdr:clientData/>
  </xdr:twoCellAnchor>
  <xdr:twoCellAnchor editAs="oneCell">
    <xdr:from>
      <xdr:col>18</xdr:col>
      <xdr:colOff>205344</xdr:colOff>
      <xdr:row>13</xdr:row>
      <xdr:rowOff>160812</xdr:rowOff>
    </xdr:from>
    <xdr:to>
      <xdr:col>18</xdr:col>
      <xdr:colOff>657514</xdr:colOff>
      <xdr:row>13</xdr:row>
      <xdr:rowOff>616858</xdr:rowOff>
    </xdr:to>
    <xdr:pic>
      <xdr:nvPicPr>
        <xdr:cNvPr id="13" name="Graphic 12" descr="Coins with solid fill">
          <a:extLst>
            <a:ext uri="{FF2B5EF4-FFF2-40B4-BE49-F238E27FC236}">
              <a16:creationId xmlns:a16="http://schemas.microsoft.com/office/drawing/2014/main" id="{3DD7874D-44B1-B069-0EBD-3A30CB26A726}"/>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764980" y="2712357"/>
          <a:ext cx="458520" cy="456046"/>
        </a:xfrm>
        <a:prstGeom prst="rect">
          <a:avLst/>
        </a:prstGeom>
      </xdr:spPr>
    </xdr:pic>
    <xdr:clientData/>
  </xdr:twoCellAnchor>
  <xdr:twoCellAnchor>
    <xdr:from>
      <xdr:col>3</xdr:col>
      <xdr:colOff>611908</xdr:colOff>
      <xdr:row>26</xdr:row>
      <xdr:rowOff>79375</xdr:rowOff>
    </xdr:from>
    <xdr:to>
      <xdr:col>11</xdr:col>
      <xdr:colOff>69273</xdr:colOff>
      <xdr:row>41</xdr:row>
      <xdr:rowOff>0</xdr:rowOff>
    </xdr:to>
    <xdr:graphicFrame macro="">
      <xdr:nvGraphicFramePr>
        <xdr:cNvPr id="18" name="Chart 17">
          <a:extLst>
            <a:ext uri="{FF2B5EF4-FFF2-40B4-BE49-F238E27FC236}">
              <a16:creationId xmlns:a16="http://schemas.microsoft.com/office/drawing/2014/main" id="{E5AD92FB-45B8-4931-B765-A513F718F5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xdr:col>
      <xdr:colOff>577273</xdr:colOff>
      <xdr:row>17</xdr:row>
      <xdr:rowOff>7471</xdr:rowOff>
    </xdr:from>
    <xdr:to>
      <xdr:col>11</xdr:col>
      <xdr:colOff>92364</xdr:colOff>
      <xdr:row>25</xdr:row>
      <xdr:rowOff>94844</xdr:rowOff>
    </xdr:to>
    <mc:AlternateContent xmlns:mc="http://schemas.openxmlformats.org/markup-compatibility/2006" xmlns:tsle="http://schemas.microsoft.com/office/drawing/2012/timeslicer">
      <mc:Choice Requires="tsle">
        <xdr:graphicFrame macro="">
          <xdr:nvGraphicFramePr>
            <xdr:cNvPr id="19" name="Order Date 3">
              <a:extLst>
                <a:ext uri="{FF2B5EF4-FFF2-40B4-BE49-F238E27FC236}">
                  <a16:creationId xmlns:a16="http://schemas.microsoft.com/office/drawing/2014/main" id="{CB593B42-89B9-4E82-8BA1-4F670CA65D0F}"/>
                </a:ext>
              </a:extLst>
            </xdr:cNvPr>
            <xdr:cNvGraphicFramePr/>
          </xdr:nvGraphicFramePr>
          <xdr:xfrm>
            <a:off x="0" y="0"/>
            <a:ext cx="0" cy="0"/>
          </xdr:xfrm>
          <a:graphic>
            <a:graphicData uri="http://schemas.microsoft.com/office/drawing/2012/timeslicer">
              <tsle:timeslicer name="Order Date 3"/>
            </a:graphicData>
          </a:graphic>
        </xdr:graphicFrame>
      </mc:Choice>
      <mc:Fallback xmlns="">
        <xdr:sp macro="" textlink="">
          <xdr:nvSpPr>
            <xdr:cNvPr id="0" name=""/>
            <xdr:cNvSpPr>
              <a:spLocks noTextEdit="1"/>
            </xdr:cNvSpPr>
          </xdr:nvSpPr>
          <xdr:spPr>
            <a:xfrm>
              <a:off x="2577523" y="3944471"/>
              <a:ext cx="4849091" cy="1611373"/>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twoCellAnchor>
    <xdr:from>
      <xdr:col>3</xdr:col>
      <xdr:colOff>612589</xdr:colOff>
      <xdr:row>42</xdr:row>
      <xdr:rowOff>0</xdr:rowOff>
    </xdr:from>
    <xdr:to>
      <xdr:col>11</xdr:col>
      <xdr:colOff>103908</xdr:colOff>
      <xdr:row>56</xdr:row>
      <xdr:rowOff>138545</xdr:rowOff>
    </xdr:to>
    <xdr:graphicFrame macro="">
      <xdr:nvGraphicFramePr>
        <xdr:cNvPr id="20" name="Chart 19">
          <a:extLst>
            <a:ext uri="{FF2B5EF4-FFF2-40B4-BE49-F238E27FC236}">
              <a16:creationId xmlns:a16="http://schemas.microsoft.com/office/drawing/2014/main" id="{23BD8727-A303-4069-B3AD-35939E4EF9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268942</xdr:colOff>
      <xdr:row>17</xdr:row>
      <xdr:rowOff>22412</xdr:rowOff>
    </xdr:from>
    <xdr:to>
      <xdr:col>19</xdr:col>
      <xdr:colOff>219363</xdr:colOff>
      <xdr:row>35</xdr:row>
      <xdr:rowOff>57728</xdr:rowOff>
    </xdr:to>
    <xdr:graphicFrame macro="">
      <xdr:nvGraphicFramePr>
        <xdr:cNvPr id="21" name="Chart 20">
          <a:extLst>
            <a:ext uri="{FF2B5EF4-FFF2-40B4-BE49-F238E27FC236}">
              <a16:creationId xmlns:a16="http://schemas.microsoft.com/office/drawing/2014/main" id="{8F60FB81-A6B0-4BA2-9FBF-5D7C052F01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263072</xdr:colOff>
      <xdr:row>36</xdr:row>
      <xdr:rowOff>23091</xdr:rowOff>
    </xdr:from>
    <xdr:to>
      <xdr:col>19</xdr:col>
      <xdr:colOff>238125</xdr:colOff>
      <xdr:row>56</xdr:row>
      <xdr:rowOff>138545</xdr:rowOff>
    </xdr:to>
    <xdr:graphicFrame macro="">
      <xdr:nvGraphicFramePr>
        <xdr:cNvPr id="22" name="Chart 21">
          <a:extLst>
            <a:ext uri="{FF2B5EF4-FFF2-40B4-BE49-F238E27FC236}">
              <a16:creationId xmlns:a16="http://schemas.microsoft.com/office/drawing/2014/main" id="{B1729935-CEBA-4A33-8D61-81D7FDE4E9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19</xdr:col>
      <xdr:colOff>415925</xdr:colOff>
      <xdr:row>36</xdr:row>
      <xdr:rowOff>2</xdr:rowOff>
    </xdr:from>
    <xdr:to>
      <xdr:col>26</xdr:col>
      <xdr:colOff>0</xdr:colOff>
      <xdr:row>56</xdr:row>
      <xdr:rowOff>141941</xdr:rowOff>
    </xdr:to>
    <mc:AlternateContent xmlns:mc="http://schemas.openxmlformats.org/markup-compatibility/2006">
      <mc:Choice xmlns:cx4="http://schemas.microsoft.com/office/drawing/2016/5/10/chartex" Requires="cx4">
        <xdr:graphicFrame macro="">
          <xdr:nvGraphicFramePr>
            <xdr:cNvPr id="23" name="Chart 22">
              <a:extLst>
                <a:ext uri="{FF2B5EF4-FFF2-40B4-BE49-F238E27FC236}">
                  <a16:creationId xmlns:a16="http://schemas.microsoft.com/office/drawing/2014/main" id="{D1BACFEC-EDA0-4AE3-AD3E-8639A61C5A3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13731875" y="7766052"/>
              <a:ext cx="4689475" cy="4078939"/>
            </a:xfrm>
            <a:prstGeom prst="rect">
              <a:avLst/>
            </a:prstGeom>
            <a:solidFill>
              <a:prstClr val="white"/>
            </a:solidFill>
            <a:ln w="1">
              <a:solidFill>
                <a:prstClr val="green"/>
              </a:solidFill>
            </a:ln>
          </xdr:spPr>
          <xdr:txBody>
            <a:bodyPr vertOverflow="clip" horzOverflow="clip"/>
            <a:lstStyle/>
            <a:p>
              <a:r>
                <a:rPr lang="en-ID"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448541</xdr:colOff>
      <xdr:row>17</xdr:row>
      <xdr:rowOff>22412</xdr:rowOff>
    </xdr:from>
    <xdr:to>
      <xdr:col>25</xdr:col>
      <xdr:colOff>642470</xdr:colOff>
      <xdr:row>35</xdr:row>
      <xdr:rowOff>67236</xdr:rowOff>
    </xdr:to>
    <xdr:graphicFrame macro="">
      <xdr:nvGraphicFramePr>
        <xdr:cNvPr id="24" name="Chart 23">
          <a:extLst>
            <a:ext uri="{FF2B5EF4-FFF2-40B4-BE49-F238E27FC236}">
              <a16:creationId xmlns:a16="http://schemas.microsoft.com/office/drawing/2014/main" id="{8F692B48-8366-44E3-99B2-67D8C125F5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xdr:col>
      <xdr:colOff>9525</xdr:colOff>
      <xdr:row>51</xdr:row>
      <xdr:rowOff>60326</xdr:rowOff>
    </xdr:from>
    <xdr:to>
      <xdr:col>3</xdr:col>
      <xdr:colOff>504825</xdr:colOff>
      <xdr:row>56</xdr:row>
      <xdr:rowOff>174626</xdr:rowOff>
    </xdr:to>
    <mc:AlternateContent xmlns:mc="http://schemas.openxmlformats.org/markup-compatibility/2006" xmlns:a14="http://schemas.microsoft.com/office/drawing/2010/main">
      <mc:Choice Requires="a14">
        <xdr:graphicFrame macro="">
          <xdr:nvGraphicFramePr>
            <xdr:cNvPr id="25" name="Segment 3">
              <a:extLst>
                <a:ext uri="{FF2B5EF4-FFF2-40B4-BE49-F238E27FC236}">
                  <a16:creationId xmlns:a16="http://schemas.microsoft.com/office/drawing/2014/main" id="{92E7AB6F-D29D-2BB1-8019-80F30A436AF3}"/>
                </a:ext>
              </a:extLst>
            </xdr:cNvPr>
            <xdr:cNvGraphicFramePr/>
          </xdr:nvGraphicFramePr>
          <xdr:xfrm>
            <a:off x="0" y="0"/>
            <a:ext cx="0" cy="0"/>
          </xdr:xfrm>
          <a:graphic>
            <a:graphicData uri="http://schemas.microsoft.com/office/drawing/2010/slicer">
              <sle:slicer xmlns:sle="http://schemas.microsoft.com/office/drawing/2010/slicer" name="Segment 3"/>
            </a:graphicData>
          </a:graphic>
        </xdr:graphicFrame>
      </mc:Choice>
      <mc:Fallback xmlns="">
        <xdr:sp macro="" textlink="">
          <xdr:nvSpPr>
            <xdr:cNvPr id="0" name=""/>
            <xdr:cNvSpPr>
              <a:spLocks noTextEdit="1"/>
            </xdr:cNvSpPr>
          </xdr:nvSpPr>
          <xdr:spPr>
            <a:xfrm>
              <a:off x="676275" y="10474326"/>
              <a:ext cx="1828800" cy="106680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660400</xdr:colOff>
      <xdr:row>29</xdr:row>
      <xdr:rowOff>12700</xdr:rowOff>
    </xdr:from>
    <xdr:to>
      <xdr:col>3</xdr:col>
      <xdr:colOff>488950</xdr:colOff>
      <xdr:row>43</xdr:row>
      <xdr:rowOff>60319</xdr:rowOff>
    </xdr:to>
    <mc:AlternateContent xmlns:mc="http://schemas.openxmlformats.org/markup-compatibility/2006" xmlns:a14="http://schemas.microsoft.com/office/drawing/2010/main">
      <mc:Choice Requires="a14">
        <xdr:graphicFrame macro="">
          <xdr:nvGraphicFramePr>
            <xdr:cNvPr id="26" name="State 2">
              <a:extLst>
                <a:ext uri="{FF2B5EF4-FFF2-40B4-BE49-F238E27FC236}">
                  <a16:creationId xmlns:a16="http://schemas.microsoft.com/office/drawing/2014/main" id="{E472F960-AC93-0ACE-A6D8-A2FD81F7E72A}"/>
                </a:ext>
              </a:extLst>
            </xdr:cNvPr>
            <xdr:cNvGraphicFramePr/>
          </xdr:nvGraphicFramePr>
          <xdr:xfrm>
            <a:off x="0" y="0"/>
            <a:ext cx="0" cy="0"/>
          </xdr:xfrm>
          <a:graphic>
            <a:graphicData uri="http://schemas.microsoft.com/office/drawing/2010/slicer">
              <sle:slicer xmlns:sle="http://schemas.microsoft.com/office/drawing/2010/slicer" name="State 2"/>
            </a:graphicData>
          </a:graphic>
        </xdr:graphicFrame>
      </mc:Choice>
      <mc:Fallback xmlns="">
        <xdr:sp macro="" textlink="">
          <xdr:nvSpPr>
            <xdr:cNvPr id="0" name=""/>
            <xdr:cNvSpPr>
              <a:spLocks noTextEdit="1"/>
            </xdr:cNvSpPr>
          </xdr:nvSpPr>
          <xdr:spPr>
            <a:xfrm>
              <a:off x="660400" y="6235700"/>
              <a:ext cx="1828800" cy="271461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660400</xdr:colOff>
      <xdr:row>43</xdr:row>
      <xdr:rowOff>139700</xdr:rowOff>
    </xdr:from>
    <xdr:to>
      <xdr:col>3</xdr:col>
      <xdr:colOff>482600</xdr:colOff>
      <xdr:row>50</xdr:row>
      <xdr:rowOff>111125</xdr:rowOff>
    </xdr:to>
    <mc:AlternateContent xmlns:mc="http://schemas.openxmlformats.org/markup-compatibility/2006" xmlns:a14="http://schemas.microsoft.com/office/drawing/2010/main">
      <mc:Choice Requires="a14">
        <xdr:graphicFrame macro="">
          <xdr:nvGraphicFramePr>
            <xdr:cNvPr id="27" name="Category 4">
              <a:extLst>
                <a:ext uri="{FF2B5EF4-FFF2-40B4-BE49-F238E27FC236}">
                  <a16:creationId xmlns:a16="http://schemas.microsoft.com/office/drawing/2014/main" id="{792895F8-67E1-049A-D181-BB8CA9BA663E}"/>
                </a:ext>
              </a:extLst>
            </xdr:cNvPr>
            <xdr:cNvGraphicFramePr/>
          </xdr:nvGraphicFramePr>
          <xdr:xfrm>
            <a:off x="0" y="0"/>
            <a:ext cx="0" cy="0"/>
          </xdr:xfrm>
          <a:graphic>
            <a:graphicData uri="http://schemas.microsoft.com/office/drawing/2010/slicer">
              <sle:slicer xmlns:sle="http://schemas.microsoft.com/office/drawing/2010/slicer" name="Category 4"/>
            </a:graphicData>
          </a:graphic>
        </xdr:graphicFrame>
      </mc:Choice>
      <mc:Fallback xmlns="">
        <xdr:sp macro="" textlink="">
          <xdr:nvSpPr>
            <xdr:cNvPr id="0" name=""/>
            <xdr:cNvSpPr>
              <a:spLocks noTextEdit="1"/>
            </xdr:cNvSpPr>
          </xdr:nvSpPr>
          <xdr:spPr>
            <a:xfrm>
              <a:off x="660400" y="9029700"/>
              <a:ext cx="1822450" cy="130492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9525</xdr:colOff>
      <xdr:row>16</xdr:row>
      <xdr:rowOff>179294</xdr:rowOff>
    </xdr:from>
    <xdr:to>
      <xdr:col>3</xdr:col>
      <xdr:colOff>504825</xdr:colOff>
      <xdr:row>28</xdr:row>
      <xdr:rowOff>127000</xdr:rowOff>
    </xdr:to>
    <mc:AlternateContent xmlns:mc="http://schemas.openxmlformats.org/markup-compatibility/2006" xmlns:a14="http://schemas.microsoft.com/office/drawing/2010/main">
      <mc:Choice Requires="a14">
        <xdr:graphicFrame macro="">
          <xdr:nvGraphicFramePr>
            <xdr:cNvPr id="28" name="Months (Order Date)">
              <a:extLst>
                <a:ext uri="{FF2B5EF4-FFF2-40B4-BE49-F238E27FC236}">
                  <a16:creationId xmlns:a16="http://schemas.microsoft.com/office/drawing/2014/main" id="{84FF5094-8A14-6561-323D-5147341E905B}"/>
                </a:ext>
              </a:extLst>
            </xdr:cNvPr>
            <xdr:cNvGraphicFramePr/>
          </xdr:nvGraphicFramePr>
          <xdr:xfrm>
            <a:off x="0" y="0"/>
            <a:ext cx="0" cy="0"/>
          </xdr:xfrm>
          <a:graphic>
            <a:graphicData uri="http://schemas.microsoft.com/office/drawing/2010/slicer">
              <sle:slicer xmlns:sle="http://schemas.microsoft.com/office/drawing/2010/slicer" name="Months (Order Date)"/>
            </a:graphicData>
          </a:graphic>
        </xdr:graphicFrame>
      </mc:Choice>
      <mc:Fallback xmlns="">
        <xdr:sp macro="" textlink="">
          <xdr:nvSpPr>
            <xdr:cNvPr id="0" name=""/>
            <xdr:cNvSpPr>
              <a:spLocks noTextEdit="1"/>
            </xdr:cNvSpPr>
          </xdr:nvSpPr>
          <xdr:spPr>
            <a:xfrm>
              <a:off x="676275" y="3925794"/>
              <a:ext cx="1828800" cy="2233706"/>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119286</xdr:colOff>
      <xdr:row>13</xdr:row>
      <xdr:rowOff>99156</xdr:rowOff>
    </xdr:from>
    <xdr:to>
      <xdr:col>3</xdr:col>
      <xdr:colOff>10996</xdr:colOff>
      <xdr:row>13</xdr:row>
      <xdr:rowOff>649942</xdr:rowOff>
    </xdr:to>
    <xdr:pic>
      <xdr:nvPicPr>
        <xdr:cNvPr id="32" name="Graphic 31" descr="Bank with solid fill">
          <a:extLst>
            <a:ext uri="{FF2B5EF4-FFF2-40B4-BE49-F238E27FC236}">
              <a16:creationId xmlns:a16="http://schemas.microsoft.com/office/drawing/2014/main" id="{248BF4F3-B49E-B536-E769-73A8B3B4F2BD}"/>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434110" y="2631685"/>
          <a:ext cx="549121" cy="550786"/>
        </a:xfrm>
        <a:prstGeom prst="rect">
          <a:avLst/>
        </a:prstGeom>
      </xdr:spPr>
    </xdr:pic>
    <xdr:clientData/>
  </xdr:twoCellAnchor>
  <xdr:twoCellAnchor editAs="oneCell">
    <xdr:from>
      <xdr:col>21</xdr:col>
      <xdr:colOff>311728</xdr:colOff>
      <xdr:row>13</xdr:row>
      <xdr:rowOff>161637</xdr:rowOff>
    </xdr:from>
    <xdr:to>
      <xdr:col>21</xdr:col>
      <xdr:colOff>762002</xdr:colOff>
      <xdr:row>13</xdr:row>
      <xdr:rowOff>611911</xdr:rowOff>
    </xdr:to>
    <xdr:pic>
      <xdr:nvPicPr>
        <xdr:cNvPr id="3" name="Graphic 2" descr="Books with solid fill">
          <a:extLst>
            <a:ext uri="{FF2B5EF4-FFF2-40B4-BE49-F238E27FC236}">
              <a16:creationId xmlns:a16="http://schemas.microsoft.com/office/drawing/2014/main" id="{32EFB66C-93EC-7EC5-050F-2CB43AAFA999}"/>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5517092" y="2724728"/>
          <a:ext cx="450274" cy="450274"/>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643.863066435188" createdVersion="8" refreshedVersion="8" minRefreshableVersion="3" recordCount="182" xr:uid="{32B616FF-7779-4056-9BAE-2920440BC96D}">
  <cacheSource type="worksheet">
    <worksheetSource ref="A1:M183" sheet="Dataset"/>
  </cacheSource>
  <cacheFields count="15">
    <cacheField name="Order Date" numFmtId="164">
      <sharedItems containsSemiMixedTypes="0" containsNonDate="0" containsDate="1" containsString="0" minDate="2024-01-01T00:00:00" maxDate="2024-07-01T00:00:00" count="182">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sharedItems>
      <fieldGroup par="14"/>
    </cacheField>
    <cacheField name="Customer Name" numFmtId="0">
      <sharedItems count="70">
        <s v="Alejandro Grove"/>
        <s v="Tracy Blumstein"/>
        <s v="Emily Burns"/>
        <s v="Sean O'Donnell"/>
        <s v="Pete Armstrong"/>
        <s v="Lena Cacioppo"/>
        <s v="Harold Pawlan"/>
        <s v="Kunst Miller"/>
        <s v="Brosina Hoffman"/>
        <s v="Ryan Crowe"/>
        <s v="Zuschuss Donatelli"/>
        <s v="Philip Fox"/>
        <s v="Duane Noonan"/>
        <s v="Patrick O'Donnell"/>
        <s v="Maureen Gastineau"/>
        <s v="Pete Kriz"/>
        <s v="Joel Eaton"/>
        <s v="Brendan Sweed"/>
        <s v="Alan Dominguez"/>
        <s v="Karl Braun"/>
        <s v="Dave Kipp"/>
        <s v="Greg Guthrie"/>
        <s v="Darren Powers"/>
        <s v="Paul Stevenson"/>
        <s v="Julie Creighton"/>
        <s v="Helen Andreada"/>
        <s v="Steve Nguyen"/>
        <s v="Eric Hoffmann"/>
        <s v="Odella Nelson"/>
        <s v="Tamara Willingham"/>
        <s v="Gary Mitchum"/>
        <s v="Karen Daniels"/>
        <s v="Steven Cartwright"/>
        <s v="Darrin Van Huff"/>
        <s v="Stewart Carmichael"/>
        <s v="Ted Butterfield"/>
        <s v="Lena Hernandez"/>
        <s v="Ruben Ausman"/>
        <s v="Rick Bensley"/>
        <s v="Jonathan Doherty"/>
        <s v="Elpida Rittenbach"/>
        <s v="Jim Sink"/>
        <s v="Henry MacAllister"/>
        <s v="Lena Creighton"/>
        <s v="Clay Ludtke"/>
        <s v="Lindsay Shagiari"/>
        <s v="Claire Gute"/>
        <s v="Gary Zandusky"/>
        <s v="Justin Ellison"/>
        <s v="Irene Maddox"/>
        <s v="Gene Hale"/>
        <s v="Ken Black"/>
        <s v="Janet Molinari"/>
        <s v="Dorothy Wardle"/>
        <s v="Andrew Allen"/>
        <s v="Katherine Ducich"/>
        <s v="Sandra Flanagan"/>
        <s v="Linda Cazamias"/>
        <s v="Sally Hughsby"/>
        <s v="Erin Smith"/>
        <s v="Matt Abelman"/>
        <s v="Paul Gonzalez"/>
        <s v="Troy Staebel"/>
        <s v="Roger Barcio"/>
        <s v="Parhena Norris"/>
        <s v="Christopher Schild"/>
        <s v="Janet Martin"/>
        <s v="Ken Brennan"/>
        <s v="Sandra Glassco"/>
        <s v="Cynthia Voltz"/>
      </sharedItems>
    </cacheField>
    <cacheField name="Segment" numFmtId="0">
      <sharedItems count="2">
        <s v="Consumer"/>
        <s v="Corporate"/>
      </sharedItems>
    </cacheField>
    <cacheField name="City" numFmtId="0">
      <sharedItems count="54">
        <s v="West Jordan"/>
        <s v="Philadelphia"/>
        <s v="Orem"/>
        <s v="Fort Lauderdale"/>
        <s v="Orland Park"/>
        <s v="Aurora"/>
        <s v="Fort Worth"/>
        <s v="Los Angeles"/>
        <s v="Columbus"/>
        <s v="San Francisco"/>
        <s v="Sf"/>
        <s v="Bloomington"/>
        <s v="Westland"/>
        <s v="Newark"/>
        <s v="Madison"/>
        <s v="Houston"/>
        <s v="Gilbert"/>
        <s v="Minneapolis"/>
        <s v="Seattle"/>
        <s v="Bristol"/>
        <s v="New Albany"/>
        <s v="Memphis"/>
        <s v="Chicago"/>
        <s v="Durham"/>
        <s v="Pasadena"/>
        <s v="Los Ang"/>
        <s v="Houseton"/>
        <s v="Eagan"/>
        <s v="Scottsdale"/>
        <s v="Springfield"/>
        <s v="Wilmington"/>
        <s v="Decatur"/>
        <s v="Troy"/>
        <s v="Dover"/>
        <s v="Saint Paul"/>
        <s v="La"/>
        <s v="New York City"/>
        <s v="Roseville"/>
        <s v="Urbandale"/>
        <s v="Henderson"/>
        <s v="Rochester"/>
        <s v="Franklin"/>
        <s v="Richardson"/>
        <s v="Fremont"/>
        <s v="Concord"/>
        <s v="Columbia"/>
        <s v="Naperville"/>
        <s v="Jackson"/>
        <s v="Melbourne"/>
        <s v="Phoenix"/>
        <s v="Portland"/>
        <s v="New York"/>
        <s v="Charlotte"/>
        <s v="Independence"/>
      </sharedItems>
    </cacheField>
    <cacheField name="State" numFmtId="0">
      <sharedItems count="26">
        <s v="Utah"/>
        <s v="Pennsylvania"/>
        <s v="Florida"/>
        <s v="Illinois"/>
        <s v="Colorado"/>
        <s v="Texas"/>
        <s v="California"/>
        <s v="Ohio"/>
        <s v="Michigan"/>
        <s v="Wisconsin"/>
        <s v="Arizona"/>
        <s v="Minnesota"/>
        <s v="Washington"/>
        <s v="Tennessee"/>
        <s v="Indiana"/>
        <s v="North Carolina"/>
        <s v="Virginia"/>
        <s v="Delaware"/>
        <s v="Alabama"/>
        <s v="New York"/>
        <s v="Iowa"/>
        <s v="Kentucky"/>
        <s v="Nebraska"/>
        <s v="South Carolina"/>
        <s v="Oregon"/>
        <s v="Missouri"/>
      </sharedItems>
    </cacheField>
    <cacheField name="Product ID" numFmtId="0">
      <sharedItems count="153">
        <s v="OFC.011"/>
        <s v="OFC.085"/>
        <s v="OFC.086"/>
        <s v="OFC.087"/>
        <s v="OFC.025"/>
        <s v="OFC.022"/>
        <s v="OFC.051"/>
        <s v="TCH.015"/>
        <s v="OFC.075"/>
        <s v="OFC.076"/>
        <s v="OFC.057"/>
        <s v="FUR.024"/>
        <s v="OFC.050"/>
        <s v="OFC.064"/>
        <s v="TCH.019"/>
        <s v="TCH.020"/>
        <s v="FUR.020"/>
        <s v="OFC.043"/>
        <s v="FUR.004"/>
        <s v="FUR.005"/>
        <s v="OFC.003"/>
        <s v="OFC.004"/>
        <s v="OFC.005"/>
        <s v="TCH.001"/>
        <s v="TCH.002"/>
        <s v="OFC.067"/>
        <s v="OFC.068"/>
        <s v="OFC.069"/>
        <s v="OFC.070"/>
        <s v="OFC.012"/>
        <s v="OFC.013"/>
        <s v="TCH.003"/>
        <s v="FUR.030"/>
        <s v="OFC.047"/>
        <s v="OFC.048"/>
        <s v="OFC.027"/>
        <s v="FUR.035"/>
        <s v="OFC.010"/>
        <s v="FUR.021"/>
        <s v="OFC.038"/>
        <s v="TCH.014"/>
        <s v="FUR.029"/>
        <s v="FUR.023"/>
        <s v="OFC.055"/>
        <s v="OFC.056"/>
        <s v="FUR.027"/>
        <s v="OFC.071"/>
        <s v="FUR.013"/>
        <s v="FUR.014"/>
        <s v="OFC.028"/>
        <s v="OFC.029"/>
        <s v="FUR.018"/>
        <s v="FUR.019"/>
        <s v="OFC.042"/>
        <s v="FUR.017"/>
        <s v="OFC.049"/>
        <s v="OFC.089"/>
        <s v="FUR.008"/>
        <s v="FUR.009"/>
        <s v="OFC.017"/>
        <s v="OFC.018"/>
        <s v="OFC.019"/>
        <s v="OFC.020"/>
        <s v="OFC.021"/>
        <s v="FUR.007"/>
        <s v="FUR.003"/>
        <s v="OFC.002"/>
        <s v="TCH.021"/>
        <s v="FUR.025"/>
        <s v="OFC.063"/>
        <s v="TCH.018"/>
        <s v="OFC.008"/>
        <s v="OFC.009"/>
        <s v="FUR.016"/>
        <s v="OFC.036"/>
        <s v="OFC.037"/>
        <s v="TCH.013"/>
        <s v="FUR.011"/>
        <s v="FUR.012"/>
        <s v="OFC.023"/>
        <s v="TCH.006"/>
        <s v="OFC.016"/>
        <s v="TCH.004"/>
        <s v="OFC.026"/>
        <s v="TCH.008"/>
        <s v="OFC.091"/>
        <s v="TCH.026"/>
        <s v="OFC.052"/>
        <s v="OFC.039"/>
        <s v="FUR.028"/>
        <s v="OFC.001"/>
        <s v="OFC.045"/>
        <s v="OFC.046"/>
        <s v="OFC.072"/>
        <s v="OFC.073"/>
        <s v="OFC.074"/>
        <s v="TCH.022"/>
        <s v="FUR.015"/>
        <s v="OFC.031"/>
        <s v="OFC.032"/>
        <s v="OFC.033"/>
        <s v="OFC.034"/>
        <s v="OFC.035"/>
        <s v="TCH.012"/>
        <s v="TCH.009"/>
        <s v="TCH.010"/>
        <s v="OFC.024"/>
        <s v="OFC.060"/>
        <s v="OFC.061"/>
        <s v="TCH.017"/>
        <s v="FUR.034"/>
        <s v="OFC.059"/>
        <s v="OFC.053"/>
        <s v="OFC.054"/>
        <s v="TCH.016"/>
        <s v="OFC.040"/>
        <s v="FUR.033"/>
        <s v="OFC.079"/>
        <s v="OFC.080"/>
        <s v="OFC.081"/>
        <s v="OFC.082"/>
        <s v="OFC.083"/>
        <s v="OFC.084"/>
        <s v="OFC.065"/>
        <s v="OFC.066"/>
        <s v="FUR.031"/>
        <s v="FUR.032"/>
        <s v="FUR.001"/>
        <s v="FUR.002"/>
        <s v="OFC.062"/>
        <s v="FUR.036"/>
        <s v="OFC.007"/>
        <s v="OFC.090"/>
        <s v="TCH.024"/>
        <s v="TCH.025"/>
        <s v="FUR.010"/>
        <s v="TCH.005"/>
        <s v="OFC.014"/>
        <s v="OFC.015"/>
        <s v="OFC.030"/>
        <s v="TCH.011"/>
        <s v="OFC.077"/>
        <s v="OFC.078"/>
        <s v="TCH.023"/>
        <s v="OFC.006"/>
        <s v="FUR.022"/>
        <s v="OFC.058"/>
        <s v="FUR.006"/>
        <s v="TCH.007"/>
        <s v="OFC.041"/>
        <s v="OFC.044"/>
        <s v="OFC.088"/>
        <s v="FUR.026"/>
      </sharedItems>
    </cacheField>
    <cacheField name="Category" numFmtId="0">
      <sharedItems count="3">
        <s v="Office Supplies"/>
        <s v="Technology"/>
        <s v="Furniture"/>
      </sharedItems>
    </cacheField>
    <cacheField name="Product Name" numFmtId="0">
      <sharedItems count="145">
        <s v="Fellowes Super Stor/Drawer"/>
        <s v="Newell 343"/>
        <s v="Convenience Packs of Business Envelopes"/>
        <s v="Xerox 1911"/>
        <s v="Advantus 10-Drawer Portable Organizer, Chrome Metal Frame, Smoke Drawers"/>
        <s v="Easy-staple paper"/>
        <s v="Avery 511"/>
        <s v="Logitech LS21 Speaker System - PC Multimedia - 2.1-CH - Wired"/>
        <s v="Avery Durable Slant Ring Binders, No Labels"/>
        <s v="Trav-L-File Heavy-Duty Shuttle II, Black"/>
        <s v="Flexible Leather- Look Classic Collection Ring Binder"/>
        <s v="9-3/4 Diameter Round Wall Clock"/>
        <s v="Safco Industrial Wire Shelving"/>
        <s v="Newell Chalk Holder"/>
        <s v="Memorex Mini Travel Drive 8 GB USB 2.0 Flash Drive"/>
        <s v="Speck Products Candyshell Flip Case"/>
        <s v="6&quot; Cubicle Wall Clock, Black"/>
        <s v="Economy Binders"/>
        <s v="Eldon Expressions Wood and Plastic Desk Accessories, Cherry Wood"/>
        <s v="Chromcraft Rectangular Conference Tables"/>
        <s v="Newell 322"/>
        <s v="DXL Angle-View Binders with Locking Rings by Samsill"/>
        <s v="Belkin F5C206VTEL 6 Outlet Surge"/>
        <s v="Mitel 5320 IP Phone VoIP phone"/>
        <s v="Konftel 250 Conference phone - Charcoal black"/>
        <s v="OIC Colored Binder Clips, Assorted Sizes"/>
        <s v="Redi-Strip #10 Envelopes, 4 1/8 x 9 1/2"/>
        <s v="Xerox 1921"/>
        <s v="Tyvek  Top-Opening Peel &amp; Seel Envelopes, Plain White"/>
        <s v="Newell 341"/>
        <s v="Wilson Jones Hanging View Binder, White, 1&quot;"/>
        <s v="Cisco SPA 501G IP Phone"/>
        <s v="Bevis 44 x 96 Conference Tables"/>
        <s v="Premium Writing Pencils, Soft, #2 by Central Association for the Blind"/>
        <s v="Sortfiler Multipurpose Personal File Organizer, Black"/>
        <s v="Gould Plastics 9-Pocket Panel Bin, 18-3/8w x 5-1/4d x 20-1/2h, Black"/>
        <s v="Seth Thomas 14&quot; Putty-Colored Wall Clock"/>
        <s v="Stur-D-Stor Shelving, Vertical 5-Shelf: 72&quot;H x 36&quot;W x 18 1/2&quot;D"/>
        <s v="Eldon Expressions Desk Accessory, Wood Pencil Holder, Oak"/>
        <s v="Hunt BOSTON Model 1606 High-Volume Electric Pencil Sharpener, Beige"/>
        <s v="netTALK DUO VoIP Telephone Service"/>
        <s v="Global Deluxe High-Back Manager's Chair"/>
        <s v="Seth Thomas 13 1/2&quot; Wall Clock"/>
        <s v="Xerox 1999"/>
        <s v="Ibico Standard Transparent Covers"/>
        <s v="Hon Racetrack Conference Tables"/>
        <s v="GBC DocuBind 300 Electric Binding Machine"/>
        <s v="Longer-Life Soft White Bulbs"/>
        <s v="Global Leather Task Chair, Black"/>
        <s v="C-Line Peel &amp; Stick Add-On Filing Pockets, 8-3/4 x 5-1/8, 10/Pack"/>
        <s v="Avery 485"/>
        <s v="High-Back Leather Manager's Chair"/>
        <s v="Tenex Traditional Chairmats for Medium Pile Carpet, Standard Lip, 36&quot; x 48&quot;"/>
        <s v="Safco Industrial Wire Shelving System"/>
        <s v="Global Value Mid-Back Manager's Chair, Gray"/>
        <s v="Jet-Pak Recycled Peel 'N' Seal Padded Mailers"/>
        <s v="Riverside Palais Royal Lawyers Bookcase, Royale Cherry Finish"/>
        <s v="Howard Miller 13-3/4&quot; Diameter Brushed Chrome Round Wall Clock"/>
        <s v="Avery Recycled Flexi-View Covers for Binding Systems"/>
        <s v="Poly String Tie Envelopes"/>
        <s v="BOSTON Model 1800 Electric Pencil Sharpeners, Putty/Woodgrain"/>
        <s v="Acco Pressboard Covers with Storage Hooks, 14 7/8&quot; x 11&quot;, Executive Red"/>
        <s v="Lumber Crayons"/>
        <s v="Bretford CR4500 Series Slim Rectangular Table"/>
        <s v="Eldon Fold 'N Roll Cart System"/>
        <s v="Logitech Gaming G510s - Keyboard"/>
        <s v="Deflect-o DuraMat Lighweight, Studded, Beveled Mat for Low Pile Carpeting"/>
        <s v="Avery Trapezoid Ring Binder, 3&quot; Capacity, Black, 1040 sheets"/>
        <s v="Logitech K350 2.4Ghz Wireless Keyboard"/>
        <s v="Holmes Replacement Filter for HEPA Air Cleaner, Very Large Room, HEPA Filter"/>
        <s v="Storex DuraTech Recycled Plastic Frosted Binders"/>
        <s v="Luxo Economy Swing Arm Lamp"/>
        <s v="Acco PRESSTEX Data Binder with Storage Hooks, Dark Blue, 14 7/8&quot; X 11&quot;"/>
        <s v="Xerox 1943"/>
        <s v="Verbatim 25 GB 6x Blu-ray Single Layer Recordable Disc, 3/Pack"/>
        <s v="Atlantic Metals Mobile 3-Shelf Bookcases, Custom Colors"/>
        <s v="Global Fabric Manager's Chair, Dark Gray"/>
        <s v="#10-4 1/8&quot; x 9 1/2&quot; Premium Diagonal Seam Envelopes"/>
        <s v="Plantronics HL10 Handset Lifter"/>
        <s v="Wilson Jones Active Use Binders"/>
        <s v="Imation 8GB Mini TravelDrive USB 2.0 Flash Drive"/>
        <s v="Wilson Jones Leather-Like Binders with DublLock Round Rings"/>
        <s v="Verbatim 25 GB 6x Blu-ray Single Layer Recordable Disc, 25/Pack"/>
        <s v="Belkin 7 Outlet SurgeMaster Surge Protector with Phone Protection"/>
        <s v="Jabra BIZ 2300 Duo QD Duo Corded Headset"/>
        <s v="Eldon Portable Mobile Manager"/>
        <s v="Snap-A-Way Black Print Carbonless Ruled Speed Letter, Triplicate"/>
        <s v="Artistic Insta-Plaque"/>
        <s v="Self-Adhesive Address Labels for Typewriters by Universal"/>
        <s v="1.7 Cubic Foot Compact &quot;Cube&quot; Office Refrigerators"/>
        <s v="Avery Heavy-Duty EZD  Binder With Locking Rings"/>
        <s v="Companion Letter/Legal File, Black"/>
        <s v="Globe Weis Peel &amp; Seel First Class Envelopes"/>
        <s v="KLD Oscar II Style Snap-on Ultra Thin Side Flip Synthetic Leather Cover Case for HTC One HTC M7"/>
        <s v="Novimex Turbo Task Chair"/>
        <s v="Home/Office Personal File Carts"/>
        <s v="Xerox 232"/>
        <s v="Array Parchment Paper, Assorted Colors"/>
        <s v="Plastic Binding Combs"/>
        <s v="Prang Dustless Chalk Sticks"/>
        <s v="Imation 8gb Micro Traveldrive Usb 2.0 Flash Drive"/>
        <s v="LF Elite 3D Dazzle Designer Hard Case Cover, Lf Stylus Pen and Wiper For Apple Iphone 5c Mini Lite"/>
        <s v="Eldon Base for stackable storage shelf, platinum"/>
        <s v="Avery Personal Creations Heavyweight Cards"/>
        <s v="Avery Hidden Tab Dividers for Binding Systems"/>
        <s v="SanDisk Ultra 64 GB MicroSDHC Class 10 Memory Card"/>
        <s v="Fellowes Basic Home/Office Series Surge Protectors"/>
        <s v="Turquoise Lead Holder with Pocket Clip"/>
        <s v="Xerox 1995"/>
        <s v="Panasonic Kx-TS550"/>
        <s v="Avery Binding System Hidden Tab Executive Style Index Sets"/>
        <s v="Xerox 195"/>
        <s v="Xerox 1880"/>
        <s v="Sanford Colorific Colored Pencils, 12/Box"/>
        <s v="Ideal Clamps"/>
        <s v="GBC Wire Binding Strips"/>
        <s v="Fiskars Softgrip Scissors"/>
        <s v="Hunt PowerHouse Electric Pencil Sharpener, Blue"/>
        <s v="Avery Durable Plastic 1&quot; Binders"/>
        <s v="Global Task Chair, Black"/>
        <s v="Eldon Cleatmat Plus Chair Mats for High Pile Carpets"/>
        <s v="Bush Somerset Collection Bookcase"/>
        <s v="Hon Deluxe Fabric Upholstered Stacking Chairs, Rounded Back"/>
        <s v="Universal Premium White Copier/Laser Paper (20Lb. and 87 Bright)"/>
        <s v="Fellowes PB200 Plastic Comb Binding Machine"/>
        <s v="GBC Prestige Therm-A-Bind Covers"/>
        <s v="Plantronics Cordless Phone Headset with In-line Volume - M214C"/>
        <s v="Anker Astro 15000mAh USB Portable Charger"/>
        <s v="Electrix Architect's Clamp-On Swing Arm Lamp, Black"/>
        <s v="GE 30524EE4"/>
        <s v="Newell 318"/>
        <s v="Acco Six-Outlet Power Strip, 4' Cord Length"/>
        <s v="Advantus Push Pins"/>
        <s v="AT&amp;T CL83451 4-Handset Telephone"/>
        <s v="Xerox 1916"/>
        <s v="Staples"/>
        <s v="Anker 36W 4-Port USB Wall Charger Travel Power Adapter for iPhone 5s 5c 5"/>
        <s v="Xerox 1967"/>
        <s v="Novimex Swivel Fabric Task Chair"/>
        <s v="Trimflex Flexible Post Binders"/>
        <s v="Global Deluxe Stacking Chair, Gray"/>
        <s v="Telephone Message Books with Fax/Mobile Section, 5 1/2&quot; x 3 3/16&quot;"/>
        <s v="SimpliFile Personal File, Black Granite, 15w x 6-15/16d x 11-1/4h"/>
        <s v="Sanyo 2.5 Cubic Foot Mid-Size Office Refrigerators"/>
        <s v="Magnifier Swing Arm Lamp"/>
      </sharedItems>
    </cacheField>
    <cacheField name="Price ($)" numFmtId="0">
      <sharedItems containsSemiMixedTypes="0" containsString="0" containsNumber="1" containsInteger="1" minValue="30" maxValue="100" count="63">
        <n v="57"/>
        <n v="77"/>
        <n v="84"/>
        <n v="83"/>
        <n v="94"/>
        <n v="40"/>
        <n v="48"/>
        <n v="99"/>
        <n v="76"/>
        <n v="38"/>
        <n v="79"/>
        <n v="58"/>
        <n v="33"/>
        <n v="53"/>
        <n v="61"/>
        <n v="45"/>
        <n v="71"/>
        <n v="50"/>
        <n v="62"/>
        <n v="66"/>
        <n v="42"/>
        <n v="85"/>
        <n v="37"/>
        <n v="93"/>
        <n v="92"/>
        <n v="100"/>
        <n v="91"/>
        <n v="68"/>
        <n v="69"/>
        <n v="75"/>
        <n v="67"/>
        <n v="32"/>
        <n v="30"/>
        <n v="96"/>
        <n v="88"/>
        <n v="74"/>
        <n v="82"/>
        <n v="97"/>
        <n v="31"/>
        <n v="39"/>
        <n v="47"/>
        <n v="65"/>
        <n v="70"/>
        <n v="54"/>
        <n v="46"/>
        <n v="87"/>
        <n v="73"/>
        <n v="59"/>
        <n v="36"/>
        <n v="72"/>
        <n v="43"/>
        <n v="55"/>
        <n v="86"/>
        <n v="44"/>
        <n v="34"/>
        <n v="60"/>
        <n v="56"/>
        <n v="78"/>
        <n v="35"/>
        <n v="81"/>
        <n v="95"/>
        <n v="52"/>
        <n v="41"/>
      </sharedItems>
    </cacheField>
    <cacheField name="Quantity" numFmtId="0">
      <sharedItems containsSemiMixedTypes="0" containsString="0" containsNumber="1" containsInteger="1" minValue="1" maxValue="20" count="17">
        <n v="2"/>
        <n v="9"/>
        <n v="5"/>
        <n v="17"/>
        <n v="6"/>
        <n v="12"/>
        <n v="10"/>
        <n v="7"/>
        <n v="20"/>
        <n v="16"/>
        <n v="1"/>
        <n v="13"/>
        <n v="4"/>
        <n v="3"/>
        <n v="14"/>
        <n v="8"/>
        <n v="11"/>
      </sharedItems>
    </cacheField>
    <cacheField name="Revenue ($)" numFmtId="0">
      <sharedItems containsSemiMixedTypes="0" containsString="0" containsNumber="1" containsInteger="1" minValue="30" maxValue="1411" count="136">
        <n v="114"/>
        <n v="693"/>
        <n v="420"/>
        <n v="1411"/>
        <n v="564"/>
        <n v="480"/>
        <n v="432"/>
        <n v="891"/>
        <n v="760"/>
        <n v="380"/>
        <n v="553"/>
        <n v="290"/>
        <n v="660"/>
        <n v="848"/>
        <n v="427"/>
        <n v="90"/>
        <n v="71"/>
        <n v="450"/>
        <n v="650"/>
        <n v="588"/>
        <n v="558"/>
        <n v="264"/>
        <n v="126"/>
        <n v="425"/>
        <n v="198"/>
        <n v="148"/>
        <n v="1106"/>
        <n v="100"/>
        <n v="279"/>
        <n v="474"/>
        <n v="184"/>
        <n v="168"/>
        <n v="111"/>
        <n v="600"/>
        <n v="395"/>
        <n v="33"/>
        <n v="364"/>
        <n v="304"/>
        <n v="408"/>
        <n v="345"/>
        <n v="568"/>
        <n v="300"/>
        <n v="231"/>
        <n v="201"/>
        <n v="158"/>
        <n v="64"/>
        <n v="75"/>
        <n v="192"/>
        <n v="53"/>
        <n v="528"/>
        <n v="510"/>
        <n v="592"/>
        <n v="164"/>
        <n v="97"/>
        <n v="190"/>
        <n v="574"/>
        <n v="224"/>
        <n v="93"/>
        <n v="132"/>
        <n v="78"/>
        <n v="228"/>
        <n v="282"/>
        <n v="195"/>
        <n v="350"/>
        <n v="154"/>
        <n v="270"/>
        <n v="186"/>
        <n v="150"/>
        <n v="582"/>
        <n v="230"/>
        <n v="348"/>
        <n v="273"/>
        <n v="146"/>
        <n v="177"/>
        <n v="792"/>
        <n v="340"/>
        <n v="222"/>
        <n v="182"/>
        <n v="92"/>
        <n v="180"/>
        <n v="144"/>
        <n v="581"/>
        <n v="152"/>
        <n v="30"/>
        <n v="276"/>
        <n v="232"/>
        <n v="387"/>
        <n v="385"/>
        <n v="185"/>
        <n v="288"/>
        <n v="430"/>
        <n v="160"/>
        <n v="213"/>
        <n v="116"/>
        <n v="162"/>
        <n v="117"/>
        <n v="34"/>
        <n v="120"/>
        <n v="87"/>
        <n v="784"/>
        <n v="255"/>
        <n v="312"/>
        <n v="99"/>
        <n v="210"/>
        <n v="360"/>
        <n v="84"/>
        <n v="252"/>
        <n v="248"/>
        <n v="584"/>
        <n v="285"/>
        <n v="275"/>
        <n v="102"/>
        <n v="266"/>
        <n v="371"/>
        <n v="434"/>
        <n v="310"/>
        <n v="80"/>
        <n v="468"/>
        <n v="123"/>
        <n v="106"/>
        <n v="194"/>
        <n v="400"/>
        <n v="165"/>
        <n v="249"/>
        <n v="188"/>
        <n v="96"/>
        <n v="79"/>
        <n v="406"/>
        <n v="488"/>
        <n v="45"/>
        <n v="234"/>
        <n v="118"/>
        <n v="122"/>
        <n v="710"/>
        <n v="82"/>
        <n v="390"/>
      </sharedItems>
    </cacheField>
    <cacheField name="Discount" numFmtId="9">
      <sharedItems containsSemiMixedTypes="0" containsString="0" containsNumber="1" minValue="0.01" maxValue="0.7" count="67">
        <n v="0.35"/>
        <n v="0.63"/>
        <n v="0.44"/>
        <n v="0.28000000000000003"/>
        <n v="0.43"/>
        <n v="0.6"/>
        <n v="0.53"/>
        <n v="0.24"/>
        <n v="0.49"/>
        <n v="0.56000000000000005"/>
        <n v="0.12"/>
        <n v="0.62"/>
        <n v="0.22"/>
        <n v="0.2"/>
        <n v="0.17"/>
        <n v="0.11"/>
        <n v="0.27"/>
        <n v="0.4"/>
        <n v="0.56999999999999995"/>
        <n v="0.21"/>
        <n v="0.42"/>
        <n v="0.48"/>
        <n v="0.45"/>
        <n v="0.26"/>
        <n v="0.15"/>
        <n v="0.65"/>
        <n v="0.32"/>
        <n v="0.03"/>
        <n v="0.05"/>
        <n v="0.66"/>
        <n v="0.08"/>
        <n v="0.55000000000000004"/>
        <n v="0.01"/>
        <n v="0.3"/>
        <n v="0.25"/>
        <n v="0.1"/>
        <n v="0.7"/>
        <n v="0.34"/>
        <n v="0.41"/>
        <n v="0.5"/>
        <n v="0.02"/>
        <n v="0.28999999999999998"/>
        <n v="0.39"/>
        <n v="0.18"/>
        <n v="0.67"/>
        <n v="0.31"/>
        <n v="0.06"/>
        <n v="0.36"/>
        <n v="0.68"/>
        <n v="0.64"/>
        <n v="0.37"/>
        <n v="0.13"/>
        <n v="0.61"/>
        <n v="0.33"/>
        <n v="0.46"/>
        <n v="0.47"/>
        <n v="0.14000000000000001"/>
        <n v="0.19"/>
        <n v="0.51"/>
        <n v="0.59"/>
        <n v="0.38"/>
        <n v="0.52"/>
        <n v="0.23"/>
        <n v="0.04"/>
        <n v="7.0000000000000007E-2"/>
        <n v="0.09"/>
        <n v="0.57999999999999996"/>
      </sharedItems>
    </cacheField>
    <cacheField name="Profit ($)" numFmtId="2">
      <sharedItems containsSemiMixedTypes="0" containsString="0" containsNumber="1" minValue="4.5" maxValue="211.65" count="136">
        <n v="17.099999999999998"/>
        <n v="103.95"/>
        <n v="63"/>
        <n v="211.65"/>
        <n v="84.6"/>
        <n v="72"/>
        <n v="64.8"/>
        <n v="133.65"/>
        <n v="114"/>
        <n v="57"/>
        <n v="82.95"/>
        <n v="43.5"/>
        <n v="99"/>
        <n v="127.19999999999999"/>
        <n v="64.05"/>
        <n v="13.5"/>
        <n v="10.65"/>
        <n v="67.5"/>
        <n v="97.5"/>
        <n v="88.2"/>
        <n v="83.7"/>
        <n v="39.6"/>
        <n v="18.899999999999999"/>
        <n v="63.75"/>
        <n v="29.7"/>
        <n v="22.2"/>
        <n v="165.9"/>
        <n v="15"/>
        <n v="41.85"/>
        <n v="71.099999999999994"/>
        <n v="27.599999999999998"/>
        <n v="25.2"/>
        <n v="16.649999999999999"/>
        <n v="90"/>
        <n v="59.25"/>
        <n v="4.95"/>
        <n v="54.6"/>
        <n v="45.6"/>
        <n v="61.199999999999996"/>
        <n v="51.75"/>
        <n v="85.2"/>
        <n v="45"/>
        <n v="34.65"/>
        <n v="30.15"/>
        <n v="23.7"/>
        <n v="9.6"/>
        <n v="11.25"/>
        <n v="28.799999999999997"/>
        <n v="7.9499999999999993"/>
        <n v="79.2"/>
        <n v="76.5"/>
        <n v="88.8"/>
        <n v="24.599999999999998"/>
        <n v="14.549999999999999"/>
        <n v="28.5"/>
        <n v="86.1"/>
        <n v="33.6"/>
        <n v="13.95"/>
        <n v="19.8"/>
        <n v="11.7"/>
        <n v="34.199999999999996"/>
        <n v="42.3"/>
        <n v="29.25"/>
        <n v="52.5"/>
        <n v="23.099999999999998"/>
        <n v="40.5"/>
        <n v="27.9"/>
        <n v="22.5"/>
        <n v="87.3"/>
        <n v="34.5"/>
        <n v="52.199999999999996"/>
        <n v="40.949999999999996"/>
        <n v="21.9"/>
        <n v="26.55"/>
        <n v="118.8"/>
        <n v="51"/>
        <n v="33.299999999999997"/>
        <n v="27.3"/>
        <n v="13.799999999999999"/>
        <n v="27"/>
        <n v="21.599999999999998"/>
        <n v="87.149999999999991"/>
        <n v="22.8"/>
        <n v="4.5"/>
        <n v="41.4"/>
        <n v="34.799999999999997"/>
        <n v="58.05"/>
        <n v="57.75"/>
        <n v="27.75"/>
        <n v="43.199999999999996"/>
        <n v="64.5"/>
        <n v="24"/>
        <n v="31.95"/>
        <n v="17.399999999999999"/>
        <n v="24.3"/>
        <n v="17.55"/>
        <n v="5.0999999999999996"/>
        <n v="18"/>
        <n v="13.049999999999999"/>
        <n v="117.6"/>
        <n v="38.25"/>
        <n v="46.8"/>
        <n v="14.85"/>
        <n v="31.5"/>
        <n v="54"/>
        <n v="12.6"/>
        <n v="37.799999999999997"/>
        <n v="37.199999999999996"/>
        <n v="87.6"/>
        <n v="42.75"/>
        <n v="41.25"/>
        <n v="15.299999999999999"/>
        <n v="39.9"/>
        <n v="55.65"/>
        <n v="65.099999999999994"/>
        <n v="46.5"/>
        <n v="12"/>
        <n v="70.2"/>
        <n v="18.45"/>
        <n v="15.899999999999999"/>
        <n v="29.099999999999998"/>
        <n v="60"/>
        <n v="24.75"/>
        <n v="37.35"/>
        <n v="28.2"/>
        <n v="14.399999999999999"/>
        <n v="11.85"/>
        <n v="60.9"/>
        <n v="73.2"/>
        <n v="6.75"/>
        <n v="35.1"/>
        <n v="17.7"/>
        <n v="18.3"/>
        <n v="106.5"/>
        <n v="12.299999999999999"/>
        <n v="58.5"/>
      </sharedItems>
    </cacheField>
    <cacheField name="Days (Order Date)" numFmtId="0" databaseField="0">
      <fieldGroup base="0">
        <rangePr groupBy="days" startDate="2024-01-01T00:00:00" endDate="2024-07-01T00:00:00"/>
        <groupItems count="368">
          <s v="&lt;01/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7/2024"/>
        </groupItems>
      </fieldGroup>
    </cacheField>
    <cacheField name="Months (Order Date)" numFmtId="0" databaseField="0">
      <fieldGroup base="0">
        <rangePr groupBy="months" startDate="2024-01-01T00:00:00" endDate="2024-07-01T00:00:00"/>
        <groupItems count="14">
          <s v="&lt;01/01/2024"/>
          <s v="Jan"/>
          <s v="Feb"/>
          <s v="Mar"/>
          <s v="Apr"/>
          <s v="May"/>
          <s v="Jun"/>
          <s v="Jul"/>
          <s v="Aug"/>
          <s v="Sep"/>
          <s v="Oct"/>
          <s v="Nov"/>
          <s v="Dec"/>
          <s v="&gt;01/07/2024"/>
        </groupItems>
      </fieldGroup>
    </cacheField>
  </cacheFields>
  <extLst>
    <ext xmlns:x14="http://schemas.microsoft.com/office/spreadsheetml/2009/9/main" uri="{725AE2AE-9491-48be-B2B4-4EB974FC3084}">
      <x14:pivotCacheDefinition pivotCacheId="6351833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2">
  <r>
    <x v="0"/>
    <x v="0"/>
    <x v="0"/>
    <x v="0"/>
    <x v="0"/>
    <x v="0"/>
    <x v="0"/>
    <x v="0"/>
    <x v="0"/>
    <x v="0"/>
    <x v="0"/>
    <x v="0"/>
    <x v="0"/>
  </r>
  <r>
    <x v="1"/>
    <x v="1"/>
    <x v="0"/>
    <x v="1"/>
    <x v="1"/>
    <x v="1"/>
    <x v="0"/>
    <x v="1"/>
    <x v="1"/>
    <x v="1"/>
    <x v="1"/>
    <x v="1"/>
    <x v="1"/>
  </r>
  <r>
    <x v="2"/>
    <x v="1"/>
    <x v="0"/>
    <x v="1"/>
    <x v="1"/>
    <x v="2"/>
    <x v="0"/>
    <x v="2"/>
    <x v="2"/>
    <x v="2"/>
    <x v="2"/>
    <x v="2"/>
    <x v="2"/>
  </r>
  <r>
    <x v="3"/>
    <x v="1"/>
    <x v="1"/>
    <x v="1"/>
    <x v="1"/>
    <x v="3"/>
    <x v="0"/>
    <x v="3"/>
    <x v="3"/>
    <x v="3"/>
    <x v="3"/>
    <x v="3"/>
    <x v="3"/>
  </r>
  <r>
    <x v="4"/>
    <x v="1"/>
    <x v="0"/>
    <x v="1"/>
    <x v="1"/>
    <x v="4"/>
    <x v="0"/>
    <x v="4"/>
    <x v="4"/>
    <x v="4"/>
    <x v="4"/>
    <x v="4"/>
    <x v="4"/>
  </r>
  <r>
    <x v="5"/>
    <x v="1"/>
    <x v="0"/>
    <x v="1"/>
    <x v="1"/>
    <x v="5"/>
    <x v="0"/>
    <x v="5"/>
    <x v="5"/>
    <x v="5"/>
    <x v="5"/>
    <x v="5"/>
    <x v="5"/>
  </r>
  <r>
    <x v="6"/>
    <x v="1"/>
    <x v="0"/>
    <x v="1"/>
    <x v="1"/>
    <x v="6"/>
    <x v="0"/>
    <x v="6"/>
    <x v="6"/>
    <x v="1"/>
    <x v="6"/>
    <x v="5"/>
    <x v="6"/>
  </r>
  <r>
    <x v="7"/>
    <x v="1"/>
    <x v="0"/>
    <x v="1"/>
    <x v="1"/>
    <x v="7"/>
    <x v="1"/>
    <x v="7"/>
    <x v="7"/>
    <x v="1"/>
    <x v="7"/>
    <x v="6"/>
    <x v="7"/>
  </r>
  <r>
    <x v="8"/>
    <x v="2"/>
    <x v="1"/>
    <x v="2"/>
    <x v="0"/>
    <x v="8"/>
    <x v="0"/>
    <x v="8"/>
    <x v="8"/>
    <x v="6"/>
    <x v="8"/>
    <x v="7"/>
    <x v="8"/>
  </r>
  <r>
    <x v="9"/>
    <x v="3"/>
    <x v="1"/>
    <x v="3"/>
    <x v="2"/>
    <x v="9"/>
    <x v="0"/>
    <x v="9"/>
    <x v="9"/>
    <x v="6"/>
    <x v="9"/>
    <x v="8"/>
    <x v="9"/>
  </r>
  <r>
    <x v="10"/>
    <x v="3"/>
    <x v="0"/>
    <x v="3"/>
    <x v="2"/>
    <x v="10"/>
    <x v="0"/>
    <x v="10"/>
    <x v="10"/>
    <x v="7"/>
    <x v="10"/>
    <x v="9"/>
    <x v="10"/>
  </r>
  <r>
    <x v="11"/>
    <x v="4"/>
    <x v="1"/>
    <x v="4"/>
    <x v="3"/>
    <x v="11"/>
    <x v="2"/>
    <x v="11"/>
    <x v="11"/>
    <x v="2"/>
    <x v="11"/>
    <x v="10"/>
    <x v="11"/>
  </r>
  <r>
    <x v="12"/>
    <x v="5"/>
    <x v="0"/>
    <x v="5"/>
    <x v="4"/>
    <x v="12"/>
    <x v="0"/>
    <x v="12"/>
    <x v="12"/>
    <x v="8"/>
    <x v="12"/>
    <x v="11"/>
    <x v="12"/>
  </r>
  <r>
    <x v="13"/>
    <x v="5"/>
    <x v="0"/>
    <x v="5"/>
    <x v="4"/>
    <x v="13"/>
    <x v="0"/>
    <x v="13"/>
    <x v="13"/>
    <x v="9"/>
    <x v="13"/>
    <x v="12"/>
    <x v="13"/>
  </r>
  <r>
    <x v="14"/>
    <x v="5"/>
    <x v="0"/>
    <x v="5"/>
    <x v="4"/>
    <x v="14"/>
    <x v="1"/>
    <x v="14"/>
    <x v="14"/>
    <x v="7"/>
    <x v="14"/>
    <x v="10"/>
    <x v="14"/>
  </r>
  <r>
    <x v="15"/>
    <x v="6"/>
    <x v="1"/>
    <x v="6"/>
    <x v="5"/>
    <x v="15"/>
    <x v="1"/>
    <x v="15"/>
    <x v="15"/>
    <x v="0"/>
    <x v="15"/>
    <x v="13"/>
    <x v="15"/>
  </r>
  <r>
    <x v="16"/>
    <x v="6"/>
    <x v="1"/>
    <x v="6"/>
    <x v="5"/>
    <x v="16"/>
    <x v="2"/>
    <x v="16"/>
    <x v="16"/>
    <x v="10"/>
    <x v="16"/>
    <x v="14"/>
    <x v="16"/>
  </r>
  <r>
    <x v="17"/>
    <x v="7"/>
    <x v="0"/>
    <x v="7"/>
    <x v="6"/>
    <x v="17"/>
    <x v="0"/>
    <x v="17"/>
    <x v="17"/>
    <x v="1"/>
    <x v="17"/>
    <x v="15"/>
    <x v="17"/>
  </r>
  <r>
    <x v="18"/>
    <x v="7"/>
    <x v="0"/>
    <x v="7"/>
    <x v="6"/>
    <x v="17"/>
    <x v="0"/>
    <x v="17"/>
    <x v="17"/>
    <x v="11"/>
    <x v="18"/>
    <x v="16"/>
    <x v="18"/>
  </r>
  <r>
    <x v="19"/>
    <x v="8"/>
    <x v="0"/>
    <x v="7"/>
    <x v="6"/>
    <x v="18"/>
    <x v="2"/>
    <x v="18"/>
    <x v="2"/>
    <x v="7"/>
    <x v="19"/>
    <x v="17"/>
    <x v="19"/>
  </r>
  <r>
    <x v="20"/>
    <x v="8"/>
    <x v="0"/>
    <x v="7"/>
    <x v="6"/>
    <x v="19"/>
    <x v="2"/>
    <x v="19"/>
    <x v="18"/>
    <x v="1"/>
    <x v="20"/>
    <x v="18"/>
    <x v="20"/>
  </r>
  <r>
    <x v="21"/>
    <x v="8"/>
    <x v="0"/>
    <x v="7"/>
    <x v="6"/>
    <x v="20"/>
    <x v="0"/>
    <x v="20"/>
    <x v="19"/>
    <x v="12"/>
    <x v="21"/>
    <x v="19"/>
    <x v="21"/>
  </r>
  <r>
    <x v="22"/>
    <x v="8"/>
    <x v="0"/>
    <x v="7"/>
    <x v="6"/>
    <x v="21"/>
    <x v="0"/>
    <x v="21"/>
    <x v="20"/>
    <x v="13"/>
    <x v="22"/>
    <x v="20"/>
    <x v="22"/>
  </r>
  <r>
    <x v="23"/>
    <x v="8"/>
    <x v="0"/>
    <x v="7"/>
    <x v="6"/>
    <x v="22"/>
    <x v="0"/>
    <x v="22"/>
    <x v="21"/>
    <x v="2"/>
    <x v="23"/>
    <x v="7"/>
    <x v="23"/>
  </r>
  <r>
    <x v="24"/>
    <x v="8"/>
    <x v="0"/>
    <x v="7"/>
    <x v="6"/>
    <x v="23"/>
    <x v="1"/>
    <x v="23"/>
    <x v="12"/>
    <x v="4"/>
    <x v="24"/>
    <x v="2"/>
    <x v="24"/>
  </r>
  <r>
    <x v="25"/>
    <x v="8"/>
    <x v="0"/>
    <x v="7"/>
    <x v="6"/>
    <x v="24"/>
    <x v="1"/>
    <x v="24"/>
    <x v="22"/>
    <x v="12"/>
    <x v="25"/>
    <x v="4"/>
    <x v="25"/>
  </r>
  <r>
    <x v="26"/>
    <x v="8"/>
    <x v="0"/>
    <x v="7"/>
    <x v="6"/>
    <x v="24"/>
    <x v="1"/>
    <x v="24"/>
    <x v="22"/>
    <x v="12"/>
    <x v="25"/>
    <x v="8"/>
    <x v="25"/>
  </r>
  <r>
    <x v="27"/>
    <x v="9"/>
    <x v="0"/>
    <x v="8"/>
    <x v="7"/>
    <x v="25"/>
    <x v="0"/>
    <x v="25"/>
    <x v="10"/>
    <x v="14"/>
    <x v="26"/>
    <x v="21"/>
    <x v="26"/>
  </r>
  <r>
    <x v="28"/>
    <x v="9"/>
    <x v="0"/>
    <x v="8"/>
    <x v="7"/>
    <x v="26"/>
    <x v="0"/>
    <x v="26"/>
    <x v="17"/>
    <x v="0"/>
    <x v="27"/>
    <x v="22"/>
    <x v="27"/>
  </r>
  <r>
    <x v="29"/>
    <x v="9"/>
    <x v="0"/>
    <x v="8"/>
    <x v="7"/>
    <x v="27"/>
    <x v="0"/>
    <x v="27"/>
    <x v="23"/>
    <x v="13"/>
    <x v="28"/>
    <x v="23"/>
    <x v="28"/>
  </r>
  <r>
    <x v="30"/>
    <x v="9"/>
    <x v="0"/>
    <x v="8"/>
    <x v="7"/>
    <x v="28"/>
    <x v="0"/>
    <x v="28"/>
    <x v="10"/>
    <x v="4"/>
    <x v="29"/>
    <x v="5"/>
    <x v="29"/>
  </r>
  <r>
    <x v="31"/>
    <x v="10"/>
    <x v="0"/>
    <x v="9"/>
    <x v="6"/>
    <x v="29"/>
    <x v="0"/>
    <x v="29"/>
    <x v="24"/>
    <x v="0"/>
    <x v="30"/>
    <x v="24"/>
    <x v="30"/>
  </r>
  <r>
    <x v="32"/>
    <x v="10"/>
    <x v="0"/>
    <x v="9"/>
    <x v="6"/>
    <x v="30"/>
    <x v="0"/>
    <x v="30"/>
    <x v="20"/>
    <x v="12"/>
    <x v="31"/>
    <x v="0"/>
    <x v="31"/>
  </r>
  <r>
    <x v="33"/>
    <x v="10"/>
    <x v="0"/>
    <x v="10"/>
    <x v="6"/>
    <x v="31"/>
    <x v="1"/>
    <x v="31"/>
    <x v="22"/>
    <x v="13"/>
    <x v="32"/>
    <x v="25"/>
    <x v="32"/>
  </r>
  <r>
    <x v="34"/>
    <x v="11"/>
    <x v="0"/>
    <x v="11"/>
    <x v="3"/>
    <x v="32"/>
    <x v="2"/>
    <x v="32"/>
    <x v="25"/>
    <x v="4"/>
    <x v="33"/>
    <x v="26"/>
    <x v="33"/>
  </r>
  <r>
    <x v="35"/>
    <x v="12"/>
    <x v="0"/>
    <x v="9"/>
    <x v="6"/>
    <x v="33"/>
    <x v="0"/>
    <x v="33"/>
    <x v="10"/>
    <x v="2"/>
    <x v="34"/>
    <x v="3"/>
    <x v="34"/>
  </r>
  <r>
    <x v="36"/>
    <x v="12"/>
    <x v="0"/>
    <x v="9"/>
    <x v="6"/>
    <x v="34"/>
    <x v="0"/>
    <x v="34"/>
    <x v="12"/>
    <x v="10"/>
    <x v="35"/>
    <x v="16"/>
    <x v="35"/>
  </r>
  <r>
    <x v="37"/>
    <x v="13"/>
    <x v="0"/>
    <x v="12"/>
    <x v="8"/>
    <x v="35"/>
    <x v="0"/>
    <x v="35"/>
    <x v="26"/>
    <x v="12"/>
    <x v="36"/>
    <x v="27"/>
    <x v="36"/>
  </r>
  <r>
    <x v="38"/>
    <x v="14"/>
    <x v="1"/>
    <x v="13"/>
    <x v="7"/>
    <x v="36"/>
    <x v="2"/>
    <x v="36"/>
    <x v="8"/>
    <x v="12"/>
    <x v="37"/>
    <x v="28"/>
    <x v="37"/>
  </r>
  <r>
    <x v="39"/>
    <x v="15"/>
    <x v="0"/>
    <x v="14"/>
    <x v="9"/>
    <x v="37"/>
    <x v="0"/>
    <x v="37"/>
    <x v="27"/>
    <x v="4"/>
    <x v="38"/>
    <x v="29"/>
    <x v="38"/>
  </r>
  <r>
    <x v="40"/>
    <x v="16"/>
    <x v="0"/>
    <x v="15"/>
    <x v="5"/>
    <x v="38"/>
    <x v="2"/>
    <x v="38"/>
    <x v="28"/>
    <x v="2"/>
    <x v="39"/>
    <x v="9"/>
    <x v="39"/>
  </r>
  <r>
    <x v="41"/>
    <x v="17"/>
    <x v="1"/>
    <x v="16"/>
    <x v="10"/>
    <x v="39"/>
    <x v="0"/>
    <x v="39"/>
    <x v="16"/>
    <x v="15"/>
    <x v="40"/>
    <x v="30"/>
    <x v="40"/>
  </r>
  <r>
    <x v="42"/>
    <x v="17"/>
    <x v="1"/>
    <x v="16"/>
    <x v="10"/>
    <x v="40"/>
    <x v="1"/>
    <x v="40"/>
    <x v="29"/>
    <x v="12"/>
    <x v="41"/>
    <x v="3"/>
    <x v="41"/>
  </r>
  <r>
    <x v="43"/>
    <x v="18"/>
    <x v="1"/>
    <x v="15"/>
    <x v="5"/>
    <x v="41"/>
    <x v="2"/>
    <x v="41"/>
    <x v="1"/>
    <x v="13"/>
    <x v="42"/>
    <x v="31"/>
    <x v="42"/>
  </r>
  <r>
    <x v="44"/>
    <x v="19"/>
    <x v="0"/>
    <x v="17"/>
    <x v="11"/>
    <x v="42"/>
    <x v="2"/>
    <x v="42"/>
    <x v="30"/>
    <x v="13"/>
    <x v="43"/>
    <x v="10"/>
    <x v="43"/>
  </r>
  <r>
    <x v="45"/>
    <x v="19"/>
    <x v="0"/>
    <x v="17"/>
    <x v="11"/>
    <x v="43"/>
    <x v="0"/>
    <x v="43"/>
    <x v="10"/>
    <x v="0"/>
    <x v="44"/>
    <x v="14"/>
    <x v="44"/>
  </r>
  <r>
    <x v="46"/>
    <x v="19"/>
    <x v="0"/>
    <x v="17"/>
    <x v="11"/>
    <x v="44"/>
    <x v="0"/>
    <x v="44"/>
    <x v="31"/>
    <x v="0"/>
    <x v="45"/>
    <x v="32"/>
    <x v="45"/>
  </r>
  <r>
    <x v="47"/>
    <x v="20"/>
    <x v="0"/>
    <x v="18"/>
    <x v="12"/>
    <x v="45"/>
    <x v="2"/>
    <x v="45"/>
    <x v="32"/>
    <x v="13"/>
    <x v="15"/>
    <x v="33"/>
    <x v="15"/>
  </r>
  <r>
    <x v="48"/>
    <x v="21"/>
    <x v="1"/>
    <x v="19"/>
    <x v="13"/>
    <x v="46"/>
    <x v="0"/>
    <x v="46"/>
    <x v="29"/>
    <x v="10"/>
    <x v="46"/>
    <x v="34"/>
    <x v="46"/>
  </r>
  <r>
    <x v="49"/>
    <x v="22"/>
    <x v="0"/>
    <x v="20"/>
    <x v="14"/>
    <x v="47"/>
    <x v="2"/>
    <x v="47"/>
    <x v="33"/>
    <x v="0"/>
    <x v="47"/>
    <x v="35"/>
    <x v="47"/>
  </r>
  <r>
    <x v="50"/>
    <x v="22"/>
    <x v="0"/>
    <x v="20"/>
    <x v="14"/>
    <x v="48"/>
    <x v="2"/>
    <x v="48"/>
    <x v="13"/>
    <x v="10"/>
    <x v="48"/>
    <x v="21"/>
    <x v="48"/>
  </r>
  <r>
    <x v="51"/>
    <x v="22"/>
    <x v="0"/>
    <x v="20"/>
    <x v="14"/>
    <x v="49"/>
    <x v="0"/>
    <x v="49"/>
    <x v="34"/>
    <x v="4"/>
    <x v="49"/>
    <x v="36"/>
    <x v="49"/>
  </r>
  <r>
    <x v="52"/>
    <x v="22"/>
    <x v="0"/>
    <x v="20"/>
    <x v="14"/>
    <x v="50"/>
    <x v="0"/>
    <x v="50"/>
    <x v="21"/>
    <x v="4"/>
    <x v="50"/>
    <x v="37"/>
    <x v="50"/>
  </r>
  <r>
    <x v="53"/>
    <x v="16"/>
    <x v="0"/>
    <x v="21"/>
    <x v="13"/>
    <x v="51"/>
    <x v="2"/>
    <x v="51"/>
    <x v="35"/>
    <x v="15"/>
    <x v="51"/>
    <x v="38"/>
    <x v="51"/>
  </r>
  <r>
    <x v="54"/>
    <x v="16"/>
    <x v="0"/>
    <x v="21"/>
    <x v="13"/>
    <x v="52"/>
    <x v="2"/>
    <x v="52"/>
    <x v="36"/>
    <x v="0"/>
    <x v="52"/>
    <x v="21"/>
    <x v="52"/>
  </r>
  <r>
    <x v="55"/>
    <x v="16"/>
    <x v="0"/>
    <x v="21"/>
    <x v="13"/>
    <x v="53"/>
    <x v="0"/>
    <x v="53"/>
    <x v="37"/>
    <x v="10"/>
    <x v="53"/>
    <x v="39"/>
    <x v="53"/>
  </r>
  <r>
    <x v="56"/>
    <x v="23"/>
    <x v="1"/>
    <x v="22"/>
    <x v="3"/>
    <x v="54"/>
    <x v="2"/>
    <x v="54"/>
    <x v="9"/>
    <x v="2"/>
    <x v="54"/>
    <x v="40"/>
    <x v="54"/>
  </r>
  <r>
    <x v="57"/>
    <x v="24"/>
    <x v="1"/>
    <x v="23"/>
    <x v="15"/>
    <x v="55"/>
    <x v="0"/>
    <x v="55"/>
    <x v="36"/>
    <x v="7"/>
    <x v="55"/>
    <x v="22"/>
    <x v="55"/>
  </r>
  <r>
    <x v="58"/>
    <x v="25"/>
    <x v="0"/>
    <x v="24"/>
    <x v="6"/>
    <x v="56"/>
    <x v="0"/>
    <x v="12"/>
    <x v="31"/>
    <x v="7"/>
    <x v="56"/>
    <x v="3"/>
    <x v="56"/>
  </r>
  <r>
    <x v="59"/>
    <x v="1"/>
    <x v="0"/>
    <x v="1"/>
    <x v="1"/>
    <x v="57"/>
    <x v="2"/>
    <x v="56"/>
    <x v="2"/>
    <x v="7"/>
    <x v="19"/>
    <x v="41"/>
    <x v="19"/>
  </r>
  <r>
    <x v="60"/>
    <x v="1"/>
    <x v="0"/>
    <x v="1"/>
    <x v="1"/>
    <x v="58"/>
    <x v="2"/>
    <x v="57"/>
    <x v="38"/>
    <x v="13"/>
    <x v="57"/>
    <x v="30"/>
    <x v="57"/>
  </r>
  <r>
    <x v="61"/>
    <x v="1"/>
    <x v="0"/>
    <x v="1"/>
    <x v="1"/>
    <x v="59"/>
    <x v="0"/>
    <x v="58"/>
    <x v="19"/>
    <x v="0"/>
    <x v="58"/>
    <x v="42"/>
    <x v="58"/>
  </r>
  <r>
    <x v="62"/>
    <x v="1"/>
    <x v="0"/>
    <x v="1"/>
    <x v="1"/>
    <x v="60"/>
    <x v="0"/>
    <x v="59"/>
    <x v="39"/>
    <x v="0"/>
    <x v="59"/>
    <x v="43"/>
    <x v="59"/>
  </r>
  <r>
    <x v="63"/>
    <x v="1"/>
    <x v="0"/>
    <x v="1"/>
    <x v="1"/>
    <x v="61"/>
    <x v="0"/>
    <x v="60"/>
    <x v="9"/>
    <x v="4"/>
    <x v="60"/>
    <x v="44"/>
    <x v="60"/>
  </r>
  <r>
    <x v="64"/>
    <x v="1"/>
    <x v="0"/>
    <x v="1"/>
    <x v="1"/>
    <x v="62"/>
    <x v="0"/>
    <x v="61"/>
    <x v="40"/>
    <x v="4"/>
    <x v="61"/>
    <x v="22"/>
    <x v="61"/>
  </r>
  <r>
    <x v="65"/>
    <x v="1"/>
    <x v="0"/>
    <x v="1"/>
    <x v="1"/>
    <x v="63"/>
    <x v="0"/>
    <x v="62"/>
    <x v="7"/>
    <x v="0"/>
    <x v="24"/>
    <x v="16"/>
    <x v="24"/>
  </r>
  <r>
    <x v="66"/>
    <x v="2"/>
    <x v="0"/>
    <x v="2"/>
    <x v="0"/>
    <x v="64"/>
    <x v="2"/>
    <x v="63"/>
    <x v="41"/>
    <x v="13"/>
    <x v="62"/>
    <x v="45"/>
    <x v="62"/>
  </r>
  <r>
    <x v="67"/>
    <x v="3"/>
    <x v="0"/>
    <x v="3"/>
    <x v="2"/>
    <x v="65"/>
    <x v="2"/>
    <x v="63"/>
    <x v="42"/>
    <x v="2"/>
    <x v="63"/>
    <x v="21"/>
    <x v="63"/>
  </r>
  <r>
    <x v="68"/>
    <x v="3"/>
    <x v="0"/>
    <x v="3"/>
    <x v="2"/>
    <x v="66"/>
    <x v="0"/>
    <x v="64"/>
    <x v="1"/>
    <x v="0"/>
    <x v="64"/>
    <x v="46"/>
    <x v="64"/>
  </r>
  <r>
    <x v="69"/>
    <x v="4"/>
    <x v="1"/>
    <x v="4"/>
    <x v="3"/>
    <x v="67"/>
    <x v="1"/>
    <x v="65"/>
    <x v="43"/>
    <x v="2"/>
    <x v="65"/>
    <x v="47"/>
    <x v="65"/>
  </r>
  <r>
    <x v="70"/>
    <x v="5"/>
    <x v="0"/>
    <x v="5"/>
    <x v="4"/>
    <x v="68"/>
    <x v="2"/>
    <x v="66"/>
    <x v="18"/>
    <x v="13"/>
    <x v="66"/>
    <x v="34"/>
    <x v="66"/>
  </r>
  <r>
    <x v="71"/>
    <x v="5"/>
    <x v="0"/>
    <x v="5"/>
    <x v="4"/>
    <x v="69"/>
    <x v="0"/>
    <x v="67"/>
    <x v="17"/>
    <x v="13"/>
    <x v="67"/>
    <x v="20"/>
    <x v="67"/>
  </r>
  <r>
    <x v="72"/>
    <x v="5"/>
    <x v="0"/>
    <x v="5"/>
    <x v="4"/>
    <x v="70"/>
    <x v="1"/>
    <x v="68"/>
    <x v="37"/>
    <x v="4"/>
    <x v="68"/>
    <x v="47"/>
    <x v="68"/>
  </r>
  <r>
    <x v="73"/>
    <x v="6"/>
    <x v="1"/>
    <x v="6"/>
    <x v="5"/>
    <x v="71"/>
    <x v="0"/>
    <x v="69"/>
    <x v="44"/>
    <x v="2"/>
    <x v="69"/>
    <x v="48"/>
    <x v="69"/>
  </r>
  <r>
    <x v="74"/>
    <x v="6"/>
    <x v="1"/>
    <x v="6"/>
    <x v="5"/>
    <x v="72"/>
    <x v="0"/>
    <x v="70"/>
    <x v="30"/>
    <x v="13"/>
    <x v="43"/>
    <x v="0"/>
    <x v="43"/>
  </r>
  <r>
    <x v="75"/>
    <x v="7"/>
    <x v="0"/>
    <x v="7"/>
    <x v="6"/>
    <x v="73"/>
    <x v="2"/>
    <x v="71"/>
    <x v="45"/>
    <x v="12"/>
    <x v="70"/>
    <x v="49"/>
    <x v="70"/>
  </r>
  <r>
    <x v="76"/>
    <x v="7"/>
    <x v="0"/>
    <x v="7"/>
    <x v="6"/>
    <x v="74"/>
    <x v="0"/>
    <x v="72"/>
    <x v="37"/>
    <x v="4"/>
    <x v="68"/>
    <x v="46"/>
    <x v="68"/>
  </r>
  <r>
    <x v="77"/>
    <x v="7"/>
    <x v="0"/>
    <x v="7"/>
    <x v="6"/>
    <x v="75"/>
    <x v="0"/>
    <x v="73"/>
    <x v="26"/>
    <x v="13"/>
    <x v="71"/>
    <x v="18"/>
    <x v="71"/>
  </r>
  <r>
    <x v="78"/>
    <x v="7"/>
    <x v="0"/>
    <x v="25"/>
    <x v="6"/>
    <x v="76"/>
    <x v="1"/>
    <x v="74"/>
    <x v="46"/>
    <x v="0"/>
    <x v="72"/>
    <x v="24"/>
    <x v="72"/>
  </r>
  <r>
    <x v="79"/>
    <x v="26"/>
    <x v="1"/>
    <x v="15"/>
    <x v="5"/>
    <x v="77"/>
    <x v="2"/>
    <x v="75"/>
    <x v="20"/>
    <x v="13"/>
    <x v="22"/>
    <x v="6"/>
    <x v="22"/>
  </r>
  <r>
    <x v="80"/>
    <x v="26"/>
    <x v="1"/>
    <x v="26"/>
    <x v="5"/>
    <x v="78"/>
    <x v="2"/>
    <x v="76"/>
    <x v="47"/>
    <x v="13"/>
    <x v="73"/>
    <x v="50"/>
    <x v="73"/>
  </r>
  <r>
    <x v="81"/>
    <x v="26"/>
    <x v="1"/>
    <x v="15"/>
    <x v="5"/>
    <x v="79"/>
    <x v="0"/>
    <x v="77"/>
    <x v="34"/>
    <x v="1"/>
    <x v="74"/>
    <x v="20"/>
    <x v="74"/>
  </r>
  <r>
    <x v="82"/>
    <x v="26"/>
    <x v="1"/>
    <x v="15"/>
    <x v="5"/>
    <x v="80"/>
    <x v="1"/>
    <x v="78"/>
    <x v="21"/>
    <x v="12"/>
    <x v="75"/>
    <x v="44"/>
    <x v="75"/>
  </r>
  <r>
    <x v="83"/>
    <x v="27"/>
    <x v="0"/>
    <x v="7"/>
    <x v="6"/>
    <x v="81"/>
    <x v="0"/>
    <x v="79"/>
    <x v="10"/>
    <x v="0"/>
    <x v="44"/>
    <x v="6"/>
    <x v="44"/>
  </r>
  <r>
    <x v="84"/>
    <x v="27"/>
    <x v="0"/>
    <x v="7"/>
    <x v="6"/>
    <x v="82"/>
    <x v="1"/>
    <x v="80"/>
    <x v="35"/>
    <x v="13"/>
    <x v="76"/>
    <x v="29"/>
    <x v="76"/>
  </r>
  <r>
    <x v="85"/>
    <x v="28"/>
    <x v="1"/>
    <x v="27"/>
    <x v="11"/>
    <x v="83"/>
    <x v="0"/>
    <x v="81"/>
    <x v="26"/>
    <x v="0"/>
    <x v="77"/>
    <x v="28"/>
    <x v="77"/>
  </r>
  <r>
    <x v="86"/>
    <x v="28"/>
    <x v="1"/>
    <x v="27"/>
    <x v="11"/>
    <x v="84"/>
    <x v="1"/>
    <x v="82"/>
    <x v="44"/>
    <x v="0"/>
    <x v="78"/>
    <x v="24"/>
    <x v="78"/>
  </r>
  <r>
    <x v="87"/>
    <x v="29"/>
    <x v="0"/>
    <x v="28"/>
    <x v="10"/>
    <x v="85"/>
    <x v="0"/>
    <x v="83"/>
    <x v="48"/>
    <x v="2"/>
    <x v="79"/>
    <x v="31"/>
    <x v="79"/>
  </r>
  <r>
    <x v="88"/>
    <x v="29"/>
    <x v="0"/>
    <x v="28"/>
    <x v="10"/>
    <x v="86"/>
    <x v="1"/>
    <x v="84"/>
    <x v="49"/>
    <x v="0"/>
    <x v="80"/>
    <x v="10"/>
    <x v="80"/>
  </r>
  <r>
    <x v="89"/>
    <x v="30"/>
    <x v="0"/>
    <x v="15"/>
    <x v="5"/>
    <x v="87"/>
    <x v="0"/>
    <x v="85"/>
    <x v="3"/>
    <x v="7"/>
    <x v="81"/>
    <x v="16"/>
    <x v="81"/>
  </r>
  <r>
    <x v="90"/>
    <x v="31"/>
    <x v="0"/>
    <x v="29"/>
    <x v="16"/>
    <x v="88"/>
    <x v="0"/>
    <x v="86"/>
    <x v="33"/>
    <x v="0"/>
    <x v="47"/>
    <x v="20"/>
    <x v="47"/>
  </r>
  <r>
    <x v="91"/>
    <x v="32"/>
    <x v="0"/>
    <x v="30"/>
    <x v="17"/>
    <x v="89"/>
    <x v="2"/>
    <x v="87"/>
    <x v="19"/>
    <x v="13"/>
    <x v="24"/>
    <x v="32"/>
    <x v="24"/>
  </r>
  <r>
    <x v="92"/>
    <x v="33"/>
    <x v="1"/>
    <x v="7"/>
    <x v="6"/>
    <x v="90"/>
    <x v="0"/>
    <x v="88"/>
    <x v="8"/>
    <x v="0"/>
    <x v="82"/>
    <x v="47"/>
    <x v="82"/>
  </r>
  <r>
    <x v="93"/>
    <x v="34"/>
    <x v="1"/>
    <x v="31"/>
    <x v="18"/>
    <x v="91"/>
    <x v="0"/>
    <x v="89"/>
    <x v="32"/>
    <x v="10"/>
    <x v="83"/>
    <x v="0"/>
    <x v="83"/>
  </r>
  <r>
    <x v="94"/>
    <x v="34"/>
    <x v="1"/>
    <x v="31"/>
    <x v="18"/>
    <x v="92"/>
    <x v="0"/>
    <x v="90"/>
    <x v="24"/>
    <x v="13"/>
    <x v="84"/>
    <x v="51"/>
    <x v="84"/>
  </r>
  <r>
    <x v="95"/>
    <x v="32"/>
    <x v="0"/>
    <x v="30"/>
    <x v="17"/>
    <x v="93"/>
    <x v="0"/>
    <x v="21"/>
    <x v="11"/>
    <x v="12"/>
    <x v="85"/>
    <x v="21"/>
    <x v="85"/>
  </r>
  <r>
    <x v="96"/>
    <x v="32"/>
    <x v="0"/>
    <x v="30"/>
    <x v="17"/>
    <x v="94"/>
    <x v="0"/>
    <x v="91"/>
    <x v="15"/>
    <x v="4"/>
    <x v="65"/>
    <x v="12"/>
    <x v="65"/>
  </r>
  <r>
    <x v="97"/>
    <x v="32"/>
    <x v="0"/>
    <x v="30"/>
    <x v="17"/>
    <x v="95"/>
    <x v="0"/>
    <x v="92"/>
    <x v="50"/>
    <x v="1"/>
    <x v="86"/>
    <x v="35"/>
    <x v="86"/>
  </r>
  <r>
    <x v="98"/>
    <x v="32"/>
    <x v="0"/>
    <x v="30"/>
    <x v="17"/>
    <x v="96"/>
    <x v="1"/>
    <x v="93"/>
    <x v="51"/>
    <x v="7"/>
    <x v="87"/>
    <x v="4"/>
    <x v="87"/>
  </r>
  <r>
    <x v="99"/>
    <x v="35"/>
    <x v="0"/>
    <x v="32"/>
    <x v="19"/>
    <x v="97"/>
    <x v="2"/>
    <x v="94"/>
    <x v="22"/>
    <x v="2"/>
    <x v="88"/>
    <x v="9"/>
    <x v="88"/>
  </r>
  <r>
    <x v="100"/>
    <x v="35"/>
    <x v="0"/>
    <x v="32"/>
    <x v="19"/>
    <x v="98"/>
    <x v="0"/>
    <x v="95"/>
    <x v="6"/>
    <x v="4"/>
    <x v="89"/>
    <x v="50"/>
    <x v="89"/>
  </r>
  <r>
    <x v="101"/>
    <x v="35"/>
    <x v="0"/>
    <x v="32"/>
    <x v="19"/>
    <x v="99"/>
    <x v="0"/>
    <x v="96"/>
    <x v="52"/>
    <x v="2"/>
    <x v="90"/>
    <x v="52"/>
    <x v="90"/>
  </r>
  <r>
    <x v="102"/>
    <x v="35"/>
    <x v="0"/>
    <x v="32"/>
    <x v="19"/>
    <x v="100"/>
    <x v="0"/>
    <x v="97"/>
    <x v="17"/>
    <x v="0"/>
    <x v="27"/>
    <x v="51"/>
    <x v="27"/>
  </r>
  <r>
    <x v="103"/>
    <x v="35"/>
    <x v="0"/>
    <x v="32"/>
    <x v="19"/>
    <x v="101"/>
    <x v="0"/>
    <x v="98"/>
    <x v="5"/>
    <x v="12"/>
    <x v="91"/>
    <x v="11"/>
    <x v="91"/>
  </r>
  <r>
    <x v="104"/>
    <x v="35"/>
    <x v="0"/>
    <x v="32"/>
    <x v="19"/>
    <x v="102"/>
    <x v="0"/>
    <x v="99"/>
    <x v="24"/>
    <x v="10"/>
    <x v="78"/>
    <x v="16"/>
    <x v="78"/>
  </r>
  <r>
    <x v="105"/>
    <x v="35"/>
    <x v="0"/>
    <x v="32"/>
    <x v="19"/>
    <x v="103"/>
    <x v="1"/>
    <x v="100"/>
    <x v="44"/>
    <x v="0"/>
    <x v="78"/>
    <x v="37"/>
    <x v="78"/>
  </r>
  <r>
    <x v="106"/>
    <x v="36"/>
    <x v="0"/>
    <x v="33"/>
    <x v="17"/>
    <x v="104"/>
    <x v="1"/>
    <x v="100"/>
    <x v="16"/>
    <x v="13"/>
    <x v="92"/>
    <x v="33"/>
    <x v="92"/>
  </r>
  <r>
    <x v="107"/>
    <x v="36"/>
    <x v="0"/>
    <x v="33"/>
    <x v="17"/>
    <x v="105"/>
    <x v="1"/>
    <x v="101"/>
    <x v="11"/>
    <x v="0"/>
    <x v="93"/>
    <x v="53"/>
    <x v="93"/>
  </r>
  <r>
    <x v="108"/>
    <x v="37"/>
    <x v="1"/>
    <x v="7"/>
    <x v="6"/>
    <x v="106"/>
    <x v="0"/>
    <x v="102"/>
    <x v="29"/>
    <x v="0"/>
    <x v="67"/>
    <x v="41"/>
    <x v="67"/>
  </r>
  <r>
    <x v="109"/>
    <x v="38"/>
    <x v="0"/>
    <x v="22"/>
    <x v="3"/>
    <x v="107"/>
    <x v="0"/>
    <x v="103"/>
    <x v="17"/>
    <x v="7"/>
    <x v="63"/>
    <x v="51"/>
    <x v="63"/>
  </r>
  <r>
    <x v="110"/>
    <x v="38"/>
    <x v="0"/>
    <x v="22"/>
    <x v="3"/>
    <x v="108"/>
    <x v="0"/>
    <x v="104"/>
    <x v="43"/>
    <x v="13"/>
    <x v="94"/>
    <x v="53"/>
    <x v="94"/>
  </r>
  <r>
    <x v="111"/>
    <x v="38"/>
    <x v="0"/>
    <x v="22"/>
    <x v="3"/>
    <x v="109"/>
    <x v="1"/>
    <x v="105"/>
    <x v="41"/>
    <x v="13"/>
    <x v="62"/>
    <x v="20"/>
    <x v="62"/>
  </r>
  <r>
    <x v="112"/>
    <x v="39"/>
    <x v="1"/>
    <x v="1"/>
    <x v="1"/>
    <x v="110"/>
    <x v="2"/>
    <x v="57"/>
    <x v="17"/>
    <x v="0"/>
    <x v="27"/>
    <x v="54"/>
    <x v="27"/>
  </r>
  <r>
    <x v="113"/>
    <x v="40"/>
    <x v="1"/>
    <x v="34"/>
    <x v="11"/>
    <x v="111"/>
    <x v="0"/>
    <x v="106"/>
    <x v="53"/>
    <x v="4"/>
    <x v="21"/>
    <x v="13"/>
    <x v="21"/>
  </r>
  <r>
    <x v="114"/>
    <x v="41"/>
    <x v="1"/>
    <x v="35"/>
    <x v="6"/>
    <x v="112"/>
    <x v="0"/>
    <x v="107"/>
    <x v="39"/>
    <x v="13"/>
    <x v="95"/>
    <x v="48"/>
    <x v="95"/>
  </r>
  <r>
    <x v="115"/>
    <x v="41"/>
    <x v="1"/>
    <x v="7"/>
    <x v="6"/>
    <x v="113"/>
    <x v="0"/>
    <x v="108"/>
    <x v="54"/>
    <x v="10"/>
    <x v="96"/>
    <x v="55"/>
    <x v="96"/>
  </r>
  <r>
    <x v="116"/>
    <x v="41"/>
    <x v="1"/>
    <x v="7"/>
    <x v="6"/>
    <x v="114"/>
    <x v="1"/>
    <x v="109"/>
    <x v="55"/>
    <x v="0"/>
    <x v="97"/>
    <x v="35"/>
    <x v="97"/>
  </r>
  <r>
    <x v="117"/>
    <x v="42"/>
    <x v="0"/>
    <x v="36"/>
    <x v="19"/>
    <x v="115"/>
    <x v="0"/>
    <x v="110"/>
    <x v="45"/>
    <x v="10"/>
    <x v="98"/>
    <x v="2"/>
    <x v="98"/>
  </r>
  <r>
    <x v="118"/>
    <x v="43"/>
    <x v="0"/>
    <x v="37"/>
    <x v="6"/>
    <x v="116"/>
    <x v="2"/>
    <x v="47"/>
    <x v="56"/>
    <x v="14"/>
    <x v="99"/>
    <x v="56"/>
    <x v="99"/>
  </r>
  <r>
    <x v="119"/>
    <x v="43"/>
    <x v="0"/>
    <x v="37"/>
    <x v="6"/>
    <x v="117"/>
    <x v="0"/>
    <x v="111"/>
    <x v="21"/>
    <x v="13"/>
    <x v="100"/>
    <x v="57"/>
    <x v="100"/>
  </r>
  <r>
    <x v="120"/>
    <x v="43"/>
    <x v="0"/>
    <x v="37"/>
    <x v="6"/>
    <x v="118"/>
    <x v="0"/>
    <x v="112"/>
    <x v="13"/>
    <x v="10"/>
    <x v="48"/>
    <x v="51"/>
    <x v="48"/>
  </r>
  <r>
    <x v="121"/>
    <x v="43"/>
    <x v="0"/>
    <x v="37"/>
    <x v="6"/>
    <x v="119"/>
    <x v="0"/>
    <x v="113"/>
    <x v="57"/>
    <x v="12"/>
    <x v="101"/>
    <x v="58"/>
    <x v="101"/>
  </r>
  <r>
    <x v="122"/>
    <x v="43"/>
    <x v="0"/>
    <x v="37"/>
    <x v="6"/>
    <x v="120"/>
    <x v="0"/>
    <x v="114"/>
    <x v="39"/>
    <x v="0"/>
    <x v="59"/>
    <x v="59"/>
    <x v="59"/>
  </r>
  <r>
    <x v="123"/>
    <x v="43"/>
    <x v="0"/>
    <x v="37"/>
    <x v="6"/>
    <x v="121"/>
    <x v="0"/>
    <x v="115"/>
    <x v="12"/>
    <x v="13"/>
    <x v="102"/>
    <x v="32"/>
    <x v="102"/>
  </r>
  <r>
    <x v="124"/>
    <x v="43"/>
    <x v="0"/>
    <x v="37"/>
    <x v="6"/>
    <x v="122"/>
    <x v="0"/>
    <x v="116"/>
    <x v="58"/>
    <x v="4"/>
    <x v="103"/>
    <x v="0"/>
    <x v="103"/>
  </r>
  <r>
    <x v="125"/>
    <x v="44"/>
    <x v="0"/>
    <x v="38"/>
    <x v="20"/>
    <x v="123"/>
    <x v="0"/>
    <x v="117"/>
    <x v="39"/>
    <x v="0"/>
    <x v="59"/>
    <x v="5"/>
    <x v="59"/>
  </r>
  <r>
    <x v="126"/>
    <x v="44"/>
    <x v="0"/>
    <x v="38"/>
    <x v="20"/>
    <x v="124"/>
    <x v="0"/>
    <x v="118"/>
    <x v="55"/>
    <x v="4"/>
    <x v="104"/>
    <x v="10"/>
    <x v="104"/>
  </r>
  <r>
    <x v="127"/>
    <x v="45"/>
    <x v="0"/>
    <x v="7"/>
    <x v="6"/>
    <x v="125"/>
    <x v="2"/>
    <x v="119"/>
    <x v="59"/>
    <x v="0"/>
    <x v="94"/>
    <x v="20"/>
    <x v="94"/>
  </r>
  <r>
    <x v="128"/>
    <x v="45"/>
    <x v="0"/>
    <x v="7"/>
    <x v="6"/>
    <x v="126"/>
    <x v="2"/>
    <x v="120"/>
    <x v="22"/>
    <x v="13"/>
    <x v="32"/>
    <x v="37"/>
    <x v="32"/>
  </r>
  <r>
    <x v="129"/>
    <x v="46"/>
    <x v="0"/>
    <x v="39"/>
    <x v="21"/>
    <x v="127"/>
    <x v="2"/>
    <x v="121"/>
    <x v="20"/>
    <x v="0"/>
    <x v="105"/>
    <x v="23"/>
    <x v="105"/>
  </r>
  <r>
    <x v="130"/>
    <x v="46"/>
    <x v="0"/>
    <x v="39"/>
    <x v="21"/>
    <x v="128"/>
    <x v="2"/>
    <x v="122"/>
    <x v="2"/>
    <x v="13"/>
    <x v="106"/>
    <x v="14"/>
    <x v="106"/>
  </r>
  <r>
    <x v="131"/>
    <x v="47"/>
    <x v="0"/>
    <x v="40"/>
    <x v="11"/>
    <x v="129"/>
    <x v="0"/>
    <x v="123"/>
    <x v="18"/>
    <x v="12"/>
    <x v="107"/>
    <x v="2"/>
    <x v="107"/>
  </r>
  <r>
    <x v="132"/>
    <x v="48"/>
    <x v="1"/>
    <x v="41"/>
    <x v="9"/>
    <x v="130"/>
    <x v="2"/>
    <x v="122"/>
    <x v="46"/>
    <x v="15"/>
    <x v="108"/>
    <x v="45"/>
    <x v="108"/>
  </r>
  <r>
    <x v="133"/>
    <x v="49"/>
    <x v="0"/>
    <x v="18"/>
    <x v="12"/>
    <x v="131"/>
    <x v="0"/>
    <x v="124"/>
    <x v="60"/>
    <x v="13"/>
    <x v="109"/>
    <x v="48"/>
    <x v="109"/>
  </r>
  <r>
    <x v="134"/>
    <x v="48"/>
    <x v="1"/>
    <x v="41"/>
    <x v="9"/>
    <x v="132"/>
    <x v="0"/>
    <x v="125"/>
    <x v="51"/>
    <x v="2"/>
    <x v="110"/>
    <x v="60"/>
    <x v="110"/>
  </r>
  <r>
    <x v="135"/>
    <x v="48"/>
    <x v="1"/>
    <x v="41"/>
    <x v="9"/>
    <x v="133"/>
    <x v="1"/>
    <x v="126"/>
    <x v="49"/>
    <x v="16"/>
    <x v="74"/>
    <x v="37"/>
    <x v="74"/>
  </r>
  <r>
    <x v="136"/>
    <x v="48"/>
    <x v="1"/>
    <x v="41"/>
    <x v="9"/>
    <x v="134"/>
    <x v="1"/>
    <x v="127"/>
    <x v="54"/>
    <x v="13"/>
    <x v="111"/>
    <x v="10"/>
    <x v="111"/>
  </r>
  <r>
    <x v="137"/>
    <x v="50"/>
    <x v="1"/>
    <x v="42"/>
    <x v="5"/>
    <x v="135"/>
    <x v="2"/>
    <x v="128"/>
    <x v="11"/>
    <x v="2"/>
    <x v="11"/>
    <x v="61"/>
    <x v="11"/>
  </r>
  <r>
    <x v="138"/>
    <x v="50"/>
    <x v="1"/>
    <x v="42"/>
    <x v="5"/>
    <x v="136"/>
    <x v="1"/>
    <x v="129"/>
    <x v="9"/>
    <x v="7"/>
    <x v="112"/>
    <x v="46"/>
    <x v="112"/>
  </r>
  <r>
    <x v="139"/>
    <x v="51"/>
    <x v="1"/>
    <x v="43"/>
    <x v="22"/>
    <x v="137"/>
    <x v="0"/>
    <x v="130"/>
    <x v="13"/>
    <x v="7"/>
    <x v="113"/>
    <x v="22"/>
    <x v="113"/>
  </r>
  <r>
    <x v="140"/>
    <x v="51"/>
    <x v="1"/>
    <x v="43"/>
    <x v="22"/>
    <x v="138"/>
    <x v="0"/>
    <x v="131"/>
    <x v="18"/>
    <x v="7"/>
    <x v="114"/>
    <x v="58"/>
    <x v="114"/>
  </r>
  <r>
    <x v="141"/>
    <x v="52"/>
    <x v="1"/>
    <x v="36"/>
    <x v="19"/>
    <x v="139"/>
    <x v="0"/>
    <x v="132"/>
    <x v="17"/>
    <x v="7"/>
    <x v="63"/>
    <x v="60"/>
    <x v="63"/>
  </r>
  <r>
    <x v="142"/>
    <x v="52"/>
    <x v="1"/>
    <x v="36"/>
    <x v="19"/>
    <x v="140"/>
    <x v="1"/>
    <x v="133"/>
    <x v="18"/>
    <x v="2"/>
    <x v="115"/>
    <x v="30"/>
    <x v="115"/>
  </r>
  <r>
    <x v="143"/>
    <x v="53"/>
    <x v="1"/>
    <x v="8"/>
    <x v="7"/>
    <x v="141"/>
    <x v="0"/>
    <x v="134"/>
    <x v="5"/>
    <x v="0"/>
    <x v="116"/>
    <x v="56"/>
    <x v="116"/>
  </r>
  <r>
    <x v="144"/>
    <x v="53"/>
    <x v="1"/>
    <x v="8"/>
    <x v="7"/>
    <x v="142"/>
    <x v="0"/>
    <x v="135"/>
    <x v="61"/>
    <x v="1"/>
    <x v="117"/>
    <x v="62"/>
    <x v="117"/>
  </r>
  <r>
    <x v="145"/>
    <x v="53"/>
    <x v="1"/>
    <x v="8"/>
    <x v="7"/>
    <x v="143"/>
    <x v="1"/>
    <x v="136"/>
    <x v="52"/>
    <x v="2"/>
    <x v="90"/>
    <x v="48"/>
    <x v="90"/>
  </r>
  <r>
    <x v="146"/>
    <x v="54"/>
    <x v="0"/>
    <x v="44"/>
    <x v="15"/>
    <x v="144"/>
    <x v="0"/>
    <x v="137"/>
    <x v="62"/>
    <x v="13"/>
    <x v="118"/>
    <x v="43"/>
    <x v="118"/>
  </r>
  <r>
    <x v="147"/>
    <x v="13"/>
    <x v="0"/>
    <x v="45"/>
    <x v="23"/>
    <x v="145"/>
    <x v="2"/>
    <x v="138"/>
    <x v="13"/>
    <x v="0"/>
    <x v="119"/>
    <x v="18"/>
    <x v="119"/>
  </r>
  <r>
    <x v="148"/>
    <x v="55"/>
    <x v="0"/>
    <x v="9"/>
    <x v="6"/>
    <x v="146"/>
    <x v="0"/>
    <x v="139"/>
    <x v="60"/>
    <x v="13"/>
    <x v="109"/>
    <x v="23"/>
    <x v="109"/>
  </r>
  <r>
    <x v="149"/>
    <x v="56"/>
    <x v="0"/>
    <x v="1"/>
    <x v="1"/>
    <x v="147"/>
    <x v="2"/>
    <x v="140"/>
    <x v="37"/>
    <x v="0"/>
    <x v="120"/>
    <x v="40"/>
    <x v="120"/>
  </r>
  <r>
    <x v="150"/>
    <x v="56"/>
    <x v="0"/>
    <x v="1"/>
    <x v="1"/>
    <x v="147"/>
    <x v="2"/>
    <x v="140"/>
    <x v="37"/>
    <x v="0"/>
    <x v="120"/>
    <x v="0"/>
    <x v="120"/>
  </r>
  <r>
    <x v="151"/>
    <x v="57"/>
    <x v="1"/>
    <x v="46"/>
    <x v="3"/>
    <x v="148"/>
    <x v="1"/>
    <x v="109"/>
    <x v="25"/>
    <x v="12"/>
    <x v="121"/>
    <x v="59"/>
    <x v="121"/>
  </r>
  <r>
    <x v="152"/>
    <x v="1"/>
    <x v="0"/>
    <x v="47"/>
    <x v="8"/>
    <x v="149"/>
    <x v="0"/>
    <x v="141"/>
    <x v="51"/>
    <x v="13"/>
    <x v="122"/>
    <x v="57"/>
    <x v="122"/>
  </r>
  <r>
    <x v="153"/>
    <x v="58"/>
    <x v="1"/>
    <x v="9"/>
    <x v="6"/>
    <x v="1"/>
    <x v="0"/>
    <x v="1"/>
    <x v="1"/>
    <x v="13"/>
    <x v="42"/>
    <x v="13"/>
    <x v="42"/>
  </r>
  <r>
    <x v="154"/>
    <x v="58"/>
    <x v="1"/>
    <x v="9"/>
    <x v="6"/>
    <x v="2"/>
    <x v="0"/>
    <x v="2"/>
    <x v="2"/>
    <x v="13"/>
    <x v="106"/>
    <x v="63"/>
    <x v="106"/>
  </r>
  <r>
    <x v="155"/>
    <x v="58"/>
    <x v="1"/>
    <x v="9"/>
    <x v="6"/>
    <x v="3"/>
    <x v="0"/>
    <x v="3"/>
    <x v="3"/>
    <x v="13"/>
    <x v="123"/>
    <x v="55"/>
    <x v="123"/>
  </r>
  <r>
    <x v="156"/>
    <x v="59"/>
    <x v="1"/>
    <x v="48"/>
    <x v="2"/>
    <x v="4"/>
    <x v="0"/>
    <x v="4"/>
    <x v="4"/>
    <x v="0"/>
    <x v="124"/>
    <x v="15"/>
    <x v="124"/>
  </r>
  <r>
    <x v="157"/>
    <x v="60"/>
    <x v="0"/>
    <x v="15"/>
    <x v="5"/>
    <x v="5"/>
    <x v="0"/>
    <x v="5"/>
    <x v="5"/>
    <x v="13"/>
    <x v="97"/>
    <x v="46"/>
    <x v="97"/>
  </r>
  <r>
    <x v="158"/>
    <x v="61"/>
    <x v="0"/>
    <x v="40"/>
    <x v="11"/>
    <x v="6"/>
    <x v="0"/>
    <x v="6"/>
    <x v="6"/>
    <x v="0"/>
    <x v="125"/>
    <x v="37"/>
    <x v="125"/>
  </r>
  <r>
    <x v="159"/>
    <x v="61"/>
    <x v="0"/>
    <x v="40"/>
    <x v="11"/>
    <x v="7"/>
    <x v="1"/>
    <x v="7"/>
    <x v="7"/>
    <x v="10"/>
    <x v="102"/>
    <x v="50"/>
    <x v="102"/>
  </r>
  <r>
    <x v="160"/>
    <x v="62"/>
    <x v="0"/>
    <x v="49"/>
    <x v="10"/>
    <x v="8"/>
    <x v="0"/>
    <x v="8"/>
    <x v="8"/>
    <x v="0"/>
    <x v="82"/>
    <x v="3"/>
    <x v="82"/>
  </r>
  <r>
    <x v="161"/>
    <x v="62"/>
    <x v="0"/>
    <x v="49"/>
    <x v="10"/>
    <x v="9"/>
    <x v="0"/>
    <x v="9"/>
    <x v="9"/>
    <x v="7"/>
    <x v="112"/>
    <x v="64"/>
    <x v="112"/>
  </r>
  <r>
    <x v="162"/>
    <x v="63"/>
    <x v="0"/>
    <x v="50"/>
    <x v="24"/>
    <x v="10"/>
    <x v="0"/>
    <x v="10"/>
    <x v="10"/>
    <x v="10"/>
    <x v="126"/>
    <x v="9"/>
    <x v="126"/>
  </r>
  <r>
    <x v="163"/>
    <x v="64"/>
    <x v="0"/>
    <x v="51"/>
    <x v="19"/>
    <x v="11"/>
    <x v="2"/>
    <x v="11"/>
    <x v="11"/>
    <x v="7"/>
    <x v="127"/>
    <x v="57"/>
    <x v="127"/>
  </r>
  <r>
    <x v="164"/>
    <x v="65"/>
    <x v="0"/>
    <x v="22"/>
    <x v="3"/>
    <x v="12"/>
    <x v="0"/>
    <x v="12"/>
    <x v="12"/>
    <x v="13"/>
    <x v="102"/>
    <x v="1"/>
    <x v="102"/>
  </r>
  <r>
    <x v="165"/>
    <x v="66"/>
    <x v="0"/>
    <x v="52"/>
    <x v="15"/>
    <x v="13"/>
    <x v="0"/>
    <x v="13"/>
    <x v="13"/>
    <x v="10"/>
    <x v="48"/>
    <x v="57"/>
    <x v="48"/>
  </r>
  <r>
    <x v="166"/>
    <x v="66"/>
    <x v="0"/>
    <x v="52"/>
    <x v="15"/>
    <x v="14"/>
    <x v="1"/>
    <x v="14"/>
    <x v="14"/>
    <x v="15"/>
    <x v="128"/>
    <x v="57"/>
    <x v="128"/>
  </r>
  <r>
    <x v="167"/>
    <x v="66"/>
    <x v="0"/>
    <x v="52"/>
    <x v="15"/>
    <x v="15"/>
    <x v="1"/>
    <x v="15"/>
    <x v="15"/>
    <x v="10"/>
    <x v="129"/>
    <x v="39"/>
    <x v="129"/>
  </r>
  <r>
    <x v="168"/>
    <x v="67"/>
    <x v="1"/>
    <x v="15"/>
    <x v="5"/>
    <x v="16"/>
    <x v="2"/>
    <x v="16"/>
    <x v="16"/>
    <x v="13"/>
    <x v="92"/>
    <x v="65"/>
    <x v="92"/>
  </r>
  <r>
    <x v="169"/>
    <x v="67"/>
    <x v="1"/>
    <x v="15"/>
    <x v="5"/>
    <x v="17"/>
    <x v="0"/>
    <x v="17"/>
    <x v="17"/>
    <x v="13"/>
    <x v="67"/>
    <x v="66"/>
    <x v="67"/>
  </r>
  <r>
    <x v="170"/>
    <x v="67"/>
    <x v="1"/>
    <x v="26"/>
    <x v="5"/>
    <x v="17"/>
    <x v="0"/>
    <x v="17"/>
    <x v="17"/>
    <x v="13"/>
    <x v="67"/>
    <x v="3"/>
    <x v="67"/>
  </r>
  <r>
    <x v="171"/>
    <x v="67"/>
    <x v="1"/>
    <x v="15"/>
    <x v="5"/>
    <x v="150"/>
    <x v="0"/>
    <x v="142"/>
    <x v="62"/>
    <x v="13"/>
    <x v="118"/>
    <x v="21"/>
    <x v="118"/>
  </r>
  <r>
    <x v="172"/>
    <x v="68"/>
    <x v="0"/>
    <x v="53"/>
    <x v="25"/>
    <x v="151"/>
    <x v="0"/>
    <x v="143"/>
    <x v="57"/>
    <x v="13"/>
    <x v="130"/>
    <x v="30"/>
    <x v="130"/>
  </r>
  <r>
    <x v="173"/>
    <x v="69"/>
    <x v="1"/>
    <x v="36"/>
    <x v="19"/>
    <x v="152"/>
    <x v="2"/>
    <x v="144"/>
    <x v="47"/>
    <x v="0"/>
    <x v="131"/>
    <x v="51"/>
    <x v="131"/>
  </r>
  <r>
    <x v="174"/>
    <x v="5"/>
    <x v="0"/>
    <x v="5"/>
    <x v="4"/>
    <x v="13"/>
    <x v="0"/>
    <x v="13"/>
    <x v="13"/>
    <x v="0"/>
    <x v="119"/>
    <x v="39"/>
    <x v="119"/>
  </r>
  <r>
    <x v="175"/>
    <x v="5"/>
    <x v="0"/>
    <x v="5"/>
    <x v="4"/>
    <x v="14"/>
    <x v="1"/>
    <x v="14"/>
    <x v="14"/>
    <x v="0"/>
    <x v="132"/>
    <x v="27"/>
    <x v="132"/>
  </r>
  <r>
    <x v="176"/>
    <x v="6"/>
    <x v="1"/>
    <x v="6"/>
    <x v="5"/>
    <x v="15"/>
    <x v="1"/>
    <x v="15"/>
    <x v="15"/>
    <x v="4"/>
    <x v="65"/>
    <x v="23"/>
    <x v="65"/>
  </r>
  <r>
    <x v="177"/>
    <x v="6"/>
    <x v="1"/>
    <x v="6"/>
    <x v="5"/>
    <x v="16"/>
    <x v="2"/>
    <x v="16"/>
    <x v="16"/>
    <x v="6"/>
    <x v="133"/>
    <x v="25"/>
    <x v="133"/>
  </r>
  <r>
    <x v="178"/>
    <x v="7"/>
    <x v="0"/>
    <x v="7"/>
    <x v="6"/>
    <x v="17"/>
    <x v="0"/>
    <x v="17"/>
    <x v="17"/>
    <x v="13"/>
    <x v="67"/>
    <x v="59"/>
    <x v="67"/>
  </r>
  <r>
    <x v="179"/>
    <x v="7"/>
    <x v="0"/>
    <x v="7"/>
    <x v="6"/>
    <x v="17"/>
    <x v="0"/>
    <x v="17"/>
    <x v="17"/>
    <x v="13"/>
    <x v="67"/>
    <x v="55"/>
    <x v="67"/>
  </r>
  <r>
    <x v="180"/>
    <x v="5"/>
    <x v="1"/>
    <x v="5"/>
    <x v="4"/>
    <x v="14"/>
    <x v="0"/>
    <x v="142"/>
    <x v="62"/>
    <x v="0"/>
    <x v="134"/>
    <x v="21"/>
    <x v="134"/>
  </r>
  <r>
    <x v="181"/>
    <x v="6"/>
    <x v="1"/>
    <x v="6"/>
    <x v="5"/>
    <x v="15"/>
    <x v="0"/>
    <x v="143"/>
    <x v="57"/>
    <x v="2"/>
    <x v="135"/>
    <x v="30"/>
    <x v="13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CF0C0C-2A84-4803-AA02-4C71800DE08A}"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1:A2" firstHeaderRow="1" firstDataRow="1" firstDataCol="0"/>
  <pivotFields count="15">
    <pivotField numFmtId="164" showAll="0">
      <items count="1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t="default"/>
      </items>
    </pivotField>
    <pivotField showAll="0">
      <items count="71">
        <item x="18"/>
        <item x="0"/>
        <item x="54"/>
        <item x="17"/>
        <item x="8"/>
        <item x="65"/>
        <item x="46"/>
        <item x="44"/>
        <item x="69"/>
        <item x="22"/>
        <item x="33"/>
        <item x="20"/>
        <item x="53"/>
        <item x="12"/>
        <item x="40"/>
        <item x="2"/>
        <item x="27"/>
        <item x="59"/>
        <item x="30"/>
        <item x="47"/>
        <item x="50"/>
        <item x="21"/>
        <item x="6"/>
        <item x="25"/>
        <item x="42"/>
        <item x="49"/>
        <item x="66"/>
        <item x="52"/>
        <item x="41"/>
        <item x="16"/>
        <item x="39"/>
        <item x="24"/>
        <item x="48"/>
        <item x="31"/>
        <item x="19"/>
        <item x="55"/>
        <item x="51"/>
        <item x="67"/>
        <item x="7"/>
        <item x="5"/>
        <item x="43"/>
        <item x="36"/>
        <item x="57"/>
        <item x="45"/>
        <item x="60"/>
        <item x="14"/>
        <item x="28"/>
        <item x="64"/>
        <item x="13"/>
        <item x="61"/>
        <item x="23"/>
        <item x="4"/>
        <item x="15"/>
        <item x="11"/>
        <item x="38"/>
        <item x="63"/>
        <item x="37"/>
        <item x="9"/>
        <item x="58"/>
        <item x="56"/>
        <item x="68"/>
        <item x="3"/>
        <item x="26"/>
        <item x="32"/>
        <item x="34"/>
        <item x="29"/>
        <item x="35"/>
        <item x="1"/>
        <item x="62"/>
        <item x="10"/>
        <item t="default"/>
      </items>
    </pivotField>
    <pivotField showAll="0">
      <items count="3">
        <item x="0"/>
        <item x="1"/>
        <item t="default"/>
      </items>
    </pivotField>
    <pivotField showAll="0">
      <items count="55">
        <item x="5"/>
        <item x="11"/>
        <item x="19"/>
        <item x="52"/>
        <item x="22"/>
        <item x="45"/>
        <item x="8"/>
        <item x="44"/>
        <item x="31"/>
        <item x="33"/>
        <item x="23"/>
        <item x="27"/>
        <item x="3"/>
        <item x="6"/>
        <item x="41"/>
        <item x="43"/>
        <item x="16"/>
        <item x="39"/>
        <item x="26"/>
        <item x="15"/>
        <item x="53"/>
        <item x="47"/>
        <item x="35"/>
        <item x="25"/>
        <item x="7"/>
        <item x="14"/>
        <item x="48"/>
        <item x="21"/>
        <item x="17"/>
        <item x="46"/>
        <item x="20"/>
        <item x="51"/>
        <item x="36"/>
        <item x="13"/>
        <item x="2"/>
        <item x="4"/>
        <item x="24"/>
        <item x="1"/>
        <item x="49"/>
        <item x="50"/>
        <item x="42"/>
        <item x="40"/>
        <item x="37"/>
        <item x="34"/>
        <item x="9"/>
        <item x="28"/>
        <item x="18"/>
        <item x="10"/>
        <item x="29"/>
        <item x="32"/>
        <item x="38"/>
        <item x="0"/>
        <item x="12"/>
        <item x="30"/>
        <item t="default"/>
      </items>
    </pivotField>
    <pivotField showAll="0">
      <items count="27">
        <item x="18"/>
        <item x="10"/>
        <item x="6"/>
        <item x="4"/>
        <item x="17"/>
        <item x="2"/>
        <item x="3"/>
        <item x="14"/>
        <item x="20"/>
        <item x="21"/>
        <item x="8"/>
        <item x="11"/>
        <item x="25"/>
        <item x="22"/>
        <item x="19"/>
        <item x="15"/>
        <item x="7"/>
        <item x="24"/>
        <item x="1"/>
        <item x="23"/>
        <item x="13"/>
        <item x="5"/>
        <item x="0"/>
        <item x="16"/>
        <item x="12"/>
        <item x="9"/>
        <item t="default"/>
      </items>
    </pivotField>
    <pivotField showAll="0">
      <items count="154">
        <item x="127"/>
        <item x="128"/>
        <item x="65"/>
        <item x="18"/>
        <item x="19"/>
        <item x="147"/>
        <item x="64"/>
        <item x="57"/>
        <item x="58"/>
        <item x="135"/>
        <item x="77"/>
        <item x="78"/>
        <item x="47"/>
        <item x="48"/>
        <item x="97"/>
        <item x="73"/>
        <item x="54"/>
        <item x="51"/>
        <item x="52"/>
        <item x="16"/>
        <item x="38"/>
        <item x="145"/>
        <item x="42"/>
        <item x="11"/>
        <item x="68"/>
        <item x="152"/>
        <item x="45"/>
        <item x="89"/>
        <item x="41"/>
        <item x="32"/>
        <item x="125"/>
        <item x="126"/>
        <item x="116"/>
        <item x="110"/>
        <item x="36"/>
        <item x="130"/>
        <item x="90"/>
        <item x="66"/>
        <item x="20"/>
        <item x="21"/>
        <item x="22"/>
        <item x="144"/>
        <item x="131"/>
        <item x="71"/>
        <item x="72"/>
        <item x="37"/>
        <item x="0"/>
        <item x="29"/>
        <item x="30"/>
        <item x="137"/>
        <item x="138"/>
        <item x="81"/>
        <item x="59"/>
        <item x="60"/>
        <item x="61"/>
        <item x="62"/>
        <item x="63"/>
        <item x="5"/>
        <item x="79"/>
        <item x="106"/>
        <item x="4"/>
        <item x="83"/>
        <item x="35"/>
        <item x="49"/>
        <item x="50"/>
        <item x="139"/>
        <item x="98"/>
        <item x="99"/>
        <item x="100"/>
        <item x="101"/>
        <item x="102"/>
        <item x="74"/>
        <item x="75"/>
        <item x="39"/>
        <item x="88"/>
        <item x="115"/>
        <item x="149"/>
        <item x="53"/>
        <item x="17"/>
        <item x="150"/>
        <item x="91"/>
        <item x="92"/>
        <item x="33"/>
        <item x="34"/>
        <item x="55"/>
        <item x="12"/>
        <item x="6"/>
        <item x="87"/>
        <item x="112"/>
        <item x="113"/>
        <item x="43"/>
        <item x="44"/>
        <item x="10"/>
        <item x="146"/>
        <item x="111"/>
        <item x="107"/>
        <item x="108"/>
        <item x="129"/>
        <item x="69"/>
        <item x="13"/>
        <item x="123"/>
        <item x="124"/>
        <item x="25"/>
        <item x="26"/>
        <item x="27"/>
        <item x="28"/>
        <item x="46"/>
        <item x="93"/>
        <item x="94"/>
        <item x="95"/>
        <item x="8"/>
        <item x="9"/>
        <item x="141"/>
        <item x="142"/>
        <item x="117"/>
        <item x="118"/>
        <item x="119"/>
        <item x="120"/>
        <item x="121"/>
        <item x="122"/>
        <item x="1"/>
        <item x="2"/>
        <item x="3"/>
        <item x="151"/>
        <item x="56"/>
        <item x="132"/>
        <item x="85"/>
        <item x="23"/>
        <item x="24"/>
        <item x="31"/>
        <item x="82"/>
        <item x="136"/>
        <item x="80"/>
        <item x="148"/>
        <item x="84"/>
        <item x="104"/>
        <item x="105"/>
        <item x="140"/>
        <item x="103"/>
        <item x="76"/>
        <item x="40"/>
        <item x="7"/>
        <item x="114"/>
        <item x="109"/>
        <item x="70"/>
        <item x="14"/>
        <item x="15"/>
        <item x="67"/>
        <item x="96"/>
        <item x="143"/>
        <item x="133"/>
        <item x="134"/>
        <item x="86"/>
        <item t="default"/>
      </items>
    </pivotField>
    <pivotField showAll="0">
      <items count="4">
        <item x="2"/>
        <item x="0"/>
        <item x="1"/>
        <item t="default"/>
      </items>
    </pivotField>
    <pivotField showAll="0">
      <items count="146">
        <item x="77"/>
        <item x="89"/>
        <item x="16"/>
        <item x="11"/>
        <item x="61"/>
        <item x="72"/>
        <item x="131"/>
        <item x="4"/>
        <item x="132"/>
        <item x="136"/>
        <item x="127"/>
        <item x="97"/>
        <item x="87"/>
        <item x="133"/>
        <item x="75"/>
        <item x="50"/>
        <item x="6"/>
        <item x="110"/>
        <item x="118"/>
        <item x="8"/>
        <item x="90"/>
        <item x="104"/>
        <item x="103"/>
        <item x="58"/>
        <item x="67"/>
        <item x="83"/>
        <item x="22"/>
        <item x="32"/>
        <item x="60"/>
        <item x="63"/>
        <item x="121"/>
        <item x="19"/>
        <item x="31"/>
        <item x="49"/>
        <item x="91"/>
        <item x="2"/>
        <item x="66"/>
        <item x="21"/>
        <item x="5"/>
        <item x="17"/>
        <item x="102"/>
        <item x="120"/>
        <item x="38"/>
        <item x="18"/>
        <item x="64"/>
        <item x="85"/>
        <item x="128"/>
        <item x="106"/>
        <item x="124"/>
        <item x="0"/>
        <item x="116"/>
        <item x="10"/>
        <item x="46"/>
        <item x="125"/>
        <item x="115"/>
        <item x="129"/>
        <item x="41"/>
        <item x="140"/>
        <item x="76"/>
        <item x="48"/>
        <item x="119"/>
        <item x="54"/>
        <item x="92"/>
        <item x="35"/>
        <item x="51"/>
        <item x="69"/>
        <item x="95"/>
        <item x="122"/>
        <item x="45"/>
        <item x="57"/>
        <item x="39"/>
        <item x="117"/>
        <item x="44"/>
        <item x="114"/>
        <item x="100"/>
        <item x="80"/>
        <item x="84"/>
        <item x="55"/>
        <item x="93"/>
        <item x="24"/>
        <item x="101"/>
        <item x="68"/>
        <item x="65"/>
        <item x="7"/>
        <item x="47"/>
        <item x="62"/>
        <item x="71"/>
        <item x="144"/>
        <item x="14"/>
        <item x="23"/>
        <item x="40"/>
        <item x="130"/>
        <item x="20"/>
        <item x="29"/>
        <item x="1"/>
        <item x="13"/>
        <item x="138"/>
        <item x="94"/>
        <item x="25"/>
        <item x="109"/>
        <item x="126"/>
        <item x="78"/>
        <item x="98"/>
        <item x="59"/>
        <item x="99"/>
        <item x="33"/>
        <item x="26"/>
        <item x="56"/>
        <item x="12"/>
        <item x="53"/>
        <item x="105"/>
        <item x="113"/>
        <item x="143"/>
        <item x="88"/>
        <item x="42"/>
        <item x="36"/>
        <item x="142"/>
        <item x="86"/>
        <item x="34"/>
        <item x="15"/>
        <item x="135"/>
        <item x="70"/>
        <item x="37"/>
        <item x="141"/>
        <item x="52"/>
        <item x="9"/>
        <item x="139"/>
        <item x="107"/>
        <item x="28"/>
        <item x="123"/>
        <item x="82"/>
        <item x="74"/>
        <item x="79"/>
        <item x="30"/>
        <item x="81"/>
        <item x="112"/>
        <item x="3"/>
        <item x="134"/>
        <item x="27"/>
        <item x="73"/>
        <item x="111"/>
        <item x="137"/>
        <item x="108"/>
        <item x="43"/>
        <item x="96"/>
        <item t="default"/>
      </items>
    </pivotField>
    <pivotField showAll="0">
      <items count="64">
        <item x="32"/>
        <item x="38"/>
        <item x="31"/>
        <item x="12"/>
        <item x="54"/>
        <item x="58"/>
        <item x="48"/>
        <item x="22"/>
        <item x="9"/>
        <item x="39"/>
        <item x="5"/>
        <item x="62"/>
        <item x="20"/>
        <item x="50"/>
        <item x="53"/>
        <item x="15"/>
        <item x="44"/>
        <item x="40"/>
        <item x="6"/>
        <item x="17"/>
        <item x="61"/>
        <item x="13"/>
        <item x="43"/>
        <item x="51"/>
        <item x="56"/>
        <item x="0"/>
        <item x="11"/>
        <item x="47"/>
        <item x="55"/>
        <item x="14"/>
        <item x="18"/>
        <item x="41"/>
        <item x="19"/>
        <item x="30"/>
        <item x="27"/>
        <item x="28"/>
        <item x="42"/>
        <item x="16"/>
        <item x="49"/>
        <item x="46"/>
        <item x="35"/>
        <item x="29"/>
        <item x="8"/>
        <item x="1"/>
        <item x="57"/>
        <item x="10"/>
        <item x="59"/>
        <item x="36"/>
        <item x="3"/>
        <item x="2"/>
        <item x="21"/>
        <item x="52"/>
        <item x="45"/>
        <item x="34"/>
        <item x="26"/>
        <item x="24"/>
        <item x="23"/>
        <item x="4"/>
        <item x="60"/>
        <item x="33"/>
        <item x="37"/>
        <item x="7"/>
        <item x="25"/>
        <item t="default"/>
      </items>
    </pivotField>
    <pivotField showAll="0">
      <items count="18">
        <item x="10"/>
        <item x="0"/>
        <item x="13"/>
        <item x="12"/>
        <item x="2"/>
        <item x="4"/>
        <item x="7"/>
        <item x="15"/>
        <item x="1"/>
        <item x="6"/>
        <item x="16"/>
        <item x="5"/>
        <item x="11"/>
        <item x="14"/>
        <item x="9"/>
        <item x="3"/>
        <item x="8"/>
        <item t="default"/>
      </items>
    </pivotField>
    <pivotField dataField="1" showAll="0">
      <items count="137">
        <item x="83"/>
        <item x="35"/>
        <item x="96"/>
        <item x="129"/>
        <item x="48"/>
        <item x="45"/>
        <item x="16"/>
        <item x="46"/>
        <item x="59"/>
        <item x="126"/>
        <item x="116"/>
        <item x="134"/>
        <item x="105"/>
        <item x="98"/>
        <item x="15"/>
        <item x="78"/>
        <item x="57"/>
        <item x="125"/>
        <item x="53"/>
        <item x="102"/>
        <item x="27"/>
        <item x="111"/>
        <item x="119"/>
        <item x="32"/>
        <item x="0"/>
        <item x="93"/>
        <item x="95"/>
        <item x="131"/>
        <item x="97"/>
        <item x="132"/>
        <item x="118"/>
        <item x="22"/>
        <item x="58"/>
        <item x="80"/>
        <item x="72"/>
        <item x="25"/>
        <item x="67"/>
        <item x="82"/>
        <item x="64"/>
        <item x="44"/>
        <item x="91"/>
        <item x="94"/>
        <item x="52"/>
        <item x="122"/>
        <item x="31"/>
        <item x="73"/>
        <item x="79"/>
        <item x="77"/>
        <item x="30"/>
        <item x="88"/>
        <item x="66"/>
        <item x="124"/>
        <item x="54"/>
        <item x="47"/>
        <item x="120"/>
        <item x="62"/>
        <item x="24"/>
        <item x="43"/>
        <item x="103"/>
        <item x="92"/>
        <item x="76"/>
        <item x="56"/>
        <item x="60"/>
        <item x="69"/>
        <item x="42"/>
        <item x="85"/>
        <item x="130"/>
        <item x="107"/>
        <item x="123"/>
        <item x="106"/>
        <item x="100"/>
        <item x="21"/>
        <item x="112"/>
        <item x="65"/>
        <item x="71"/>
        <item x="110"/>
        <item x="84"/>
        <item x="28"/>
        <item x="61"/>
        <item x="109"/>
        <item x="89"/>
        <item x="11"/>
        <item x="41"/>
        <item x="37"/>
        <item x="115"/>
        <item x="101"/>
        <item x="75"/>
        <item x="39"/>
        <item x="70"/>
        <item x="63"/>
        <item x="104"/>
        <item x="36"/>
        <item x="113"/>
        <item x="9"/>
        <item x="87"/>
        <item x="86"/>
        <item x="135"/>
        <item x="34"/>
        <item x="121"/>
        <item x="127"/>
        <item x="38"/>
        <item x="2"/>
        <item x="23"/>
        <item x="14"/>
        <item x="90"/>
        <item x="6"/>
        <item x="114"/>
        <item x="17"/>
        <item x="117"/>
        <item x="29"/>
        <item x="5"/>
        <item x="128"/>
        <item x="50"/>
        <item x="49"/>
        <item x="10"/>
        <item x="20"/>
        <item x="4"/>
        <item x="40"/>
        <item x="55"/>
        <item x="81"/>
        <item x="68"/>
        <item x="108"/>
        <item x="19"/>
        <item x="51"/>
        <item x="33"/>
        <item x="18"/>
        <item x="12"/>
        <item x="1"/>
        <item x="133"/>
        <item x="8"/>
        <item x="99"/>
        <item x="74"/>
        <item x="13"/>
        <item x="7"/>
        <item x="26"/>
        <item x="3"/>
        <item t="default"/>
      </items>
    </pivotField>
    <pivotField numFmtId="9" showAll="0">
      <items count="68">
        <item x="32"/>
        <item x="40"/>
        <item x="27"/>
        <item x="63"/>
        <item x="28"/>
        <item x="46"/>
        <item x="64"/>
        <item x="30"/>
        <item x="65"/>
        <item x="35"/>
        <item x="15"/>
        <item x="10"/>
        <item x="51"/>
        <item x="56"/>
        <item x="24"/>
        <item x="14"/>
        <item x="43"/>
        <item x="57"/>
        <item x="13"/>
        <item x="19"/>
        <item x="12"/>
        <item x="62"/>
        <item x="7"/>
        <item x="34"/>
        <item x="23"/>
        <item x="16"/>
        <item x="3"/>
        <item x="41"/>
        <item x="33"/>
        <item x="45"/>
        <item x="26"/>
        <item x="53"/>
        <item x="37"/>
        <item x="0"/>
        <item x="47"/>
        <item x="50"/>
        <item x="60"/>
        <item x="42"/>
        <item x="17"/>
        <item x="38"/>
        <item x="20"/>
        <item x="4"/>
        <item x="2"/>
        <item x="22"/>
        <item x="54"/>
        <item x="55"/>
        <item x="21"/>
        <item x="8"/>
        <item x="39"/>
        <item x="58"/>
        <item x="61"/>
        <item x="6"/>
        <item x="31"/>
        <item x="9"/>
        <item x="18"/>
        <item x="66"/>
        <item x="59"/>
        <item x="5"/>
        <item x="52"/>
        <item x="11"/>
        <item x="1"/>
        <item x="49"/>
        <item x="25"/>
        <item x="29"/>
        <item x="44"/>
        <item x="48"/>
        <item x="36"/>
        <item t="default"/>
      </items>
    </pivotField>
    <pivotField numFmtId="2" showAll="0">
      <items count="137">
        <item x="83"/>
        <item x="35"/>
        <item x="96"/>
        <item x="129"/>
        <item x="48"/>
        <item x="45"/>
        <item x="16"/>
        <item x="46"/>
        <item x="59"/>
        <item x="126"/>
        <item x="116"/>
        <item x="134"/>
        <item x="105"/>
        <item x="98"/>
        <item x="15"/>
        <item x="78"/>
        <item x="57"/>
        <item x="125"/>
        <item x="53"/>
        <item x="102"/>
        <item x="27"/>
        <item x="111"/>
        <item x="119"/>
        <item x="32"/>
        <item x="0"/>
        <item x="93"/>
        <item x="95"/>
        <item x="131"/>
        <item x="97"/>
        <item x="132"/>
        <item x="118"/>
        <item x="22"/>
        <item x="58"/>
        <item x="80"/>
        <item x="72"/>
        <item x="25"/>
        <item x="67"/>
        <item x="82"/>
        <item x="64"/>
        <item x="44"/>
        <item x="91"/>
        <item x="94"/>
        <item x="52"/>
        <item x="122"/>
        <item x="31"/>
        <item x="73"/>
        <item x="79"/>
        <item x="77"/>
        <item x="30"/>
        <item x="88"/>
        <item x="66"/>
        <item x="124"/>
        <item x="54"/>
        <item x="47"/>
        <item x="120"/>
        <item x="62"/>
        <item x="24"/>
        <item x="43"/>
        <item x="103"/>
        <item x="92"/>
        <item x="76"/>
        <item x="56"/>
        <item x="60"/>
        <item x="69"/>
        <item x="42"/>
        <item x="85"/>
        <item x="130"/>
        <item x="107"/>
        <item x="123"/>
        <item x="106"/>
        <item x="100"/>
        <item x="21"/>
        <item x="112"/>
        <item x="65"/>
        <item x="71"/>
        <item x="110"/>
        <item x="84"/>
        <item x="28"/>
        <item x="61"/>
        <item x="109"/>
        <item x="89"/>
        <item x="11"/>
        <item x="41"/>
        <item x="37"/>
        <item x="115"/>
        <item x="101"/>
        <item x="75"/>
        <item x="39"/>
        <item x="70"/>
        <item x="63"/>
        <item x="104"/>
        <item x="36"/>
        <item x="113"/>
        <item x="9"/>
        <item x="87"/>
        <item x="86"/>
        <item x="135"/>
        <item x="34"/>
        <item x="121"/>
        <item x="127"/>
        <item x="38"/>
        <item x="2"/>
        <item x="23"/>
        <item x="14"/>
        <item x="90"/>
        <item x="6"/>
        <item x="114"/>
        <item x="17"/>
        <item x="117"/>
        <item x="29"/>
        <item x="5"/>
        <item x="128"/>
        <item x="50"/>
        <item x="49"/>
        <item x="10"/>
        <item x="20"/>
        <item x="4"/>
        <item x="40"/>
        <item x="55"/>
        <item x="81"/>
        <item x="68"/>
        <item x="108"/>
        <item x="19"/>
        <item x="51"/>
        <item x="33"/>
        <item x="18"/>
        <item x="12"/>
        <item x="1"/>
        <item x="133"/>
        <item x="8"/>
        <item x="99"/>
        <item x="74"/>
        <item x="13"/>
        <item x="7"/>
        <item x="26"/>
        <item x="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Revenue ($)" fld="10" baseField="0" baseItem="0" numFmtId="165"/>
  </dataFields>
  <formats count="1">
    <format dxfId="221">
      <pivotArea outline="0" collapsedLevelsAreSubtotals="1" fieldPosition="0"/>
    </format>
  </formats>
  <chartFormats count="1">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5F509D-D38D-4A75-8F4E-BBA4B0E65564}"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1:A2" firstHeaderRow="1" firstDataRow="1" firstDataCol="0"/>
  <pivotFields count="15">
    <pivotField numFmtId="164" showAll="0">
      <items count="1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t="default"/>
      </items>
    </pivotField>
    <pivotField showAll="0">
      <items count="71">
        <item x="18"/>
        <item x="0"/>
        <item x="54"/>
        <item x="17"/>
        <item x="8"/>
        <item x="65"/>
        <item x="46"/>
        <item x="44"/>
        <item x="69"/>
        <item x="22"/>
        <item x="33"/>
        <item x="20"/>
        <item x="53"/>
        <item x="12"/>
        <item x="40"/>
        <item x="2"/>
        <item x="27"/>
        <item x="59"/>
        <item x="30"/>
        <item x="47"/>
        <item x="50"/>
        <item x="21"/>
        <item x="6"/>
        <item x="25"/>
        <item x="42"/>
        <item x="49"/>
        <item x="66"/>
        <item x="52"/>
        <item x="41"/>
        <item x="16"/>
        <item x="39"/>
        <item x="24"/>
        <item x="48"/>
        <item x="31"/>
        <item x="19"/>
        <item x="55"/>
        <item x="51"/>
        <item x="67"/>
        <item x="7"/>
        <item x="5"/>
        <item x="43"/>
        <item x="36"/>
        <item x="57"/>
        <item x="45"/>
        <item x="60"/>
        <item x="14"/>
        <item x="28"/>
        <item x="64"/>
        <item x="13"/>
        <item x="61"/>
        <item x="23"/>
        <item x="4"/>
        <item x="15"/>
        <item x="11"/>
        <item x="38"/>
        <item x="63"/>
        <item x="37"/>
        <item x="9"/>
        <item x="58"/>
        <item x="56"/>
        <item x="68"/>
        <item x="3"/>
        <item x="26"/>
        <item x="32"/>
        <item x="34"/>
        <item x="29"/>
        <item x="35"/>
        <item x="1"/>
        <item x="62"/>
        <item x="10"/>
        <item t="default"/>
      </items>
    </pivotField>
    <pivotField showAll="0">
      <items count="3">
        <item x="0"/>
        <item x="1"/>
        <item t="default"/>
      </items>
    </pivotField>
    <pivotField showAll="0">
      <items count="55">
        <item x="5"/>
        <item x="11"/>
        <item x="19"/>
        <item x="52"/>
        <item x="22"/>
        <item x="45"/>
        <item x="8"/>
        <item x="44"/>
        <item x="31"/>
        <item x="33"/>
        <item x="23"/>
        <item x="27"/>
        <item x="3"/>
        <item x="6"/>
        <item x="41"/>
        <item x="43"/>
        <item x="16"/>
        <item x="39"/>
        <item x="26"/>
        <item x="15"/>
        <item x="53"/>
        <item x="47"/>
        <item x="35"/>
        <item x="25"/>
        <item x="7"/>
        <item x="14"/>
        <item x="48"/>
        <item x="21"/>
        <item x="17"/>
        <item x="46"/>
        <item x="20"/>
        <item x="51"/>
        <item x="36"/>
        <item x="13"/>
        <item x="2"/>
        <item x="4"/>
        <item x="24"/>
        <item x="1"/>
        <item x="49"/>
        <item x="50"/>
        <item x="42"/>
        <item x="40"/>
        <item x="37"/>
        <item x="34"/>
        <item x="9"/>
        <item x="28"/>
        <item x="18"/>
        <item x="10"/>
        <item x="29"/>
        <item x="32"/>
        <item x="38"/>
        <item x="0"/>
        <item x="12"/>
        <item x="30"/>
        <item t="default"/>
      </items>
    </pivotField>
    <pivotField showAll="0">
      <items count="27">
        <item x="18"/>
        <item x="10"/>
        <item x="6"/>
        <item x="4"/>
        <item x="17"/>
        <item x="2"/>
        <item x="3"/>
        <item x="14"/>
        <item x="20"/>
        <item x="21"/>
        <item x="8"/>
        <item x="11"/>
        <item x="25"/>
        <item x="22"/>
        <item x="19"/>
        <item x="15"/>
        <item x="7"/>
        <item x="24"/>
        <item x="1"/>
        <item x="23"/>
        <item x="13"/>
        <item x="5"/>
        <item x="0"/>
        <item x="16"/>
        <item x="12"/>
        <item x="9"/>
        <item t="default"/>
      </items>
    </pivotField>
    <pivotField showAll="0">
      <items count="154">
        <item x="127"/>
        <item x="128"/>
        <item x="65"/>
        <item x="18"/>
        <item x="19"/>
        <item x="147"/>
        <item x="64"/>
        <item x="57"/>
        <item x="58"/>
        <item x="135"/>
        <item x="77"/>
        <item x="78"/>
        <item x="47"/>
        <item x="48"/>
        <item x="97"/>
        <item x="73"/>
        <item x="54"/>
        <item x="51"/>
        <item x="52"/>
        <item x="16"/>
        <item x="38"/>
        <item x="145"/>
        <item x="42"/>
        <item x="11"/>
        <item x="68"/>
        <item x="152"/>
        <item x="45"/>
        <item x="89"/>
        <item x="41"/>
        <item x="32"/>
        <item x="125"/>
        <item x="126"/>
        <item x="116"/>
        <item x="110"/>
        <item x="36"/>
        <item x="130"/>
        <item x="90"/>
        <item x="66"/>
        <item x="20"/>
        <item x="21"/>
        <item x="22"/>
        <item x="144"/>
        <item x="131"/>
        <item x="71"/>
        <item x="72"/>
        <item x="37"/>
        <item x="0"/>
        <item x="29"/>
        <item x="30"/>
        <item x="137"/>
        <item x="138"/>
        <item x="81"/>
        <item x="59"/>
        <item x="60"/>
        <item x="61"/>
        <item x="62"/>
        <item x="63"/>
        <item x="5"/>
        <item x="79"/>
        <item x="106"/>
        <item x="4"/>
        <item x="83"/>
        <item x="35"/>
        <item x="49"/>
        <item x="50"/>
        <item x="139"/>
        <item x="98"/>
        <item x="99"/>
        <item x="100"/>
        <item x="101"/>
        <item x="102"/>
        <item x="74"/>
        <item x="75"/>
        <item x="39"/>
        <item x="88"/>
        <item x="115"/>
        <item x="149"/>
        <item x="53"/>
        <item x="17"/>
        <item x="150"/>
        <item x="91"/>
        <item x="92"/>
        <item x="33"/>
        <item x="34"/>
        <item x="55"/>
        <item x="12"/>
        <item x="6"/>
        <item x="87"/>
        <item x="112"/>
        <item x="113"/>
        <item x="43"/>
        <item x="44"/>
        <item x="10"/>
        <item x="146"/>
        <item x="111"/>
        <item x="107"/>
        <item x="108"/>
        <item x="129"/>
        <item x="69"/>
        <item x="13"/>
        <item x="123"/>
        <item x="124"/>
        <item x="25"/>
        <item x="26"/>
        <item x="27"/>
        <item x="28"/>
        <item x="46"/>
        <item x="93"/>
        <item x="94"/>
        <item x="95"/>
        <item x="8"/>
        <item x="9"/>
        <item x="141"/>
        <item x="142"/>
        <item x="117"/>
        <item x="118"/>
        <item x="119"/>
        <item x="120"/>
        <item x="121"/>
        <item x="122"/>
        <item x="1"/>
        <item x="2"/>
        <item x="3"/>
        <item x="151"/>
        <item x="56"/>
        <item x="132"/>
        <item x="85"/>
        <item x="23"/>
        <item x="24"/>
        <item x="31"/>
        <item x="82"/>
        <item x="136"/>
        <item x="80"/>
        <item x="148"/>
        <item x="84"/>
        <item x="104"/>
        <item x="105"/>
        <item x="140"/>
        <item x="103"/>
        <item x="76"/>
        <item x="40"/>
        <item x="7"/>
        <item x="114"/>
        <item x="109"/>
        <item x="70"/>
        <item x="14"/>
        <item x="15"/>
        <item x="67"/>
        <item x="96"/>
        <item x="143"/>
        <item x="133"/>
        <item x="134"/>
        <item x="86"/>
        <item t="default"/>
      </items>
    </pivotField>
    <pivotField showAll="0">
      <items count="4">
        <item x="2"/>
        <item x="0"/>
        <item x="1"/>
        <item t="default"/>
      </items>
    </pivotField>
    <pivotField showAll="0">
      <items count="146">
        <item x="77"/>
        <item x="89"/>
        <item x="16"/>
        <item x="11"/>
        <item x="61"/>
        <item x="72"/>
        <item x="131"/>
        <item x="4"/>
        <item x="132"/>
        <item x="136"/>
        <item x="127"/>
        <item x="97"/>
        <item x="87"/>
        <item x="133"/>
        <item x="75"/>
        <item x="50"/>
        <item x="6"/>
        <item x="110"/>
        <item x="118"/>
        <item x="8"/>
        <item x="90"/>
        <item x="104"/>
        <item x="103"/>
        <item x="58"/>
        <item x="67"/>
        <item x="83"/>
        <item x="22"/>
        <item x="32"/>
        <item x="60"/>
        <item x="63"/>
        <item x="121"/>
        <item x="19"/>
        <item x="31"/>
        <item x="49"/>
        <item x="91"/>
        <item x="2"/>
        <item x="66"/>
        <item x="21"/>
        <item x="5"/>
        <item x="17"/>
        <item x="102"/>
        <item x="120"/>
        <item x="38"/>
        <item x="18"/>
        <item x="64"/>
        <item x="85"/>
        <item x="128"/>
        <item x="106"/>
        <item x="124"/>
        <item x="0"/>
        <item x="116"/>
        <item x="10"/>
        <item x="46"/>
        <item x="125"/>
        <item x="115"/>
        <item x="129"/>
        <item x="41"/>
        <item x="140"/>
        <item x="76"/>
        <item x="48"/>
        <item x="119"/>
        <item x="54"/>
        <item x="92"/>
        <item x="35"/>
        <item x="51"/>
        <item x="69"/>
        <item x="95"/>
        <item x="122"/>
        <item x="45"/>
        <item x="57"/>
        <item x="39"/>
        <item x="117"/>
        <item x="44"/>
        <item x="114"/>
        <item x="100"/>
        <item x="80"/>
        <item x="84"/>
        <item x="55"/>
        <item x="93"/>
        <item x="24"/>
        <item x="101"/>
        <item x="68"/>
        <item x="65"/>
        <item x="7"/>
        <item x="47"/>
        <item x="62"/>
        <item x="71"/>
        <item x="144"/>
        <item x="14"/>
        <item x="23"/>
        <item x="40"/>
        <item x="130"/>
        <item x="20"/>
        <item x="29"/>
        <item x="1"/>
        <item x="13"/>
        <item x="138"/>
        <item x="94"/>
        <item x="25"/>
        <item x="109"/>
        <item x="126"/>
        <item x="78"/>
        <item x="98"/>
        <item x="59"/>
        <item x="99"/>
        <item x="33"/>
        <item x="26"/>
        <item x="56"/>
        <item x="12"/>
        <item x="53"/>
        <item x="105"/>
        <item x="113"/>
        <item x="143"/>
        <item x="88"/>
        <item x="42"/>
        <item x="36"/>
        <item x="142"/>
        <item x="86"/>
        <item x="34"/>
        <item x="15"/>
        <item x="135"/>
        <item x="70"/>
        <item x="37"/>
        <item x="141"/>
        <item x="52"/>
        <item x="9"/>
        <item x="139"/>
        <item x="107"/>
        <item x="28"/>
        <item x="123"/>
        <item x="82"/>
        <item x="74"/>
        <item x="79"/>
        <item x="30"/>
        <item x="81"/>
        <item x="112"/>
        <item x="3"/>
        <item x="134"/>
        <item x="27"/>
        <item x="73"/>
        <item x="111"/>
        <item x="137"/>
        <item x="108"/>
        <item x="43"/>
        <item x="96"/>
        <item t="default"/>
      </items>
    </pivotField>
    <pivotField showAll="0">
      <items count="64">
        <item x="32"/>
        <item x="38"/>
        <item x="31"/>
        <item x="12"/>
        <item x="54"/>
        <item x="58"/>
        <item x="48"/>
        <item x="22"/>
        <item x="9"/>
        <item x="39"/>
        <item x="5"/>
        <item x="62"/>
        <item x="20"/>
        <item x="50"/>
        <item x="53"/>
        <item x="15"/>
        <item x="44"/>
        <item x="40"/>
        <item x="6"/>
        <item x="17"/>
        <item x="61"/>
        <item x="13"/>
        <item x="43"/>
        <item x="51"/>
        <item x="56"/>
        <item x="0"/>
        <item x="11"/>
        <item x="47"/>
        <item x="55"/>
        <item x="14"/>
        <item x="18"/>
        <item x="41"/>
        <item x="19"/>
        <item x="30"/>
        <item x="27"/>
        <item x="28"/>
        <item x="42"/>
        <item x="16"/>
        <item x="49"/>
        <item x="46"/>
        <item x="35"/>
        <item x="29"/>
        <item x="8"/>
        <item x="1"/>
        <item x="57"/>
        <item x="10"/>
        <item x="59"/>
        <item x="36"/>
        <item x="3"/>
        <item x="2"/>
        <item x="21"/>
        <item x="52"/>
        <item x="45"/>
        <item x="34"/>
        <item x="26"/>
        <item x="24"/>
        <item x="23"/>
        <item x="4"/>
        <item x="60"/>
        <item x="33"/>
        <item x="37"/>
        <item x="7"/>
        <item x="25"/>
        <item t="default"/>
      </items>
    </pivotField>
    <pivotField showAll="0">
      <items count="18">
        <item x="10"/>
        <item x="0"/>
        <item x="13"/>
        <item x="12"/>
        <item x="2"/>
        <item x="4"/>
        <item x="7"/>
        <item x="15"/>
        <item x="1"/>
        <item x="6"/>
        <item x="16"/>
        <item x="5"/>
        <item x="11"/>
        <item x="14"/>
        <item x="9"/>
        <item x="3"/>
        <item x="8"/>
        <item t="default"/>
      </items>
    </pivotField>
    <pivotField showAll="0">
      <items count="137">
        <item x="83"/>
        <item x="35"/>
        <item x="96"/>
        <item x="129"/>
        <item x="48"/>
        <item x="45"/>
        <item x="16"/>
        <item x="46"/>
        <item x="59"/>
        <item x="126"/>
        <item x="116"/>
        <item x="134"/>
        <item x="105"/>
        <item x="98"/>
        <item x="15"/>
        <item x="78"/>
        <item x="57"/>
        <item x="125"/>
        <item x="53"/>
        <item x="102"/>
        <item x="27"/>
        <item x="111"/>
        <item x="119"/>
        <item x="32"/>
        <item x="0"/>
        <item x="93"/>
        <item x="95"/>
        <item x="131"/>
        <item x="97"/>
        <item x="132"/>
        <item x="118"/>
        <item x="22"/>
        <item x="58"/>
        <item x="80"/>
        <item x="72"/>
        <item x="25"/>
        <item x="67"/>
        <item x="82"/>
        <item x="64"/>
        <item x="44"/>
        <item x="91"/>
        <item x="94"/>
        <item x="52"/>
        <item x="122"/>
        <item x="31"/>
        <item x="73"/>
        <item x="79"/>
        <item x="77"/>
        <item x="30"/>
        <item x="88"/>
        <item x="66"/>
        <item x="124"/>
        <item x="54"/>
        <item x="47"/>
        <item x="120"/>
        <item x="62"/>
        <item x="24"/>
        <item x="43"/>
        <item x="103"/>
        <item x="92"/>
        <item x="76"/>
        <item x="56"/>
        <item x="60"/>
        <item x="69"/>
        <item x="42"/>
        <item x="85"/>
        <item x="130"/>
        <item x="107"/>
        <item x="123"/>
        <item x="106"/>
        <item x="100"/>
        <item x="21"/>
        <item x="112"/>
        <item x="65"/>
        <item x="71"/>
        <item x="110"/>
        <item x="84"/>
        <item x="28"/>
        <item x="61"/>
        <item x="109"/>
        <item x="89"/>
        <item x="11"/>
        <item x="41"/>
        <item x="37"/>
        <item x="115"/>
        <item x="101"/>
        <item x="75"/>
        <item x="39"/>
        <item x="70"/>
        <item x="63"/>
        <item x="104"/>
        <item x="36"/>
        <item x="113"/>
        <item x="9"/>
        <item x="87"/>
        <item x="86"/>
        <item x="135"/>
        <item x="34"/>
        <item x="121"/>
        <item x="127"/>
        <item x="38"/>
        <item x="2"/>
        <item x="23"/>
        <item x="14"/>
        <item x="90"/>
        <item x="6"/>
        <item x="114"/>
        <item x="17"/>
        <item x="117"/>
        <item x="29"/>
        <item x="5"/>
        <item x="128"/>
        <item x="50"/>
        <item x="49"/>
        <item x="10"/>
        <item x="20"/>
        <item x="4"/>
        <item x="40"/>
        <item x="55"/>
        <item x="81"/>
        <item x="68"/>
        <item x="108"/>
        <item x="19"/>
        <item x="51"/>
        <item x="33"/>
        <item x="18"/>
        <item x="12"/>
        <item x="1"/>
        <item x="133"/>
        <item x="8"/>
        <item x="99"/>
        <item x="74"/>
        <item x="13"/>
        <item x="7"/>
        <item x="26"/>
        <item x="3"/>
        <item t="default"/>
      </items>
    </pivotField>
    <pivotField numFmtId="9" showAll="0">
      <items count="68">
        <item x="32"/>
        <item x="40"/>
        <item x="27"/>
        <item x="63"/>
        <item x="28"/>
        <item x="46"/>
        <item x="64"/>
        <item x="30"/>
        <item x="65"/>
        <item x="35"/>
        <item x="15"/>
        <item x="10"/>
        <item x="51"/>
        <item x="56"/>
        <item x="24"/>
        <item x="14"/>
        <item x="43"/>
        <item x="57"/>
        <item x="13"/>
        <item x="19"/>
        <item x="12"/>
        <item x="62"/>
        <item x="7"/>
        <item x="34"/>
        <item x="23"/>
        <item x="16"/>
        <item x="3"/>
        <item x="41"/>
        <item x="33"/>
        <item x="45"/>
        <item x="26"/>
        <item x="53"/>
        <item x="37"/>
        <item x="0"/>
        <item x="47"/>
        <item x="50"/>
        <item x="60"/>
        <item x="42"/>
        <item x="17"/>
        <item x="38"/>
        <item x="20"/>
        <item x="4"/>
        <item x="2"/>
        <item x="22"/>
        <item x="54"/>
        <item x="55"/>
        <item x="21"/>
        <item x="8"/>
        <item x="39"/>
        <item x="58"/>
        <item x="61"/>
        <item x="6"/>
        <item x="31"/>
        <item x="9"/>
        <item x="18"/>
        <item x="66"/>
        <item x="59"/>
        <item x="5"/>
        <item x="52"/>
        <item x="11"/>
        <item x="1"/>
        <item x="49"/>
        <item x="25"/>
        <item x="29"/>
        <item x="44"/>
        <item x="48"/>
        <item x="36"/>
        <item t="default"/>
      </items>
    </pivotField>
    <pivotField dataField="1" numFmtId="2" showAll="0">
      <items count="137">
        <item x="83"/>
        <item x="35"/>
        <item x="96"/>
        <item x="129"/>
        <item x="48"/>
        <item x="45"/>
        <item x="16"/>
        <item x="46"/>
        <item x="59"/>
        <item x="126"/>
        <item x="116"/>
        <item x="134"/>
        <item x="105"/>
        <item x="98"/>
        <item x="15"/>
        <item x="78"/>
        <item x="57"/>
        <item x="125"/>
        <item x="53"/>
        <item x="102"/>
        <item x="27"/>
        <item x="111"/>
        <item x="119"/>
        <item x="32"/>
        <item x="0"/>
        <item x="93"/>
        <item x="95"/>
        <item x="131"/>
        <item x="97"/>
        <item x="132"/>
        <item x="118"/>
        <item x="22"/>
        <item x="58"/>
        <item x="80"/>
        <item x="72"/>
        <item x="25"/>
        <item x="67"/>
        <item x="82"/>
        <item x="64"/>
        <item x="44"/>
        <item x="91"/>
        <item x="94"/>
        <item x="52"/>
        <item x="122"/>
        <item x="31"/>
        <item x="73"/>
        <item x="79"/>
        <item x="77"/>
        <item x="30"/>
        <item x="88"/>
        <item x="66"/>
        <item x="124"/>
        <item x="54"/>
        <item x="47"/>
        <item x="120"/>
        <item x="62"/>
        <item x="24"/>
        <item x="43"/>
        <item x="103"/>
        <item x="92"/>
        <item x="76"/>
        <item x="56"/>
        <item x="60"/>
        <item x="69"/>
        <item x="42"/>
        <item x="85"/>
        <item x="130"/>
        <item x="107"/>
        <item x="123"/>
        <item x="106"/>
        <item x="100"/>
        <item x="21"/>
        <item x="112"/>
        <item x="65"/>
        <item x="71"/>
        <item x="110"/>
        <item x="84"/>
        <item x="28"/>
        <item x="61"/>
        <item x="109"/>
        <item x="89"/>
        <item x="11"/>
        <item x="41"/>
        <item x="37"/>
        <item x="115"/>
        <item x="101"/>
        <item x="75"/>
        <item x="39"/>
        <item x="70"/>
        <item x="63"/>
        <item x="104"/>
        <item x="36"/>
        <item x="113"/>
        <item x="9"/>
        <item x="87"/>
        <item x="86"/>
        <item x="135"/>
        <item x="34"/>
        <item x="121"/>
        <item x="127"/>
        <item x="38"/>
        <item x="2"/>
        <item x="23"/>
        <item x="14"/>
        <item x="90"/>
        <item x="6"/>
        <item x="114"/>
        <item x="17"/>
        <item x="117"/>
        <item x="29"/>
        <item x="5"/>
        <item x="128"/>
        <item x="50"/>
        <item x="49"/>
        <item x="10"/>
        <item x="20"/>
        <item x="4"/>
        <item x="40"/>
        <item x="55"/>
        <item x="81"/>
        <item x="68"/>
        <item x="108"/>
        <item x="19"/>
        <item x="51"/>
        <item x="33"/>
        <item x="18"/>
        <item x="12"/>
        <item x="1"/>
        <item x="133"/>
        <item x="8"/>
        <item x="99"/>
        <item x="74"/>
        <item x="13"/>
        <item x="7"/>
        <item x="26"/>
        <item x="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Profit ($)" fld="12" baseField="0" baseItem="0" numFmtId="165"/>
  </dataFields>
  <formats count="1">
    <format dxfId="220">
      <pivotArea outline="0" collapsedLevelsAreSubtotals="1" fieldPosition="0"/>
    </format>
  </format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357267-49CC-4FC1-8C45-7E61FC0C99C4}" name="PivotTable1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2">
  <location ref="A1:B8" firstHeaderRow="1" firstDataRow="1" firstDataCol="1"/>
  <pivotFields count="15">
    <pivotField axis="axisRow" numFmtId="164" showAll="0">
      <items count="1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t="default"/>
      </items>
    </pivotField>
    <pivotField showAll="0">
      <items count="71">
        <item x="18"/>
        <item x="0"/>
        <item x="54"/>
        <item x="17"/>
        <item x="8"/>
        <item x="65"/>
        <item x="46"/>
        <item x="44"/>
        <item x="69"/>
        <item x="22"/>
        <item x="33"/>
        <item x="20"/>
        <item x="53"/>
        <item x="12"/>
        <item x="40"/>
        <item x="2"/>
        <item x="27"/>
        <item x="59"/>
        <item x="30"/>
        <item x="47"/>
        <item x="50"/>
        <item x="21"/>
        <item x="6"/>
        <item x="25"/>
        <item x="42"/>
        <item x="49"/>
        <item x="66"/>
        <item x="52"/>
        <item x="41"/>
        <item x="16"/>
        <item x="39"/>
        <item x="24"/>
        <item x="48"/>
        <item x="31"/>
        <item x="19"/>
        <item x="55"/>
        <item x="51"/>
        <item x="67"/>
        <item x="7"/>
        <item x="5"/>
        <item x="43"/>
        <item x="36"/>
        <item x="57"/>
        <item x="45"/>
        <item x="60"/>
        <item x="14"/>
        <item x="28"/>
        <item x="64"/>
        <item x="13"/>
        <item x="61"/>
        <item x="23"/>
        <item x="4"/>
        <item x="15"/>
        <item x="11"/>
        <item x="38"/>
        <item x="63"/>
        <item x="37"/>
        <item x="9"/>
        <item x="58"/>
        <item x="56"/>
        <item x="68"/>
        <item x="3"/>
        <item x="26"/>
        <item x="32"/>
        <item x="34"/>
        <item x="29"/>
        <item x="35"/>
        <item x="1"/>
        <item x="62"/>
        <item x="10"/>
        <item t="default"/>
      </items>
    </pivotField>
    <pivotField showAll="0">
      <items count="3">
        <item x="0"/>
        <item x="1"/>
        <item t="default"/>
      </items>
    </pivotField>
    <pivotField showAll="0">
      <items count="55">
        <item x="5"/>
        <item x="11"/>
        <item x="19"/>
        <item x="52"/>
        <item x="22"/>
        <item x="45"/>
        <item x="8"/>
        <item x="44"/>
        <item x="31"/>
        <item x="33"/>
        <item x="23"/>
        <item x="27"/>
        <item x="3"/>
        <item x="6"/>
        <item x="41"/>
        <item x="43"/>
        <item x="16"/>
        <item x="39"/>
        <item x="26"/>
        <item x="15"/>
        <item x="53"/>
        <item x="47"/>
        <item x="35"/>
        <item x="25"/>
        <item x="7"/>
        <item x="14"/>
        <item x="48"/>
        <item x="21"/>
        <item x="17"/>
        <item x="46"/>
        <item x="20"/>
        <item x="51"/>
        <item x="36"/>
        <item x="13"/>
        <item x="2"/>
        <item x="4"/>
        <item x="24"/>
        <item x="1"/>
        <item x="49"/>
        <item x="50"/>
        <item x="42"/>
        <item x="40"/>
        <item x="37"/>
        <item x="34"/>
        <item x="9"/>
        <item x="28"/>
        <item x="18"/>
        <item x="10"/>
        <item x="29"/>
        <item x="32"/>
        <item x="38"/>
        <item x="0"/>
        <item x="12"/>
        <item x="30"/>
        <item t="default"/>
      </items>
    </pivotField>
    <pivotField showAll="0">
      <items count="27">
        <item x="18"/>
        <item x="10"/>
        <item x="6"/>
        <item x="4"/>
        <item x="17"/>
        <item x="2"/>
        <item x="3"/>
        <item x="14"/>
        <item x="20"/>
        <item x="21"/>
        <item x="8"/>
        <item x="11"/>
        <item x="25"/>
        <item x="22"/>
        <item x="19"/>
        <item x="15"/>
        <item x="7"/>
        <item x="24"/>
        <item x="1"/>
        <item x="23"/>
        <item x="13"/>
        <item x="5"/>
        <item x="0"/>
        <item x="16"/>
        <item x="12"/>
        <item x="9"/>
        <item t="default"/>
      </items>
    </pivotField>
    <pivotField showAll="0">
      <items count="154">
        <item x="127"/>
        <item x="128"/>
        <item x="65"/>
        <item x="18"/>
        <item x="19"/>
        <item x="147"/>
        <item x="64"/>
        <item x="57"/>
        <item x="58"/>
        <item x="135"/>
        <item x="77"/>
        <item x="78"/>
        <item x="47"/>
        <item x="48"/>
        <item x="97"/>
        <item x="73"/>
        <item x="54"/>
        <item x="51"/>
        <item x="52"/>
        <item x="16"/>
        <item x="38"/>
        <item x="145"/>
        <item x="42"/>
        <item x="11"/>
        <item x="68"/>
        <item x="152"/>
        <item x="45"/>
        <item x="89"/>
        <item x="41"/>
        <item x="32"/>
        <item x="125"/>
        <item x="126"/>
        <item x="116"/>
        <item x="110"/>
        <item x="36"/>
        <item x="130"/>
        <item x="90"/>
        <item x="66"/>
        <item x="20"/>
        <item x="21"/>
        <item x="22"/>
        <item x="144"/>
        <item x="131"/>
        <item x="71"/>
        <item x="72"/>
        <item x="37"/>
        <item x="0"/>
        <item x="29"/>
        <item x="30"/>
        <item x="137"/>
        <item x="138"/>
        <item x="81"/>
        <item x="59"/>
        <item x="60"/>
        <item x="61"/>
        <item x="62"/>
        <item x="63"/>
        <item x="5"/>
        <item x="79"/>
        <item x="106"/>
        <item x="4"/>
        <item x="83"/>
        <item x="35"/>
        <item x="49"/>
        <item x="50"/>
        <item x="139"/>
        <item x="98"/>
        <item x="99"/>
        <item x="100"/>
        <item x="101"/>
        <item x="102"/>
        <item x="74"/>
        <item x="75"/>
        <item x="39"/>
        <item x="88"/>
        <item x="115"/>
        <item x="149"/>
        <item x="53"/>
        <item x="17"/>
        <item x="150"/>
        <item x="91"/>
        <item x="92"/>
        <item x="33"/>
        <item x="34"/>
        <item x="55"/>
        <item x="12"/>
        <item x="6"/>
        <item x="87"/>
        <item x="112"/>
        <item x="113"/>
        <item x="43"/>
        <item x="44"/>
        <item x="10"/>
        <item x="146"/>
        <item x="111"/>
        <item x="107"/>
        <item x="108"/>
        <item x="129"/>
        <item x="69"/>
        <item x="13"/>
        <item x="123"/>
        <item x="124"/>
        <item x="25"/>
        <item x="26"/>
        <item x="27"/>
        <item x="28"/>
        <item x="46"/>
        <item x="93"/>
        <item x="94"/>
        <item x="95"/>
        <item x="8"/>
        <item x="9"/>
        <item x="141"/>
        <item x="142"/>
        <item x="117"/>
        <item x="118"/>
        <item x="119"/>
        <item x="120"/>
        <item x="121"/>
        <item x="122"/>
        <item x="1"/>
        <item x="2"/>
        <item x="3"/>
        <item x="151"/>
        <item x="56"/>
        <item x="132"/>
        <item x="85"/>
        <item x="23"/>
        <item x="24"/>
        <item x="31"/>
        <item x="82"/>
        <item x="136"/>
        <item x="80"/>
        <item x="148"/>
        <item x="84"/>
        <item x="104"/>
        <item x="105"/>
        <item x="140"/>
        <item x="103"/>
        <item x="76"/>
        <item x="40"/>
        <item x="7"/>
        <item x="114"/>
        <item x="109"/>
        <item x="70"/>
        <item x="14"/>
        <item x="15"/>
        <item x="67"/>
        <item x="96"/>
        <item x="143"/>
        <item x="133"/>
        <item x="134"/>
        <item x="86"/>
        <item t="default"/>
      </items>
    </pivotField>
    <pivotField showAll="0">
      <items count="4">
        <item x="2"/>
        <item x="0"/>
        <item x="1"/>
        <item t="default"/>
      </items>
    </pivotField>
    <pivotField showAll="0">
      <items count="146">
        <item x="77"/>
        <item x="89"/>
        <item x="16"/>
        <item x="11"/>
        <item x="61"/>
        <item x="72"/>
        <item x="131"/>
        <item x="4"/>
        <item x="132"/>
        <item x="136"/>
        <item x="127"/>
        <item x="97"/>
        <item x="87"/>
        <item x="133"/>
        <item x="75"/>
        <item x="50"/>
        <item x="6"/>
        <item x="110"/>
        <item x="118"/>
        <item x="8"/>
        <item x="90"/>
        <item x="104"/>
        <item x="103"/>
        <item x="58"/>
        <item x="67"/>
        <item x="83"/>
        <item x="22"/>
        <item x="32"/>
        <item x="60"/>
        <item x="63"/>
        <item x="121"/>
        <item x="19"/>
        <item x="31"/>
        <item x="49"/>
        <item x="91"/>
        <item x="2"/>
        <item x="66"/>
        <item x="21"/>
        <item x="5"/>
        <item x="17"/>
        <item x="102"/>
        <item x="120"/>
        <item x="38"/>
        <item x="18"/>
        <item x="64"/>
        <item x="85"/>
        <item x="128"/>
        <item x="106"/>
        <item x="124"/>
        <item x="0"/>
        <item x="116"/>
        <item x="10"/>
        <item x="46"/>
        <item x="125"/>
        <item x="115"/>
        <item x="129"/>
        <item x="41"/>
        <item x="140"/>
        <item x="76"/>
        <item x="48"/>
        <item x="119"/>
        <item x="54"/>
        <item x="92"/>
        <item x="35"/>
        <item x="51"/>
        <item x="69"/>
        <item x="95"/>
        <item x="122"/>
        <item x="45"/>
        <item x="57"/>
        <item x="39"/>
        <item x="117"/>
        <item x="44"/>
        <item x="114"/>
        <item x="100"/>
        <item x="80"/>
        <item x="84"/>
        <item x="55"/>
        <item x="93"/>
        <item x="24"/>
        <item x="101"/>
        <item x="68"/>
        <item x="65"/>
        <item x="7"/>
        <item x="47"/>
        <item x="62"/>
        <item x="71"/>
        <item x="144"/>
        <item x="14"/>
        <item x="23"/>
        <item x="40"/>
        <item x="130"/>
        <item x="20"/>
        <item x="29"/>
        <item x="1"/>
        <item x="13"/>
        <item x="138"/>
        <item x="94"/>
        <item x="25"/>
        <item x="109"/>
        <item x="126"/>
        <item x="78"/>
        <item x="98"/>
        <item x="59"/>
        <item x="99"/>
        <item x="33"/>
        <item x="26"/>
        <item x="56"/>
        <item x="12"/>
        <item x="53"/>
        <item x="105"/>
        <item x="113"/>
        <item x="143"/>
        <item x="88"/>
        <item x="42"/>
        <item x="36"/>
        <item x="142"/>
        <item x="86"/>
        <item x="34"/>
        <item x="15"/>
        <item x="135"/>
        <item x="70"/>
        <item x="37"/>
        <item x="141"/>
        <item x="52"/>
        <item x="9"/>
        <item x="139"/>
        <item x="107"/>
        <item x="28"/>
        <item x="123"/>
        <item x="82"/>
        <item x="74"/>
        <item x="79"/>
        <item x="30"/>
        <item x="81"/>
        <item x="112"/>
        <item x="3"/>
        <item x="134"/>
        <item x="27"/>
        <item x="73"/>
        <item x="111"/>
        <item x="137"/>
        <item x="108"/>
        <item x="43"/>
        <item x="96"/>
        <item t="default"/>
      </items>
    </pivotField>
    <pivotField showAll="0">
      <items count="64">
        <item x="32"/>
        <item x="38"/>
        <item x="31"/>
        <item x="12"/>
        <item x="54"/>
        <item x="58"/>
        <item x="48"/>
        <item x="22"/>
        <item x="9"/>
        <item x="39"/>
        <item x="5"/>
        <item x="62"/>
        <item x="20"/>
        <item x="50"/>
        <item x="53"/>
        <item x="15"/>
        <item x="44"/>
        <item x="40"/>
        <item x="6"/>
        <item x="17"/>
        <item x="61"/>
        <item x="13"/>
        <item x="43"/>
        <item x="51"/>
        <item x="56"/>
        <item x="0"/>
        <item x="11"/>
        <item x="47"/>
        <item x="55"/>
        <item x="14"/>
        <item x="18"/>
        <item x="41"/>
        <item x="19"/>
        <item x="30"/>
        <item x="27"/>
        <item x="28"/>
        <item x="42"/>
        <item x="16"/>
        <item x="49"/>
        <item x="46"/>
        <item x="35"/>
        <item x="29"/>
        <item x="8"/>
        <item x="1"/>
        <item x="57"/>
        <item x="10"/>
        <item x="59"/>
        <item x="36"/>
        <item x="3"/>
        <item x="2"/>
        <item x="21"/>
        <item x="52"/>
        <item x="45"/>
        <item x="34"/>
        <item x="26"/>
        <item x="24"/>
        <item x="23"/>
        <item x="4"/>
        <item x="60"/>
        <item x="33"/>
        <item x="37"/>
        <item x="7"/>
        <item x="25"/>
        <item t="default"/>
      </items>
    </pivotField>
    <pivotField showAll="0">
      <items count="18">
        <item x="10"/>
        <item x="0"/>
        <item x="13"/>
        <item x="12"/>
        <item x="2"/>
        <item x="4"/>
        <item x="7"/>
        <item x="15"/>
        <item x="1"/>
        <item x="6"/>
        <item x="16"/>
        <item x="5"/>
        <item x="11"/>
        <item x="14"/>
        <item x="9"/>
        <item x="3"/>
        <item x="8"/>
        <item t="default"/>
      </items>
    </pivotField>
    <pivotField dataField="1" showAll="0">
      <items count="137">
        <item x="83"/>
        <item x="35"/>
        <item x="96"/>
        <item x="129"/>
        <item x="48"/>
        <item x="45"/>
        <item x="16"/>
        <item x="46"/>
        <item x="59"/>
        <item x="126"/>
        <item x="116"/>
        <item x="134"/>
        <item x="105"/>
        <item x="98"/>
        <item x="15"/>
        <item x="78"/>
        <item x="57"/>
        <item x="125"/>
        <item x="53"/>
        <item x="102"/>
        <item x="27"/>
        <item x="111"/>
        <item x="119"/>
        <item x="32"/>
        <item x="0"/>
        <item x="93"/>
        <item x="95"/>
        <item x="131"/>
        <item x="97"/>
        <item x="132"/>
        <item x="118"/>
        <item x="22"/>
        <item x="58"/>
        <item x="80"/>
        <item x="72"/>
        <item x="25"/>
        <item x="67"/>
        <item x="82"/>
        <item x="64"/>
        <item x="44"/>
        <item x="91"/>
        <item x="94"/>
        <item x="52"/>
        <item x="122"/>
        <item x="31"/>
        <item x="73"/>
        <item x="79"/>
        <item x="77"/>
        <item x="30"/>
        <item x="88"/>
        <item x="66"/>
        <item x="124"/>
        <item x="54"/>
        <item x="47"/>
        <item x="120"/>
        <item x="62"/>
        <item x="24"/>
        <item x="43"/>
        <item x="103"/>
        <item x="92"/>
        <item x="76"/>
        <item x="56"/>
        <item x="60"/>
        <item x="69"/>
        <item x="42"/>
        <item x="85"/>
        <item x="130"/>
        <item x="107"/>
        <item x="123"/>
        <item x="106"/>
        <item x="100"/>
        <item x="21"/>
        <item x="112"/>
        <item x="65"/>
        <item x="71"/>
        <item x="110"/>
        <item x="84"/>
        <item x="28"/>
        <item x="61"/>
        <item x="109"/>
        <item x="89"/>
        <item x="11"/>
        <item x="41"/>
        <item x="37"/>
        <item x="115"/>
        <item x="101"/>
        <item x="75"/>
        <item x="39"/>
        <item x="70"/>
        <item x="63"/>
        <item x="104"/>
        <item x="36"/>
        <item x="113"/>
        <item x="9"/>
        <item x="87"/>
        <item x="86"/>
        <item x="135"/>
        <item x="34"/>
        <item x="121"/>
        <item x="127"/>
        <item x="38"/>
        <item x="2"/>
        <item x="23"/>
        <item x="14"/>
        <item x="90"/>
        <item x="6"/>
        <item x="114"/>
        <item x="17"/>
        <item x="117"/>
        <item x="29"/>
        <item x="5"/>
        <item x="128"/>
        <item x="50"/>
        <item x="49"/>
        <item x="10"/>
        <item x="20"/>
        <item x="4"/>
        <item x="40"/>
        <item x="55"/>
        <item x="81"/>
        <item x="68"/>
        <item x="108"/>
        <item x="19"/>
        <item x="51"/>
        <item x="33"/>
        <item x="18"/>
        <item x="12"/>
        <item x="1"/>
        <item x="133"/>
        <item x="8"/>
        <item x="99"/>
        <item x="74"/>
        <item x="13"/>
        <item x="7"/>
        <item x="26"/>
        <item x="3"/>
        <item t="default"/>
      </items>
    </pivotField>
    <pivotField numFmtId="9" showAll="0">
      <items count="68">
        <item x="32"/>
        <item x="40"/>
        <item x="27"/>
        <item x="63"/>
        <item x="28"/>
        <item x="46"/>
        <item x="64"/>
        <item x="30"/>
        <item x="65"/>
        <item x="35"/>
        <item x="15"/>
        <item x="10"/>
        <item x="51"/>
        <item x="56"/>
        <item x="24"/>
        <item x="14"/>
        <item x="43"/>
        <item x="57"/>
        <item x="13"/>
        <item x="19"/>
        <item x="12"/>
        <item x="62"/>
        <item x="7"/>
        <item x="34"/>
        <item x="23"/>
        <item x="16"/>
        <item x="3"/>
        <item x="41"/>
        <item x="33"/>
        <item x="45"/>
        <item x="26"/>
        <item x="53"/>
        <item x="37"/>
        <item x="0"/>
        <item x="47"/>
        <item x="50"/>
        <item x="60"/>
        <item x="42"/>
        <item x="17"/>
        <item x="38"/>
        <item x="20"/>
        <item x="4"/>
        <item x="2"/>
        <item x="22"/>
        <item x="54"/>
        <item x="55"/>
        <item x="21"/>
        <item x="8"/>
        <item x="39"/>
        <item x="58"/>
        <item x="61"/>
        <item x="6"/>
        <item x="31"/>
        <item x="9"/>
        <item x="18"/>
        <item x="66"/>
        <item x="59"/>
        <item x="5"/>
        <item x="52"/>
        <item x="11"/>
        <item x="1"/>
        <item x="49"/>
        <item x="25"/>
        <item x="29"/>
        <item x="44"/>
        <item x="48"/>
        <item x="36"/>
        <item t="default"/>
      </items>
    </pivotField>
    <pivotField numFmtId="2" showAll="0">
      <items count="137">
        <item x="83"/>
        <item x="35"/>
        <item x="96"/>
        <item x="129"/>
        <item x="48"/>
        <item x="45"/>
        <item x="16"/>
        <item x="46"/>
        <item x="59"/>
        <item x="126"/>
        <item x="116"/>
        <item x="134"/>
        <item x="105"/>
        <item x="98"/>
        <item x="15"/>
        <item x="78"/>
        <item x="57"/>
        <item x="125"/>
        <item x="53"/>
        <item x="102"/>
        <item x="27"/>
        <item x="111"/>
        <item x="119"/>
        <item x="32"/>
        <item x="0"/>
        <item x="93"/>
        <item x="95"/>
        <item x="131"/>
        <item x="97"/>
        <item x="132"/>
        <item x="118"/>
        <item x="22"/>
        <item x="58"/>
        <item x="80"/>
        <item x="72"/>
        <item x="25"/>
        <item x="67"/>
        <item x="82"/>
        <item x="64"/>
        <item x="44"/>
        <item x="91"/>
        <item x="94"/>
        <item x="52"/>
        <item x="122"/>
        <item x="31"/>
        <item x="73"/>
        <item x="79"/>
        <item x="77"/>
        <item x="30"/>
        <item x="88"/>
        <item x="66"/>
        <item x="124"/>
        <item x="54"/>
        <item x="47"/>
        <item x="120"/>
        <item x="62"/>
        <item x="24"/>
        <item x="43"/>
        <item x="103"/>
        <item x="92"/>
        <item x="76"/>
        <item x="56"/>
        <item x="60"/>
        <item x="69"/>
        <item x="42"/>
        <item x="85"/>
        <item x="130"/>
        <item x="107"/>
        <item x="123"/>
        <item x="106"/>
        <item x="100"/>
        <item x="21"/>
        <item x="112"/>
        <item x="65"/>
        <item x="71"/>
        <item x="110"/>
        <item x="84"/>
        <item x="28"/>
        <item x="61"/>
        <item x="109"/>
        <item x="89"/>
        <item x="11"/>
        <item x="41"/>
        <item x="37"/>
        <item x="115"/>
        <item x="101"/>
        <item x="75"/>
        <item x="39"/>
        <item x="70"/>
        <item x="63"/>
        <item x="104"/>
        <item x="36"/>
        <item x="113"/>
        <item x="9"/>
        <item x="87"/>
        <item x="86"/>
        <item x="135"/>
        <item x="34"/>
        <item x="121"/>
        <item x="127"/>
        <item x="38"/>
        <item x="2"/>
        <item x="23"/>
        <item x="14"/>
        <item x="90"/>
        <item x="6"/>
        <item x="114"/>
        <item x="17"/>
        <item x="117"/>
        <item x="29"/>
        <item x="5"/>
        <item x="128"/>
        <item x="50"/>
        <item x="49"/>
        <item x="10"/>
        <item x="20"/>
        <item x="4"/>
        <item x="40"/>
        <item x="55"/>
        <item x="81"/>
        <item x="68"/>
        <item x="108"/>
        <item x="19"/>
        <item x="51"/>
        <item x="33"/>
        <item x="18"/>
        <item x="12"/>
        <item x="1"/>
        <item x="133"/>
        <item x="8"/>
        <item x="99"/>
        <item x="74"/>
        <item x="13"/>
        <item x="7"/>
        <item x="26"/>
        <item x="3"/>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sd="0"/>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4"/>
    <field x="13"/>
    <field x="0"/>
  </rowFields>
  <rowItems count="7">
    <i>
      <x v="1"/>
    </i>
    <i>
      <x v="2"/>
    </i>
    <i>
      <x v="3"/>
    </i>
    <i>
      <x v="4"/>
    </i>
    <i>
      <x v="5"/>
    </i>
    <i>
      <x v="6"/>
    </i>
    <i t="grand">
      <x/>
    </i>
  </rowItems>
  <colItems count="1">
    <i/>
  </colItems>
  <dataFields count="1">
    <dataField name="Sum of Revenue ($)" fld="10" baseField="0" baseItem="0" numFmtId="165"/>
  </dataFields>
  <formats count="1">
    <format dxfId="219">
      <pivotArea outline="0" collapsedLevelsAreSubtotals="1" fieldPosition="0"/>
    </format>
  </formats>
  <chartFormats count="2">
    <chartFormat chart="14"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84AFB15-370F-48AC-AEB5-F455326BEF5D}" name="PivotTable1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1:B28" firstHeaderRow="1" firstDataRow="1" firstDataCol="1"/>
  <pivotFields count="15">
    <pivotField numFmtId="164" showAll="0">
      <items count="1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t="default"/>
      </items>
    </pivotField>
    <pivotField showAll="0">
      <items count="71">
        <item x="18"/>
        <item x="0"/>
        <item x="54"/>
        <item x="17"/>
        <item x="8"/>
        <item x="65"/>
        <item x="46"/>
        <item x="44"/>
        <item x="69"/>
        <item x="22"/>
        <item x="33"/>
        <item x="20"/>
        <item x="53"/>
        <item x="12"/>
        <item x="40"/>
        <item x="2"/>
        <item x="27"/>
        <item x="59"/>
        <item x="30"/>
        <item x="47"/>
        <item x="50"/>
        <item x="21"/>
        <item x="6"/>
        <item x="25"/>
        <item x="42"/>
        <item x="49"/>
        <item x="66"/>
        <item x="52"/>
        <item x="41"/>
        <item x="16"/>
        <item x="39"/>
        <item x="24"/>
        <item x="48"/>
        <item x="31"/>
        <item x="19"/>
        <item x="55"/>
        <item x="51"/>
        <item x="67"/>
        <item x="7"/>
        <item x="5"/>
        <item x="43"/>
        <item x="36"/>
        <item x="57"/>
        <item x="45"/>
        <item x="60"/>
        <item x="14"/>
        <item x="28"/>
        <item x="64"/>
        <item x="13"/>
        <item x="61"/>
        <item x="23"/>
        <item x="4"/>
        <item x="15"/>
        <item x="11"/>
        <item x="38"/>
        <item x="63"/>
        <item x="37"/>
        <item x="9"/>
        <item x="58"/>
        <item x="56"/>
        <item x="68"/>
        <item x="3"/>
        <item x="26"/>
        <item x="32"/>
        <item x="34"/>
        <item x="29"/>
        <item x="35"/>
        <item x="1"/>
        <item x="62"/>
        <item x="10"/>
        <item t="default"/>
      </items>
    </pivotField>
    <pivotField showAll="0">
      <items count="3">
        <item x="0"/>
        <item x="1"/>
        <item t="default"/>
      </items>
    </pivotField>
    <pivotField showAll="0">
      <items count="55">
        <item x="5"/>
        <item x="11"/>
        <item x="19"/>
        <item x="52"/>
        <item x="22"/>
        <item x="45"/>
        <item x="8"/>
        <item x="44"/>
        <item x="31"/>
        <item x="33"/>
        <item x="23"/>
        <item x="27"/>
        <item x="3"/>
        <item x="6"/>
        <item x="41"/>
        <item x="43"/>
        <item x="16"/>
        <item x="39"/>
        <item x="26"/>
        <item x="15"/>
        <item x="53"/>
        <item x="47"/>
        <item x="35"/>
        <item x="25"/>
        <item x="7"/>
        <item x="14"/>
        <item x="48"/>
        <item x="21"/>
        <item x="17"/>
        <item x="46"/>
        <item x="20"/>
        <item x="51"/>
        <item x="36"/>
        <item x="13"/>
        <item x="2"/>
        <item x="4"/>
        <item x="24"/>
        <item x="1"/>
        <item x="49"/>
        <item x="50"/>
        <item x="42"/>
        <item x="40"/>
        <item x="37"/>
        <item x="34"/>
        <item x="9"/>
        <item x="28"/>
        <item x="18"/>
        <item x="10"/>
        <item x="29"/>
        <item x="32"/>
        <item x="38"/>
        <item x="0"/>
        <item x="12"/>
        <item x="30"/>
        <item t="default"/>
      </items>
    </pivotField>
    <pivotField axis="axisRow" showAll="0">
      <items count="27">
        <item x="18"/>
        <item x="10"/>
        <item x="6"/>
        <item x="4"/>
        <item x="17"/>
        <item x="2"/>
        <item x="3"/>
        <item x="14"/>
        <item x="20"/>
        <item x="21"/>
        <item x="8"/>
        <item x="11"/>
        <item x="25"/>
        <item x="22"/>
        <item x="19"/>
        <item x="15"/>
        <item x="7"/>
        <item x="24"/>
        <item x="1"/>
        <item x="23"/>
        <item x="13"/>
        <item x="5"/>
        <item x="0"/>
        <item x="16"/>
        <item x="12"/>
        <item x="9"/>
        <item t="default"/>
      </items>
    </pivotField>
    <pivotField showAll="0">
      <items count="154">
        <item x="127"/>
        <item x="128"/>
        <item x="65"/>
        <item x="18"/>
        <item x="19"/>
        <item x="147"/>
        <item x="64"/>
        <item x="57"/>
        <item x="58"/>
        <item x="135"/>
        <item x="77"/>
        <item x="78"/>
        <item x="47"/>
        <item x="48"/>
        <item x="97"/>
        <item x="73"/>
        <item x="54"/>
        <item x="51"/>
        <item x="52"/>
        <item x="16"/>
        <item x="38"/>
        <item x="145"/>
        <item x="42"/>
        <item x="11"/>
        <item x="68"/>
        <item x="152"/>
        <item x="45"/>
        <item x="89"/>
        <item x="41"/>
        <item x="32"/>
        <item x="125"/>
        <item x="126"/>
        <item x="116"/>
        <item x="110"/>
        <item x="36"/>
        <item x="130"/>
        <item x="90"/>
        <item x="66"/>
        <item x="20"/>
        <item x="21"/>
        <item x="22"/>
        <item x="144"/>
        <item x="131"/>
        <item x="71"/>
        <item x="72"/>
        <item x="37"/>
        <item x="0"/>
        <item x="29"/>
        <item x="30"/>
        <item x="137"/>
        <item x="138"/>
        <item x="81"/>
        <item x="59"/>
        <item x="60"/>
        <item x="61"/>
        <item x="62"/>
        <item x="63"/>
        <item x="5"/>
        <item x="79"/>
        <item x="106"/>
        <item x="4"/>
        <item x="83"/>
        <item x="35"/>
        <item x="49"/>
        <item x="50"/>
        <item x="139"/>
        <item x="98"/>
        <item x="99"/>
        <item x="100"/>
        <item x="101"/>
        <item x="102"/>
        <item x="74"/>
        <item x="75"/>
        <item x="39"/>
        <item x="88"/>
        <item x="115"/>
        <item x="149"/>
        <item x="53"/>
        <item x="17"/>
        <item x="150"/>
        <item x="91"/>
        <item x="92"/>
        <item x="33"/>
        <item x="34"/>
        <item x="55"/>
        <item x="12"/>
        <item x="6"/>
        <item x="87"/>
        <item x="112"/>
        <item x="113"/>
        <item x="43"/>
        <item x="44"/>
        <item x="10"/>
        <item x="146"/>
        <item x="111"/>
        <item x="107"/>
        <item x="108"/>
        <item x="129"/>
        <item x="69"/>
        <item x="13"/>
        <item x="123"/>
        <item x="124"/>
        <item x="25"/>
        <item x="26"/>
        <item x="27"/>
        <item x="28"/>
        <item x="46"/>
        <item x="93"/>
        <item x="94"/>
        <item x="95"/>
        <item x="8"/>
        <item x="9"/>
        <item x="141"/>
        <item x="142"/>
        <item x="117"/>
        <item x="118"/>
        <item x="119"/>
        <item x="120"/>
        <item x="121"/>
        <item x="122"/>
        <item x="1"/>
        <item x="2"/>
        <item x="3"/>
        <item x="151"/>
        <item x="56"/>
        <item x="132"/>
        <item x="85"/>
        <item x="23"/>
        <item x="24"/>
        <item x="31"/>
        <item x="82"/>
        <item x="136"/>
        <item x="80"/>
        <item x="148"/>
        <item x="84"/>
        <item x="104"/>
        <item x="105"/>
        <item x="140"/>
        <item x="103"/>
        <item x="76"/>
        <item x="40"/>
        <item x="7"/>
        <item x="114"/>
        <item x="109"/>
        <item x="70"/>
        <item x="14"/>
        <item x="15"/>
        <item x="67"/>
        <item x="96"/>
        <item x="143"/>
        <item x="133"/>
        <item x="134"/>
        <item x="86"/>
        <item t="default"/>
      </items>
    </pivotField>
    <pivotField showAll="0">
      <items count="4">
        <item x="2"/>
        <item x="0"/>
        <item x="1"/>
        <item t="default"/>
      </items>
    </pivotField>
    <pivotField showAll="0">
      <items count="146">
        <item x="77"/>
        <item x="89"/>
        <item x="16"/>
        <item x="11"/>
        <item x="61"/>
        <item x="72"/>
        <item x="131"/>
        <item x="4"/>
        <item x="132"/>
        <item x="136"/>
        <item x="127"/>
        <item x="97"/>
        <item x="87"/>
        <item x="133"/>
        <item x="75"/>
        <item x="50"/>
        <item x="6"/>
        <item x="110"/>
        <item x="118"/>
        <item x="8"/>
        <item x="90"/>
        <item x="104"/>
        <item x="103"/>
        <item x="58"/>
        <item x="67"/>
        <item x="83"/>
        <item x="22"/>
        <item x="32"/>
        <item x="60"/>
        <item x="63"/>
        <item x="121"/>
        <item x="19"/>
        <item x="31"/>
        <item x="49"/>
        <item x="91"/>
        <item x="2"/>
        <item x="66"/>
        <item x="21"/>
        <item x="5"/>
        <item x="17"/>
        <item x="102"/>
        <item x="120"/>
        <item x="38"/>
        <item x="18"/>
        <item x="64"/>
        <item x="85"/>
        <item x="128"/>
        <item x="106"/>
        <item x="124"/>
        <item x="0"/>
        <item x="116"/>
        <item x="10"/>
        <item x="46"/>
        <item x="125"/>
        <item x="115"/>
        <item x="129"/>
        <item x="41"/>
        <item x="140"/>
        <item x="76"/>
        <item x="48"/>
        <item x="119"/>
        <item x="54"/>
        <item x="92"/>
        <item x="35"/>
        <item x="51"/>
        <item x="69"/>
        <item x="95"/>
        <item x="122"/>
        <item x="45"/>
        <item x="57"/>
        <item x="39"/>
        <item x="117"/>
        <item x="44"/>
        <item x="114"/>
        <item x="100"/>
        <item x="80"/>
        <item x="84"/>
        <item x="55"/>
        <item x="93"/>
        <item x="24"/>
        <item x="101"/>
        <item x="68"/>
        <item x="65"/>
        <item x="7"/>
        <item x="47"/>
        <item x="62"/>
        <item x="71"/>
        <item x="144"/>
        <item x="14"/>
        <item x="23"/>
        <item x="40"/>
        <item x="130"/>
        <item x="20"/>
        <item x="29"/>
        <item x="1"/>
        <item x="13"/>
        <item x="138"/>
        <item x="94"/>
        <item x="25"/>
        <item x="109"/>
        <item x="126"/>
        <item x="78"/>
        <item x="98"/>
        <item x="59"/>
        <item x="99"/>
        <item x="33"/>
        <item x="26"/>
        <item x="56"/>
        <item x="12"/>
        <item x="53"/>
        <item x="105"/>
        <item x="113"/>
        <item x="143"/>
        <item x="88"/>
        <item x="42"/>
        <item x="36"/>
        <item x="142"/>
        <item x="86"/>
        <item x="34"/>
        <item x="15"/>
        <item x="135"/>
        <item x="70"/>
        <item x="37"/>
        <item x="141"/>
        <item x="52"/>
        <item x="9"/>
        <item x="139"/>
        <item x="107"/>
        <item x="28"/>
        <item x="123"/>
        <item x="82"/>
        <item x="74"/>
        <item x="79"/>
        <item x="30"/>
        <item x="81"/>
        <item x="112"/>
        <item x="3"/>
        <item x="134"/>
        <item x="27"/>
        <item x="73"/>
        <item x="111"/>
        <item x="137"/>
        <item x="108"/>
        <item x="43"/>
        <item x="96"/>
        <item t="default"/>
      </items>
    </pivotField>
    <pivotField showAll="0">
      <items count="64">
        <item x="32"/>
        <item x="38"/>
        <item x="31"/>
        <item x="12"/>
        <item x="54"/>
        <item x="58"/>
        <item x="48"/>
        <item x="22"/>
        <item x="9"/>
        <item x="39"/>
        <item x="5"/>
        <item x="62"/>
        <item x="20"/>
        <item x="50"/>
        <item x="53"/>
        <item x="15"/>
        <item x="44"/>
        <item x="40"/>
        <item x="6"/>
        <item x="17"/>
        <item x="61"/>
        <item x="13"/>
        <item x="43"/>
        <item x="51"/>
        <item x="56"/>
        <item x="0"/>
        <item x="11"/>
        <item x="47"/>
        <item x="55"/>
        <item x="14"/>
        <item x="18"/>
        <item x="41"/>
        <item x="19"/>
        <item x="30"/>
        <item x="27"/>
        <item x="28"/>
        <item x="42"/>
        <item x="16"/>
        <item x="49"/>
        <item x="46"/>
        <item x="35"/>
        <item x="29"/>
        <item x="8"/>
        <item x="1"/>
        <item x="57"/>
        <item x="10"/>
        <item x="59"/>
        <item x="36"/>
        <item x="3"/>
        <item x="2"/>
        <item x="21"/>
        <item x="52"/>
        <item x="45"/>
        <item x="34"/>
        <item x="26"/>
        <item x="24"/>
        <item x="23"/>
        <item x="4"/>
        <item x="60"/>
        <item x="33"/>
        <item x="37"/>
        <item x="7"/>
        <item x="25"/>
        <item t="default"/>
      </items>
    </pivotField>
    <pivotField showAll="0">
      <items count="18">
        <item x="10"/>
        <item x="0"/>
        <item x="13"/>
        <item x="12"/>
        <item x="2"/>
        <item x="4"/>
        <item x="7"/>
        <item x="15"/>
        <item x="1"/>
        <item x="6"/>
        <item x="16"/>
        <item x="5"/>
        <item x="11"/>
        <item x="14"/>
        <item x="9"/>
        <item x="3"/>
        <item x="8"/>
        <item t="default"/>
      </items>
    </pivotField>
    <pivotField dataField="1" showAll="0">
      <items count="137">
        <item x="83"/>
        <item x="35"/>
        <item x="96"/>
        <item x="129"/>
        <item x="48"/>
        <item x="45"/>
        <item x="16"/>
        <item x="46"/>
        <item x="59"/>
        <item x="126"/>
        <item x="116"/>
        <item x="134"/>
        <item x="105"/>
        <item x="98"/>
        <item x="15"/>
        <item x="78"/>
        <item x="57"/>
        <item x="125"/>
        <item x="53"/>
        <item x="102"/>
        <item x="27"/>
        <item x="111"/>
        <item x="119"/>
        <item x="32"/>
        <item x="0"/>
        <item x="93"/>
        <item x="95"/>
        <item x="131"/>
        <item x="97"/>
        <item x="132"/>
        <item x="118"/>
        <item x="22"/>
        <item x="58"/>
        <item x="80"/>
        <item x="72"/>
        <item x="25"/>
        <item x="67"/>
        <item x="82"/>
        <item x="64"/>
        <item x="44"/>
        <item x="91"/>
        <item x="94"/>
        <item x="52"/>
        <item x="122"/>
        <item x="31"/>
        <item x="73"/>
        <item x="79"/>
        <item x="77"/>
        <item x="30"/>
        <item x="88"/>
        <item x="66"/>
        <item x="124"/>
        <item x="54"/>
        <item x="47"/>
        <item x="120"/>
        <item x="62"/>
        <item x="24"/>
        <item x="43"/>
        <item x="103"/>
        <item x="92"/>
        <item x="76"/>
        <item x="56"/>
        <item x="60"/>
        <item x="69"/>
        <item x="42"/>
        <item x="85"/>
        <item x="130"/>
        <item x="107"/>
        <item x="123"/>
        <item x="106"/>
        <item x="100"/>
        <item x="21"/>
        <item x="112"/>
        <item x="65"/>
        <item x="71"/>
        <item x="110"/>
        <item x="84"/>
        <item x="28"/>
        <item x="61"/>
        <item x="109"/>
        <item x="89"/>
        <item x="11"/>
        <item x="41"/>
        <item x="37"/>
        <item x="115"/>
        <item x="101"/>
        <item x="75"/>
        <item x="39"/>
        <item x="70"/>
        <item x="63"/>
        <item x="104"/>
        <item x="36"/>
        <item x="113"/>
        <item x="9"/>
        <item x="87"/>
        <item x="86"/>
        <item x="135"/>
        <item x="34"/>
        <item x="121"/>
        <item x="127"/>
        <item x="38"/>
        <item x="2"/>
        <item x="23"/>
        <item x="14"/>
        <item x="90"/>
        <item x="6"/>
        <item x="114"/>
        <item x="17"/>
        <item x="117"/>
        <item x="29"/>
        <item x="5"/>
        <item x="128"/>
        <item x="50"/>
        <item x="49"/>
        <item x="10"/>
        <item x="20"/>
        <item x="4"/>
        <item x="40"/>
        <item x="55"/>
        <item x="81"/>
        <item x="68"/>
        <item x="108"/>
        <item x="19"/>
        <item x="51"/>
        <item x="33"/>
        <item x="18"/>
        <item x="12"/>
        <item x="1"/>
        <item x="133"/>
        <item x="8"/>
        <item x="99"/>
        <item x="74"/>
        <item x="13"/>
        <item x="7"/>
        <item x="26"/>
        <item x="3"/>
        <item t="default"/>
      </items>
    </pivotField>
    <pivotField numFmtId="9" showAll="0">
      <items count="68">
        <item x="32"/>
        <item x="40"/>
        <item x="27"/>
        <item x="63"/>
        <item x="28"/>
        <item x="46"/>
        <item x="64"/>
        <item x="30"/>
        <item x="65"/>
        <item x="35"/>
        <item x="15"/>
        <item x="10"/>
        <item x="51"/>
        <item x="56"/>
        <item x="24"/>
        <item x="14"/>
        <item x="43"/>
        <item x="57"/>
        <item x="13"/>
        <item x="19"/>
        <item x="12"/>
        <item x="62"/>
        <item x="7"/>
        <item x="34"/>
        <item x="23"/>
        <item x="16"/>
        <item x="3"/>
        <item x="41"/>
        <item x="33"/>
        <item x="45"/>
        <item x="26"/>
        <item x="53"/>
        <item x="37"/>
        <item x="0"/>
        <item x="47"/>
        <item x="50"/>
        <item x="60"/>
        <item x="42"/>
        <item x="17"/>
        <item x="38"/>
        <item x="20"/>
        <item x="4"/>
        <item x="2"/>
        <item x="22"/>
        <item x="54"/>
        <item x="55"/>
        <item x="21"/>
        <item x="8"/>
        <item x="39"/>
        <item x="58"/>
        <item x="61"/>
        <item x="6"/>
        <item x="31"/>
        <item x="9"/>
        <item x="18"/>
        <item x="66"/>
        <item x="59"/>
        <item x="5"/>
        <item x="52"/>
        <item x="11"/>
        <item x="1"/>
        <item x="49"/>
        <item x="25"/>
        <item x="29"/>
        <item x="44"/>
        <item x="48"/>
        <item x="36"/>
        <item t="default"/>
      </items>
    </pivotField>
    <pivotField numFmtId="2" showAll="0">
      <items count="137">
        <item x="83"/>
        <item x="35"/>
        <item x="96"/>
        <item x="129"/>
        <item x="48"/>
        <item x="45"/>
        <item x="16"/>
        <item x="46"/>
        <item x="59"/>
        <item x="126"/>
        <item x="116"/>
        <item x="134"/>
        <item x="105"/>
        <item x="98"/>
        <item x="15"/>
        <item x="78"/>
        <item x="57"/>
        <item x="125"/>
        <item x="53"/>
        <item x="102"/>
        <item x="27"/>
        <item x="111"/>
        <item x="119"/>
        <item x="32"/>
        <item x="0"/>
        <item x="93"/>
        <item x="95"/>
        <item x="131"/>
        <item x="97"/>
        <item x="132"/>
        <item x="118"/>
        <item x="22"/>
        <item x="58"/>
        <item x="80"/>
        <item x="72"/>
        <item x="25"/>
        <item x="67"/>
        <item x="82"/>
        <item x="64"/>
        <item x="44"/>
        <item x="91"/>
        <item x="94"/>
        <item x="52"/>
        <item x="122"/>
        <item x="31"/>
        <item x="73"/>
        <item x="79"/>
        <item x="77"/>
        <item x="30"/>
        <item x="88"/>
        <item x="66"/>
        <item x="124"/>
        <item x="54"/>
        <item x="47"/>
        <item x="120"/>
        <item x="62"/>
        <item x="24"/>
        <item x="43"/>
        <item x="103"/>
        <item x="92"/>
        <item x="76"/>
        <item x="56"/>
        <item x="60"/>
        <item x="69"/>
        <item x="42"/>
        <item x="85"/>
        <item x="130"/>
        <item x="107"/>
        <item x="123"/>
        <item x="106"/>
        <item x="100"/>
        <item x="21"/>
        <item x="112"/>
        <item x="65"/>
        <item x="71"/>
        <item x="110"/>
        <item x="84"/>
        <item x="28"/>
        <item x="61"/>
        <item x="109"/>
        <item x="89"/>
        <item x="11"/>
        <item x="41"/>
        <item x="37"/>
        <item x="115"/>
        <item x="101"/>
        <item x="75"/>
        <item x="39"/>
        <item x="70"/>
        <item x="63"/>
        <item x="104"/>
        <item x="36"/>
        <item x="113"/>
        <item x="9"/>
        <item x="87"/>
        <item x="86"/>
        <item x="135"/>
        <item x="34"/>
        <item x="121"/>
        <item x="127"/>
        <item x="38"/>
        <item x="2"/>
        <item x="23"/>
        <item x="14"/>
        <item x="90"/>
        <item x="6"/>
        <item x="114"/>
        <item x="17"/>
        <item x="117"/>
        <item x="29"/>
        <item x="5"/>
        <item x="128"/>
        <item x="50"/>
        <item x="49"/>
        <item x="10"/>
        <item x="20"/>
        <item x="4"/>
        <item x="40"/>
        <item x="55"/>
        <item x="81"/>
        <item x="68"/>
        <item x="108"/>
        <item x="19"/>
        <item x="51"/>
        <item x="33"/>
        <item x="18"/>
        <item x="12"/>
        <item x="1"/>
        <item x="133"/>
        <item x="8"/>
        <item x="99"/>
        <item x="74"/>
        <item x="13"/>
        <item x="7"/>
        <item x="26"/>
        <item x="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Sum of Revenue ($)" fld="10" baseField="0" baseItem="0"/>
  </dataFields>
  <formats count="1">
    <format dxfId="218">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D119977-B97A-4478-BEA0-F17D487CFDF2}"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location ref="B3:C9" firstHeaderRow="1" firstDataRow="1" firstDataCol="1"/>
  <pivotFields count="15">
    <pivotField numFmtId="164" showAll="0">
      <items count="1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t="default"/>
      </items>
    </pivotField>
    <pivotField showAll="0">
      <items count="71">
        <item x="18"/>
        <item x="0"/>
        <item x="54"/>
        <item x="17"/>
        <item x="8"/>
        <item x="65"/>
        <item x="46"/>
        <item x="44"/>
        <item x="69"/>
        <item x="22"/>
        <item x="33"/>
        <item x="20"/>
        <item x="53"/>
        <item x="12"/>
        <item x="40"/>
        <item x="2"/>
        <item x="27"/>
        <item x="59"/>
        <item x="30"/>
        <item x="47"/>
        <item x="50"/>
        <item x="21"/>
        <item x="6"/>
        <item x="25"/>
        <item x="42"/>
        <item x="49"/>
        <item x="66"/>
        <item x="52"/>
        <item x="41"/>
        <item x="16"/>
        <item x="39"/>
        <item x="24"/>
        <item x="48"/>
        <item x="31"/>
        <item x="19"/>
        <item x="55"/>
        <item x="51"/>
        <item x="67"/>
        <item x="7"/>
        <item x="5"/>
        <item x="43"/>
        <item x="36"/>
        <item x="57"/>
        <item x="45"/>
        <item x="60"/>
        <item x="14"/>
        <item x="28"/>
        <item x="64"/>
        <item x="13"/>
        <item x="61"/>
        <item x="23"/>
        <item x="4"/>
        <item x="15"/>
        <item x="11"/>
        <item x="38"/>
        <item x="63"/>
        <item x="37"/>
        <item x="9"/>
        <item x="58"/>
        <item x="56"/>
        <item x="68"/>
        <item x="3"/>
        <item x="26"/>
        <item x="32"/>
        <item x="34"/>
        <item x="29"/>
        <item x="35"/>
        <item x="1"/>
        <item x="62"/>
        <item x="10"/>
        <item t="default"/>
      </items>
    </pivotField>
    <pivotField showAll="0">
      <items count="3">
        <item x="0"/>
        <item x="1"/>
        <item t="default"/>
      </items>
    </pivotField>
    <pivotField showAll="0">
      <items count="55">
        <item x="5"/>
        <item x="11"/>
        <item x="19"/>
        <item x="52"/>
        <item x="22"/>
        <item x="45"/>
        <item x="8"/>
        <item x="44"/>
        <item x="31"/>
        <item x="33"/>
        <item x="23"/>
        <item x="27"/>
        <item x="3"/>
        <item x="6"/>
        <item x="41"/>
        <item x="43"/>
        <item x="16"/>
        <item x="39"/>
        <item x="26"/>
        <item x="15"/>
        <item x="53"/>
        <item x="47"/>
        <item x="35"/>
        <item x="25"/>
        <item x="7"/>
        <item x="14"/>
        <item x="48"/>
        <item x="21"/>
        <item x="17"/>
        <item x="46"/>
        <item x="20"/>
        <item x="51"/>
        <item x="36"/>
        <item x="13"/>
        <item x="2"/>
        <item x="4"/>
        <item x="24"/>
        <item x="1"/>
        <item x="49"/>
        <item x="50"/>
        <item x="42"/>
        <item x="40"/>
        <item x="37"/>
        <item x="34"/>
        <item x="9"/>
        <item x="28"/>
        <item x="18"/>
        <item x="10"/>
        <item x="29"/>
        <item x="32"/>
        <item x="38"/>
        <item x="0"/>
        <item x="12"/>
        <item x="30"/>
        <item t="default"/>
      </items>
    </pivotField>
    <pivotField showAll="0">
      <items count="27">
        <item x="18"/>
        <item x="10"/>
        <item x="6"/>
        <item x="4"/>
        <item x="17"/>
        <item x="2"/>
        <item x="3"/>
        <item x="14"/>
        <item x="20"/>
        <item x="21"/>
        <item x="8"/>
        <item x="11"/>
        <item x="25"/>
        <item x="22"/>
        <item x="19"/>
        <item x="15"/>
        <item x="7"/>
        <item x="24"/>
        <item x="1"/>
        <item x="23"/>
        <item x="13"/>
        <item x="5"/>
        <item x="0"/>
        <item x="16"/>
        <item x="12"/>
        <item x="9"/>
        <item t="default"/>
      </items>
    </pivotField>
    <pivotField axis="axisRow" showAll="0" measureFilter="1" sortType="descending">
      <items count="154">
        <item x="127"/>
        <item x="128"/>
        <item x="65"/>
        <item x="18"/>
        <item x="19"/>
        <item x="147"/>
        <item x="64"/>
        <item x="57"/>
        <item x="58"/>
        <item x="135"/>
        <item x="77"/>
        <item x="78"/>
        <item x="47"/>
        <item x="48"/>
        <item x="97"/>
        <item x="73"/>
        <item x="54"/>
        <item x="51"/>
        <item x="52"/>
        <item x="16"/>
        <item x="38"/>
        <item x="145"/>
        <item x="42"/>
        <item x="11"/>
        <item x="68"/>
        <item x="152"/>
        <item x="45"/>
        <item x="89"/>
        <item x="41"/>
        <item x="32"/>
        <item x="125"/>
        <item x="126"/>
        <item x="116"/>
        <item x="110"/>
        <item x="36"/>
        <item x="130"/>
        <item x="90"/>
        <item x="66"/>
        <item x="20"/>
        <item x="21"/>
        <item x="22"/>
        <item x="144"/>
        <item x="131"/>
        <item x="71"/>
        <item x="72"/>
        <item x="37"/>
        <item x="0"/>
        <item x="29"/>
        <item x="30"/>
        <item x="137"/>
        <item x="138"/>
        <item x="81"/>
        <item x="59"/>
        <item x="60"/>
        <item x="61"/>
        <item x="62"/>
        <item x="63"/>
        <item x="5"/>
        <item x="79"/>
        <item x="106"/>
        <item x="4"/>
        <item x="83"/>
        <item x="35"/>
        <item x="49"/>
        <item x="50"/>
        <item x="139"/>
        <item x="98"/>
        <item x="99"/>
        <item x="100"/>
        <item x="101"/>
        <item x="102"/>
        <item x="74"/>
        <item x="75"/>
        <item x="39"/>
        <item x="88"/>
        <item x="115"/>
        <item x="149"/>
        <item x="53"/>
        <item n="OFC.043" x="17"/>
        <item x="150"/>
        <item x="91"/>
        <item x="92"/>
        <item x="33"/>
        <item x="34"/>
        <item x="55"/>
        <item x="12"/>
        <item x="6"/>
        <item x="87"/>
        <item x="112"/>
        <item x="113"/>
        <item x="43"/>
        <item x="44"/>
        <item x="10"/>
        <item x="146"/>
        <item x="111"/>
        <item x="107"/>
        <item x="108"/>
        <item x="129"/>
        <item x="69"/>
        <item x="13"/>
        <item x="123"/>
        <item x="124"/>
        <item x="25"/>
        <item x="26"/>
        <item x="27"/>
        <item x="28"/>
        <item x="46"/>
        <item x="93"/>
        <item x="94"/>
        <item x="95"/>
        <item x="8"/>
        <item x="9"/>
        <item x="141"/>
        <item x="142"/>
        <item x="117"/>
        <item x="118"/>
        <item x="119"/>
        <item x="120"/>
        <item x="121"/>
        <item x="122"/>
        <item x="1"/>
        <item x="2"/>
        <item x="3"/>
        <item x="151"/>
        <item x="56"/>
        <item x="132"/>
        <item x="85"/>
        <item x="23"/>
        <item x="24"/>
        <item x="31"/>
        <item x="82"/>
        <item x="136"/>
        <item x="80"/>
        <item x="148"/>
        <item x="84"/>
        <item x="104"/>
        <item x="105"/>
        <item x="140"/>
        <item x="103"/>
        <item x="76"/>
        <item x="40"/>
        <item x="7"/>
        <item x="114"/>
        <item x="109"/>
        <item x="70"/>
        <item x="14"/>
        <item x="15"/>
        <item x="67"/>
        <item x="96"/>
        <item x="143"/>
        <item x="133"/>
        <item x="134"/>
        <item x="86"/>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items count="146">
        <item x="77"/>
        <item x="89"/>
        <item x="16"/>
        <item x="11"/>
        <item x="61"/>
        <item x="72"/>
        <item x="131"/>
        <item x="4"/>
        <item x="132"/>
        <item x="136"/>
        <item x="127"/>
        <item x="97"/>
        <item x="87"/>
        <item x="133"/>
        <item x="75"/>
        <item x="50"/>
        <item x="6"/>
        <item x="110"/>
        <item x="118"/>
        <item x="8"/>
        <item x="90"/>
        <item x="104"/>
        <item x="103"/>
        <item x="58"/>
        <item x="67"/>
        <item x="83"/>
        <item x="22"/>
        <item x="32"/>
        <item x="60"/>
        <item x="63"/>
        <item x="121"/>
        <item x="19"/>
        <item x="31"/>
        <item x="49"/>
        <item x="91"/>
        <item x="2"/>
        <item x="66"/>
        <item x="21"/>
        <item x="5"/>
        <item x="17"/>
        <item x="102"/>
        <item x="120"/>
        <item x="38"/>
        <item x="18"/>
        <item x="64"/>
        <item x="85"/>
        <item x="128"/>
        <item x="106"/>
        <item x="124"/>
        <item x="0"/>
        <item x="116"/>
        <item x="10"/>
        <item x="46"/>
        <item x="125"/>
        <item x="115"/>
        <item x="129"/>
        <item x="41"/>
        <item x="140"/>
        <item x="76"/>
        <item x="48"/>
        <item x="119"/>
        <item x="54"/>
        <item x="92"/>
        <item x="35"/>
        <item x="51"/>
        <item x="69"/>
        <item x="95"/>
        <item x="122"/>
        <item x="45"/>
        <item x="57"/>
        <item x="39"/>
        <item x="117"/>
        <item x="44"/>
        <item x="114"/>
        <item x="100"/>
        <item x="80"/>
        <item x="84"/>
        <item x="55"/>
        <item x="93"/>
        <item x="24"/>
        <item x="101"/>
        <item x="68"/>
        <item x="65"/>
        <item x="7"/>
        <item x="47"/>
        <item x="62"/>
        <item x="71"/>
        <item x="144"/>
        <item x="14"/>
        <item x="23"/>
        <item x="40"/>
        <item x="130"/>
        <item x="20"/>
        <item x="29"/>
        <item x="1"/>
        <item x="13"/>
        <item x="138"/>
        <item x="94"/>
        <item x="25"/>
        <item x="109"/>
        <item x="126"/>
        <item x="78"/>
        <item x="98"/>
        <item x="59"/>
        <item x="99"/>
        <item x="33"/>
        <item x="26"/>
        <item x="56"/>
        <item x="12"/>
        <item x="53"/>
        <item x="105"/>
        <item x="113"/>
        <item x="143"/>
        <item x="88"/>
        <item x="42"/>
        <item x="36"/>
        <item x="142"/>
        <item x="86"/>
        <item x="34"/>
        <item x="15"/>
        <item x="135"/>
        <item x="70"/>
        <item x="37"/>
        <item x="141"/>
        <item x="52"/>
        <item x="9"/>
        <item x="139"/>
        <item x="107"/>
        <item x="28"/>
        <item x="123"/>
        <item x="82"/>
        <item x="74"/>
        <item x="79"/>
        <item x="30"/>
        <item x="81"/>
        <item x="112"/>
        <item x="3"/>
        <item x="134"/>
        <item x="27"/>
        <item x="73"/>
        <item x="111"/>
        <item x="137"/>
        <item x="108"/>
        <item x="43"/>
        <item x="96"/>
        <item t="default"/>
      </items>
    </pivotField>
    <pivotField showAll="0">
      <items count="64">
        <item x="32"/>
        <item x="38"/>
        <item x="31"/>
        <item x="12"/>
        <item x="54"/>
        <item x="58"/>
        <item x="48"/>
        <item x="22"/>
        <item x="9"/>
        <item x="39"/>
        <item x="5"/>
        <item x="62"/>
        <item x="20"/>
        <item x="50"/>
        <item x="53"/>
        <item x="15"/>
        <item x="44"/>
        <item x="40"/>
        <item x="6"/>
        <item x="17"/>
        <item x="61"/>
        <item x="13"/>
        <item x="43"/>
        <item x="51"/>
        <item x="56"/>
        <item x="0"/>
        <item x="11"/>
        <item x="47"/>
        <item x="55"/>
        <item x="14"/>
        <item x="18"/>
        <item x="41"/>
        <item x="19"/>
        <item x="30"/>
        <item x="27"/>
        <item x="28"/>
        <item x="42"/>
        <item x="16"/>
        <item x="49"/>
        <item x="46"/>
        <item x="35"/>
        <item x="29"/>
        <item x="8"/>
        <item x="1"/>
        <item x="57"/>
        <item x="10"/>
        <item x="59"/>
        <item x="36"/>
        <item x="3"/>
        <item x="2"/>
        <item x="21"/>
        <item x="52"/>
        <item x="45"/>
        <item x="34"/>
        <item x="26"/>
        <item x="24"/>
        <item x="23"/>
        <item x="4"/>
        <item x="60"/>
        <item x="33"/>
        <item x="37"/>
        <item x="7"/>
        <item x="25"/>
        <item t="default"/>
      </items>
    </pivotField>
    <pivotField dataField="1" showAll="0">
      <items count="18">
        <item x="10"/>
        <item x="0"/>
        <item x="13"/>
        <item x="12"/>
        <item x="2"/>
        <item x="4"/>
        <item x="7"/>
        <item x="15"/>
        <item x="1"/>
        <item x="6"/>
        <item x="16"/>
        <item x="5"/>
        <item x="11"/>
        <item x="14"/>
        <item x="9"/>
        <item x="3"/>
        <item x="8"/>
        <item t="default"/>
      </items>
    </pivotField>
    <pivotField showAll="0">
      <items count="137">
        <item x="83"/>
        <item x="35"/>
        <item x="96"/>
        <item x="129"/>
        <item x="48"/>
        <item x="45"/>
        <item x="16"/>
        <item x="46"/>
        <item x="59"/>
        <item x="126"/>
        <item x="116"/>
        <item x="134"/>
        <item x="105"/>
        <item x="98"/>
        <item x="15"/>
        <item x="78"/>
        <item x="57"/>
        <item x="125"/>
        <item x="53"/>
        <item x="102"/>
        <item x="27"/>
        <item x="111"/>
        <item x="119"/>
        <item x="32"/>
        <item x="0"/>
        <item x="93"/>
        <item x="95"/>
        <item x="131"/>
        <item x="97"/>
        <item x="132"/>
        <item x="118"/>
        <item x="22"/>
        <item x="58"/>
        <item x="80"/>
        <item x="72"/>
        <item x="25"/>
        <item x="67"/>
        <item x="82"/>
        <item x="64"/>
        <item x="44"/>
        <item x="91"/>
        <item x="94"/>
        <item x="52"/>
        <item x="122"/>
        <item x="31"/>
        <item x="73"/>
        <item x="79"/>
        <item x="77"/>
        <item x="30"/>
        <item x="88"/>
        <item x="66"/>
        <item x="124"/>
        <item x="54"/>
        <item x="47"/>
        <item x="120"/>
        <item x="62"/>
        <item x="24"/>
        <item x="43"/>
        <item x="103"/>
        <item x="92"/>
        <item x="76"/>
        <item x="56"/>
        <item x="60"/>
        <item x="69"/>
        <item x="42"/>
        <item x="85"/>
        <item x="130"/>
        <item x="107"/>
        <item x="123"/>
        <item x="106"/>
        <item x="100"/>
        <item x="21"/>
        <item x="112"/>
        <item x="65"/>
        <item x="71"/>
        <item x="110"/>
        <item x="84"/>
        <item x="28"/>
        <item x="61"/>
        <item x="109"/>
        <item x="89"/>
        <item x="11"/>
        <item x="41"/>
        <item x="37"/>
        <item x="115"/>
        <item x="101"/>
        <item x="75"/>
        <item x="39"/>
        <item x="70"/>
        <item x="63"/>
        <item x="104"/>
        <item x="36"/>
        <item x="113"/>
        <item x="9"/>
        <item x="87"/>
        <item x="86"/>
        <item x="135"/>
        <item x="34"/>
        <item x="121"/>
        <item x="127"/>
        <item x="38"/>
        <item x="2"/>
        <item x="23"/>
        <item x="14"/>
        <item x="90"/>
        <item x="6"/>
        <item x="114"/>
        <item x="17"/>
        <item x="117"/>
        <item x="29"/>
        <item x="5"/>
        <item x="128"/>
        <item x="50"/>
        <item x="49"/>
        <item x="10"/>
        <item x="20"/>
        <item x="4"/>
        <item x="40"/>
        <item x="55"/>
        <item x="81"/>
        <item x="68"/>
        <item x="108"/>
        <item x="19"/>
        <item x="51"/>
        <item x="33"/>
        <item x="18"/>
        <item x="12"/>
        <item x="1"/>
        <item x="133"/>
        <item x="8"/>
        <item x="99"/>
        <item x="74"/>
        <item x="13"/>
        <item x="7"/>
        <item x="26"/>
        <item x="3"/>
        <item t="default"/>
      </items>
    </pivotField>
    <pivotField numFmtId="9" showAll="0">
      <items count="68">
        <item x="32"/>
        <item x="40"/>
        <item x="27"/>
        <item x="63"/>
        <item x="28"/>
        <item x="46"/>
        <item x="64"/>
        <item x="30"/>
        <item x="65"/>
        <item x="35"/>
        <item x="15"/>
        <item x="10"/>
        <item x="51"/>
        <item x="56"/>
        <item x="24"/>
        <item x="14"/>
        <item x="43"/>
        <item x="57"/>
        <item x="13"/>
        <item x="19"/>
        <item x="12"/>
        <item x="62"/>
        <item x="7"/>
        <item x="34"/>
        <item x="23"/>
        <item x="16"/>
        <item x="3"/>
        <item x="41"/>
        <item x="33"/>
        <item x="45"/>
        <item x="26"/>
        <item x="53"/>
        <item x="37"/>
        <item x="0"/>
        <item x="47"/>
        <item x="50"/>
        <item x="60"/>
        <item x="42"/>
        <item x="17"/>
        <item x="38"/>
        <item x="20"/>
        <item x="4"/>
        <item x="2"/>
        <item x="22"/>
        <item x="54"/>
        <item x="55"/>
        <item x="21"/>
        <item x="8"/>
        <item x="39"/>
        <item x="58"/>
        <item x="61"/>
        <item x="6"/>
        <item x="31"/>
        <item x="9"/>
        <item x="18"/>
        <item x="66"/>
        <item x="59"/>
        <item x="5"/>
        <item x="52"/>
        <item x="11"/>
        <item x="1"/>
        <item x="49"/>
        <item x="25"/>
        <item x="29"/>
        <item x="44"/>
        <item x="48"/>
        <item x="36"/>
        <item t="default"/>
      </items>
    </pivotField>
    <pivotField numFmtId="2" showAll="0">
      <items count="137">
        <item x="83"/>
        <item x="35"/>
        <item x="96"/>
        <item x="129"/>
        <item x="48"/>
        <item x="45"/>
        <item x="16"/>
        <item x="46"/>
        <item x="59"/>
        <item x="126"/>
        <item x="116"/>
        <item x="134"/>
        <item x="105"/>
        <item x="98"/>
        <item x="15"/>
        <item x="78"/>
        <item x="57"/>
        <item x="125"/>
        <item x="53"/>
        <item x="102"/>
        <item x="27"/>
        <item x="111"/>
        <item x="119"/>
        <item x="32"/>
        <item x="0"/>
        <item x="93"/>
        <item x="95"/>
        <item x="131"/>
        <item x="97"/>
        <item x="132"/>
        <item x="118"/>
        <item x="22"/>
        <item x="58"/>
        <item x="80"/>
        <item x="72"/>
        <item x="25"/>
        <item x="67"/>
        <item x="82"/>
        <item x="64"/>
        <item x="44"/>
        <item x="91"/>
        <item x="94"/>
        <item x="52"/>
        <item x="122"/>
        <item x="31"/>
        <item x="73"/>
        <item x="79"/>
        <item x="77"/>
        <item x="30"/>
        <item x="88"/>
        <item x="66"/>
        <item x="124"/>
        <item x="54"/>
        <item x="47"/>
        <item x="120"/>
        <item x="62"/>
        <item x="24"/>
        <item x="43"/>
        <item x="103"/>
        <item x="92"/>
        <item x="76"/>
        <item x="56"/>
        <item x="60"/>
        <item x="69"/>
        <item x="42"/>
        <item x="85"/>
        <item x="130"/>
        <item x="107"/>
        <item x="123"/>
        <item x="106"/>
        <item x="100"/>
        <item x="21"/>
        <item x="112"/>
        <item x="65"/>
        <item x="71"/>
        <item x="110"/>
        <item x="84"/>
        <item x="28"/>
        <item x="61"/>
        <item x="109"/>
        <item x="89"/>
        <item x="11"/>
        <item x="41"/>
        <item x="37"/>
        <item x="115"/>
        <item x="101"/>
        <item x="75"/>
        <item x="39"/>
        <item x="70"/>
        <item x="63"/>
        <item x="104"/>
        <item x="36"/>
        <item x="113"/>
        <item x="9"/>
        <item x="87"/>
        <item x="86"/>
        <item x="135"/>
        <item x="34"/>
        <item x="121"/>
        <item x="127"/>
        <item x="38"/>
        <item x="2"/>
        <item x="23"/>
        <item x="14"/>
        <item x="90"/>
        <item x="6"/>
        <item x="114"/>
        <item x="17"/>
        <item x="117"/>
        <item x="29"/>
        <item x="5"/>
        <item x="128"/>
        <item x="50"/>
        <item x="49"/>
        <item x="10"/>
        <item x="20"/>
        <item x="4"/>
        <item x="40"/>
        <item x="55"/>
        <item x="81"/>
        <item x="68"/>
        <item x="108"/>
        <item x="19"/>
        <item x="51"/>
        <item x="33"/>
        <item x="18"/>
        <item x="12"/>
        <item x="1"/>
        <item x="133"/>
        <item x="8"/>
        <item x="99"/>
        <item x="74"/>
        <item x="13"/>
        <item x="7"/>
        <item x="26"/>
        <item x="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6">
    <i>
      <x v="78"/>
    </i>
    <i>
      <x v="85"/>
    </i>
    <i>
      <x v="122"/>
    </i>
    <i>
      <x v="145"/>
    </i>
    <i>
      <x v="99"/>
    </i>
    <i t="grand">
      <x/>
    </i>
  </rowItems>
  <colItems count="1">
    <i/>
  </colItems>
  <dataFields count="1">
    <dataField name="Sum of Quantity" fld="9" baseField="0" baseItem="0"/>
  </dataFields>
  <chartFormats count="3">
    <chartFormat chart="0"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830CB32-D5C2-49BC-8A88-44F4D37C315F}" name="PivotTable1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2">
  <location ref="A1:B4" firstHeaderRow="1" firstDataRow="1" firstDataCol="1"/>
  <pivotFields count="15">
    <pivotField numFmtId="164" showAll="0">
      <items count="1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t="default"/>
      </items>
    </pivotField>
    <pivotField showAll="0">
      <items count="71">
        <item x="18"/>
        <item x="0"/>
        <item x="54"/>
        <item x="17"/>
        <item x="8"/>
        <item x="65"/>
        <item x="46"/>
        <item x="44"/>
        <item x="69"/>
        <item x="22"/>
        <item x="33"/>
        <item x="20"/>
        <item x="53"/>
        <item x="12"/>
        <item x="40"/>
        <item x="2"/>
        <item x="27"/>
        <item x="59"/>
        <item x="30"/>
        <item x="47"/>
        <item x="50"/>
        <item x="21"/>
        <item x="6"/>
        <item x="25"/>
        <item x="42"/>
        <item x="49"/>
        <item x="66"/>
        <item x="52"/>
        <item x="41"/>
        <item x="16"/>
        <item x="39"/>
        <item x="24"/>
        <item x="48"/>
        <item x="31"/>
        <item x="19"/>
        <item x="55"/>
        <item x="51"/>
        <item x="67"/>
        <item x="7"/>
        <item x="5"/>
        <item x="43"/>
        <item x="36"/>
        <item x="57"/>
        <item x="45"/>
        <item x="60"/>
        <item x="14"/>
        <item x="28"/>
        <item x="64"/>
        <item x="13"/>
        <item x="61"/>
        <item x="23"/>
        <item x="4"/>
        <item x="15"/>
        <item x="11"/>
        <item x="38"/>
        <item x="63"/>
        <item x="37"/>
        <item x="9"/>
        <item x="58"/>
        <item x="56"/>
        <item x="68"/>
        <item x="3"/>
        <item x="26"/>
        <item x="32"/>
        <item x="34"/>
        <item x="29"/>
        <item x="35"/>
        <item x="1"/>
        <item x="62"/>
        <item x="10"/>
        <item t="default"/>
      </items>
    </pivotField>
    <pivotField axis="axisRow" showAll="0">
      <items count="3">
        <item x="0"/>
        <item x="1"/>
        <item t="default"/>
      </items>
    </pivotField>
    <pivotField showAll="0">
      <items count="55">
        <item x="5"/>
        <item x="11"/>
        <item x="19"/>
        <item x="52"/>
        <item x="22"/>
        <item x="45"/>
        <item x="8"/>
        <item x="44"/>
        <item x="31"/>
        <item x="33"/>
        <item x="23"/>
        <item x="27"/>
        <item x="3"/>
        <item x="6"/>
        <item x="41"/>
        <item x="43"/>
        <item x="16"/>
        <item x="39"/>
        <item x="26"/>
        <item x="15"/>
        <item x="53"/>
        <item x="47"/>
        <item x="35"/>
        <item x="25"/>
        <item x="7"/>
        <item x="14"/>
        <item x="48"/>
        <item x="21"/>
        <item x="17"/>
        <item x="46"/>
        <item x="20"/>
        <item x="51"/>
        <item x="36"/>
        <item x="13"/>
        <item x="2"/>
        <item x="4"/>
        <item x="24"/>
        <item x="1"/>
        <item x="49"/>
        <item x="50"/>
        <item x="42"/>
        <item x="40"/>
        <item x="37"/>
        <item x="34"/>
        <item x="9"/>
        <item x="28"/>
        <item x="18"/>
        <item x="10"/>
        <item x="29"/>
        <item x="32"/>
        <item x="38"/>
        <item x="0"/>
        <item x="12"/>
        <item x="30"/>
        <item t="default"/>
      </items>
    </pivotField>
    <pivotField showAll="0">
      <items count="27">
        <item x="18"/>
        <item x="10"/>
        <item x="6"/>
        <item x="4"/>
        <item x="17"/>
        <item x="2"/>
        <item x="3"/>
        <item x="14"/>
        <item x="20"/>
        <item x="21"/>
        <item x="8"/>
        <item x="11"/>
        <item x="25"/>
        <item x="22"/>
        <item x="19"/>
        <item x="15"/>
        <item x="7"/>
        <item x="24"/>
        <item x="1"/>
        <item x="23"/>
        <item x="13"/>
        <item x="5"/>
        <item x="0"/>
        <item x="16"/>
        <item x="12"/>
        <item x="9"/>
        <item t="default"/>
      </items>
    </pivotField>
    <pivotField showAll="0">
      <items count="154">
        <item x="127"/>
        <item x="128"/>
        <item x="65"/>
        <item x="18"/>
        <item x="19"/>
        <item x="147"/>
        <item x="64"/>
        <item x="57"/>
        <item x="58"/>
        <item x="135"/>
        <item x="77"/>
        <item x="78"/>
        <item x="47"/>
        <item x="48"/>
        <item x="97"/>
        <item x="73"/>
        <item x="54"/>
        <item x="51"/>
        <item x="52"/>
        <item x="16"/>
        <item x="38"/>
        <item x="145"/>
        <item x="42"/>
        <item x="11"/>
        <item x="68"/>
        <item x="152"/>
        <item x="45"/>
        <item x="89"/>
        <item x="41"/>
        <item x="32"/>
        <item x="125"/>
        <item x="126"/>
        <item x="116"/>
        <item x="110"/>
        <item x="36"/>
        <item x="130"/>
        <item x="90"/>
        <item x="66"/>
        <item x="20"/>
        <item x="21"/>
        <item x="22"/>
        <item x="144"/>
        <item x="131"/>
        <item x="71"/>
        <item x="72"/>
        <item x="37"/>
        <item x="0"/>
        <item x="29"/>
        <item x="30"/>
        <item x="137"/>
        <item x="138"/>
        <item x="81"/>
        <item x="59"/>
        <item x="60"/>
        <item x="61"/>
        <item x="62"/>
        <item x="63"/>
        <item x="5"/>
        <item x="79"/>
        <item x="106"/>
        <item x="4"/>
        <item x="83"/>
        <item x="35"/>
        <item x="49"/>
        <item x="50"/>
        <item x="139"/>
        <item x="98"/>
        <item x="99"/>
        <item x="100"/>
        <item x="101"/>
        <item x="102"/>
        <item x="74"/>
        <item x="75"/>
        <item x="39"/>
        <item x="88"/>
        <item x="115"/>
        <item x="149"/>
        <item x="53"/>
        <item x="17"/>
        <item x="150"/>
        <item x="91"/>
        <item x="92"/>
        <item x="33"/>
        <item x="34"/>
        <item x="55"/>
        <item x="12"/>
        <item x="6"/>
        <item x="87"/>
        <item x="112"/>
        <item x="113"/>
        <item x="43"/>
        <item x="44"/>
        <item x="10"/>
        <item x="146"/>
        <item x="111"/>
        <item x="107"/>
        <item x="108"/>
        <item x="129"/>
        <item x="69"/>
        <item x="13"/>
        <item x="123"/>
        <item x="124"/>
        <item x="25"/>
        <item x="26"/>
        <item x="27"/>
        <item x="28"/>
        <item x="46"/>
        <item x="93"/>
        <item x="94"/>
        <item x="95"/>
        <item x="8"/>
        <item x="9"/>
        <item x="141"/>
        <item x="142"/>
        <item x="117"/>
        <item x="118"/>
        <item x="119"/>
        <item x="120"/>
        <item x="121"/>
        <item x="122"/>
        <item x="1"/>
        <item x="2"/>
        <item x="3"/>
        <item x="151"/>
        <item x="56"/>
        <item x="132"/>
        <item x="85"/>
        <item x="23"/>
        <item x="24"/>
        <item x="31"/>
        <item x="82"/>
        <item x="136"/>
        <item x="80"/>
        <item x="148"/>
        <item x="84"/>
        <item x="104"/>
        <item x="105"/>
        <item x="140"/>
        <item x="103"/>
        <item x="76"/>
        <item x="40"/>
        <item x="7"/>
        <item x="114"/>
        <item x="109"/>
        <item x="70"/>
        <item x="14"/>
        <item x="15"/>
        <item x="67"/>
        <item x="96"/>
        <item x="143"/>
        <item x="133"/>
        <item x="134"/>
        <item x="86"/>
        <item t="default"/>
      </items>
    </pivotField>
    <pivotField showAll="0">
      <items count="4">
        <item x="2"/>
        <item x="0"/>
        <item x="1"/>
        <item t="default"/>
      </items>
    </pivotField>
    <pivotField showAll="0">
      <items count="146">
        <item x="77"/>
        <item x="89"/>
        <item x="16"/>
        <item x="11"/>
        <item x="61"/>
        <item x="72"/>
        <item x="131"/>
        <item x="4"/>
        <item x="132"/>
        <item x="136"/>
        <item x="127"/>
        <item x="97"/>
        <item x="87"/>
        <item x="133"/>
        <item x="75"/>
        <item x="50"/>
        <item x="6"/>
        <item x="110"/>
        <item x="118"/>
        <item x="8"/>
        <item x="90"/>
        <item x="104"/>
        <item x="103"/>
        <item x="58"/>
        <item x="67"/>
        <item x="83"/>
        <item x="22"/>
        <item x="32"/>
        <item x="60"/>
        <item x="63"/>
        <item x="121"/>
        <item x="19"/>
        <item x="31"/>
        <item x="49"/>
        <item x="91"/>
        <item x="2"/>
        <item x="66"/>
        <item x="21"/>
        <item x="5"/>
        <item x="17"/>
        <item x="102"/>
        <item x="120"/>
        <item x="38"/>
        <item x="18"/>
        <item x="64"/>
        <item x="85"/>
        <item x="128"/>
        <item x="106"/>
        <item x="124"/>
        <item x="0"/>
        <item x="116"/>
        <item x="10"/>
        <item x="46"/>
        <item x="125"/>
        <item x="115"/>
        <item x="129"/>
        <item x="41"/>
        <item x="140"/>
        <item x="76"/>
        <item x="48"/>
        <item x="119"/>
        <item x="54"/>
        <item x="92"/>
        <item x="35"/>
        <item x="51"/>
        <item x="69"/>
        <item x="95"/>
        <item x="122"/>
        <item x="45"/>
        <item x="57"/>
        <item x="39"/>
        <item x="117"/>
        <item x="44"/>
        <item x="114"/>
        <item x="100"/>
        <item x="80"/>
        <item x="84"/>
        <item x="55"/>
        <item x="93"/>
        <item x="24"/>
        <item x="101"/>
        <item x="68"/>
        <item x="65"/>
        <item x="7"/>
        <item x="47"/>
        <item x="62"/>
        <item x="71"/>
        <item x="144"/>
        <item x="14"/>
        <item x="23"/>
        <item x="40"/>
        <item x="130"/>
        <item x="20"/>
        <item x="29"/>
        <item x="1"/>
        <item x="13"/>
        <item x="138"/>
        <item x="94"/>
        <item x="25"/>
        <item x="109"/>
        <item x="126"/>
        <item x="78"/>
        <item x="98"/>
        <item x="59"/>
        <item x="99"/>
        <item x="33"/>
        <item x="26"/>
        <item x="56"/>
        <item x="12"/>
        <item x="53"/>
        <item x="105"/>
        <item x="113"/>
        <item x="143"/>
        <item x="88"/>
        <item x="42"/>
        <item x="36"/>
        <item x="142"/>
        <item x="86"/>
        <item x="34"/>
        <item x="15"/>
        <item x="135"/>
        <item x="70"/>
        <item x="37"/>
        <item x="141"/>
        <item x="52"/>
        <item x="9"/>
        <item x="139"/>
        <item x="107"/>
        <item x="28"/>
        <item x="123"/>
        <item x="82"/>
        <item x="74"/>
        <item x="79"/>
        <item x="30"/>
        <item x="81"/>
        <item x="112"/>
        <item x="3"/>
        <item x="134"/>
        <item x="27"/>
        <item x="73"/>
        <item x="111"/>
        <item x="137"/>
        <item x="108"/>
        <item x="43"/>
        <item x="96"/>
        <item t="default"/>
      </items>
    </pivotField>
    <pivotField showAll="0">
      <items count="64">
        <item x="32"/>
        <item x="38"/>
        <item x="31"/>
        <item x="12"/>
        <item x="54"/>
        <item x="58"/>
        <item x="48"/>
        <item x="22"/>
        <item x="9"/>
        <item x="39"/>
        <item x="5"/>
        <item x="62"/>
        <item x="20"/>
        <item x="50"/>
        <item x="53"/>
        <item x="15"/>
        <item x="44"/>
        <item x="40"/>
        <item x="6"/>
        <item x="17"/>
        <item x="61"/>
        <item x="13"/>
        <item x="43"/>
        <item x="51"/>
        <item x="56"/>
        <item x="0"/>
        <item x="11"/>
        <item x="47"/>
        <item x="55"/>
        <item x="14"/>
        <item x="18"/>
        <item x="41"/>
        <item x="19"/>
        <item x="30"/>
        <item x="27"/>
        <item x="28"/>
        <item x="42"/>
        <item x="16"/>
        <item x="49"/>
        <item x="46"/>
        <item x="35"/>
        <item x="29"/>
        <item x="8"/>
        <item x="1"/>
        <item x="57"/>
        <item x="10"/>
        <item x="59"/>
        <item x="36"/>
        <item x="3"/>
        <item x="2"/>
        <item x="21"/>
        <item x="52"/>
        <item x="45"/>
        <item x="34"/>
        <item x="26"/>
        <item x="24"/>
        <item x="23"/>
        <item x="4"/>
        <item x="60"/>
        <item x="33"/>
        <item x="37"/>
        <item x="7"/>
        <item x="25"/>
        <item t="default"/>
      </items>
    </pivotField>
    <pivotField showAll="0">
      <items count="18">
        <item x="10"/>
        <item x="0"/>
        <item x="13"/>
        <item x="12"/>
        <item x="2"/>
        <item x="4"/>
        <item x="7"/>
        <item x="15"/>
        <item x="1"/>
        <item x="6"/>
        <item x="16"/>
        <item x="5"/>
        <item x="11"/>
        <item x="14"/>
        <item x="9"/>
        <item x="3"/>
        <item x="8"/>
        <item t="default"/>
      </items>
    </pivotField>
    <pivotField showAll="0">
      <items count="137">
        <item x="83"/>
        <item x="35"/>
        <item x="96"/>
        <item x="129"/>
        <item x="48"/>
        <item x="45"/>
        <item x="16"/>
        <item x="46"/>
        <item x="59"/>
        <item x="126"/>
        <item x="116"/>
        <item x="134"/>
        <item x="105"/>
        <item x="98"/>
        <item x="15"/>
        <item x="78"/>
        <item x="57"/>
        <item x="125"/>
        <item x="53"/>
        <item x="102"/>
        <item x="27"/>
        <item x="111"/>
        <item x="119"/>
        <item x="32"/>
        <item x="0"/>
        <item x="93"/>
        <item x="95"/>
        <item x="131"/>
        <item x="97"/>
        <item x="132"/>
        <item x="118"/>
        <item x="22"/>
        <item x="58"/>
        <item x="80"/>
        <item x="72"/>
        <item x="25"/>
        <item x="67"/>
        <item x="82"/>
        <item x="64"/>
        <item x="44"/>
        <item x="91"/>
        <item x="94"/>
        <item x="52"/>
        <item x="122"/>
        <item x="31"/>
        <item x="73"/>
        <item x="79"/>
        <item x="77"/>
        <item x="30"/>
        <item x="88"/>
        <item x="66"/>
        <item x="124"/>
        <item x="54"/>
        <item x="47"/>
        <item x="120"/>
        <item x="62"/>
        <item x="24"/>
        <item x="43"/>
        <item x="103"/>
        <item x="92"/>
        <item x="76"/>
        <item x="56"/>
        <item x="60"/>
        <item x="69"/>
        <item x="42"/>
        <item x="85"/>
        <item x="130"/>
        <item x="107"/>
        <item x="123"/>
        <item x="106"/>
        <item x="100"/>
        <item x="21"/>
        <item x="112"/>
        <item x="65"/>
        <item x="71"/>
        <item x="110"/>
        <item x="84"/>
        <item x="28"/>
        <item x="61"/>
        <item x="109"/>
        <item x="89"/>
        <item x="11"/>
        <item x="41"/>
        <item x="37"/>
        <item x="115"/>
        <item x="101"/>
        <item x="75"/>
        <item x="39"/>
        <item x="70"/>
        <item x="63"/>
        <item x="104"/>
        <item x="36"/>
        <item x="113"/>
        <item x="9"/>
        <item x="87"/>
        <item x="86"/>
        <item x="135"/>
        <item x="34"/>
        <item x="121"/>
        <item x="127"/>
        <item x="38"/>
        <item x="2"/>
        <item x="23"/>
        <item x="14"/>
        <item x="90"/>
        <item x="6"/>
        <item x="114"/>
        <item x="17"/>
        <item x="117"/>
        <item x="29"/>
        <item x="5"/>
        <item x="128"/>
        <item x="50"/>
        <item x="49"/>
        <item x="10"/>
        <item x="20"/>
        <item x="4"/>
        <item x="40"/>
        <item x="55"/>
        <item x="81"/>
        <item x="68"/>
        <item x="108"/>
        <item x="19"/>
        <item x="51"/>
        <item x="33"/>
        <item x="18"/>
        <item x="12"/>
        <item x="1"/>
        <item x="133"/>
        <item x="8"/>
        <item x="99"/>
        <item x="74"/>
        <item x="13"/>
        <item x="7"/>
        <item x="26"/>
        <item x="3"/>
        <item t="default"/>
      </items>
    </pivotField>
    <pivotField numFmtId="9" showAll="0">
      <items count="68">
        <item x="32"/>
        <item x="40"/>
        <item x="27"/>
        <item x="63"/>
        <item x="28"/>
        <item x="46"/>
        <item x="64"/>
        <item x="30"/>
        <item x="65"/>
        <item x="35"/>
        <item x="15"/>
        <item x="10"/>
        <item x="51"/>
        <item x="56"/>
        <item x="24"/>
        <item x="14"/>
        <item x="43"/>
        <item x="57"/>
        <item x="13"/>
        <item x="19"/>
        <item x="12"/>
        <item x="62"/>
        <item x="7"/>
        <item x="34"/>
        <item x="23"/>
        <item x="16"/>
        <item x="3"/>
        <item x="41"/>
        <item x="33"/>
        <item x="45"/>
        <item x="26"/>
        <item x="53"/>
        <item x="37"/>
        <item x="0"/>
        <item x="47"/>
        <item x="50"/>
        <item x="60"/>
        <item x="42"/>
        <item x="17"/>
        <item x="38"/>
        <item x="20"/>
        <item x="4"/>
        <item x="2"/>
        <item x="22"/>
        <item x="54"/>
        <item x="55"/>
        <item x="21"/>
        <item x="8"/>
        <item x="39"/>
        <item x="58"/>
        <item x="61"/>
        <item x="6"/>
        <item x="31"/>
        <item x="9"/>
        <item x="18"/>
        <item x="66"/>
        <item x="59"/>
        <item x="5"/>
        <item x="52"/>
        <item x="11"/>
        <item x="1"/>
        <item x="49"/>
        <item x="25"/>
        <item x="29"/>
        <item x="44"/>
        <item x="48"/>
        <item x="36"/>
        <item t="default"/>
      </items>
    </pivotField>
    <pivotField dataField="1" numFmtId="2" showAll="0">
      <items count="137">
        <item x="83"/>
        <item x="35"/>
        <item x="96"/>
        <item x="129"/>
        <item x="48"/>
        <item x="45"/>
        <item x="16"/>
        <item x="46"/>
        <item x="59"/>
        <item x="126"/>
        <item x="116"/>
        <item x="134"/>
        <item x="105"/>
        <item x="98"/>
        <item x="15"/>
        <item x="78"/>
        <item x="57"/>
        <item x="125"/>
        <item x="53"/>
        <item x="102"/>
        <item x="27"/>
        <item x="111"/>
        <item x="119"/>
        <item x="32"/>
        <item x="0"/>
        <item x="93"/>
        <item x="95"/>
        <item x="131"/>
        <item x="97"/>
        <item x="132"/>
        <item x="118"/>
        <item x="22"/>
        <item x="58"/>
        <item x="80"/>
        <item x="72"/>
        <item x="25"/>
        <item x="67"/>
        <item x="82"/>
        <item x="64"/>
        <item x="44"/>
        <item x="91"/>
        <item x="94"/>
        <item x="52"/>
        <item x="122"/>
        <item x="31"/>
        <item x="73"/>
        <item x="79"/>
        <item x="77"/>
        <item x="30"/>
        <item x="88"/>
        <item x="66"/>
        <item x="124"/>
        <item x="54"/>
        <item x="47"/>
        <item x="120"/>
        <item x="62"/>
        <item x="24"/>
        <item x="43"/>
        <item x="103"/>
        <item x="92"/>
        <item x="76"/>
        <item x="56"/>
        <item x="60"/>
        <item x="69"/>
        <item x="42"/>
        <item x="85"/>
        <item x="130"/>
        <item x="107"/>
        <item x="123"/>
        <item x="106"/>
        <item x="100"/>
        <item x="21"/>
        <item x="112"/>
        <item x="65"/>
        <item x="71"/>
        <item x="110"/>
        <item x="84"/>
        <item x="28"/>
        <item x="61"/>
        <item x="109"/>
        <item x="89"/>
        <item x="11"/>
        <item x="41"/>
        <item x="37"/>
        <item x="115"/>
        <item x="101"/>
        <item x="75"/>
        <item x="39"/>
        <item x="70"/>
        <item x="63"/>
        <item x="104"/>
        <item x="36"/>
        <item x="113"/>
        <item x="9"/>
        <item x="87"/>
        <item x="86"/>
        <item x="135"/>
        <item x="34"/>
        <item x="121"/>
        <item x="127"/>
        <item x="38"/>
        <item x="2"/>
        <item x="23"/>
        <item x="14"/>
        <item x="90"/>
        <item x="6"/>
        <item x="114"/>
        <item x="17"/>
        <item x="117"/>
        <item x="29"/>
        <item x="5"/>
        <item x="128"/>
        <item x="50"/>
        <item x="49"/>
        <item x="10"/>
        <item x="20"/>
        <item x="4"/>
        <item x="40"/>
        <item x="55"/>
        <item x="81"/>
        <item x="68"/>
        <item x="108"/>
        <item x="19"/>
        <item x="51"/>
        <item x="33"/>
        <item x="18"/>
        <item x="12"/>
        <item x="1"/>
        <item x="133"/>
        <item x="8"/>
        <item x="99"/>
        <item x="74"/>
        <item x="13"/>
        <item x="7"/>
        <item x="26"/>
        <item x="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3">
    <i>
      <x/>
    </i>
    <i>
      <x v="1"/>
    </i>
    <i t="grand">
      <x/>
    </i>
  </rowItems>
  <colItems count="1">
    <i/>
  </colItems>
  <dataFields count="1">
    <dataField name="Sum of Profit ($)" fld="12" showDataAs="percentOfTotal" baseField="0" baseItem="0" numFmtId="10"/>
  </dataFields>
  <formats count="2">
    <format dxfId="217">
      <pivotArea outline="0" collapsedLevelsAreSubtotals="1" fieldPosition="0"/>
    </format>
    <format dxfId="216">
      <pivotArea outline="0" fieldPosition="0">
        <references count="1">
          <reference field="4294967294" count="1">
            <x v="0"/>
          </reference>
        </references>
      </pivotArea>
    </format>
  </formats>
  <chartFormats count="18">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2" count="1" selected="0">
            <x v="0"/>
          </reference>
        </references>
      </pivotArea>
    </chartFormat>
    <chartFormat chart="2" format="6">
      <pivotArea type="data" outline="0" fieldPosition="0">
        <references count="2">
          <reference field="4294967294" count="1" selected="0">
            <x v="0"/>
          </reference>
          <reference field="2" count="1" selected="0">
            <x v="1"/>
          </reference>
        </references>
      </pivotArea>
    </chartFormat>
    <chartFormat chart="14" format="10" series="1">
      <pivotArea type="data" outline="0" fieldPosition="0">
        <references count="1">
          <reference field="4294967294" count="1" selected="0">
            <x v="0"/>
          </reference>
        </references>
      </pivotArea>
    </chartFormat>
    <chartFormat chart="14" format="11">
      <pivotArea type="data" outline="0" fieldPosition="0">
        <references count="2">
          <reference field="4294967294" count="1" selected="0">
            <x v="0"/>
          </reference>
          <reference field="2" count="1" selected="0">
            <x v="0"/>
          </reference>
        </references>
      </pivotArea>
    </chartFormat>
    <chartFormat chart="14" format="12">
      <pivotArea type="data" outline="0" fieldPosition="0">
        <references count="2">
          <reference field="4294967294" count="1" selected="0">
            <x v="0"/>
          </reference>
          <reference field="2" count="1" selected="0">
            <x v="1"/>
          </reference>
        </references>
      </pivotArea>
    </chartFormat>
    <chartFormat chart="15" format="13" series="1">
      <pivotArea type="data" outline="0" fieldPosition="0">
        <references count="1">
          <reference field="4294967294" count="1" selected="0">
            <x v="0"/>
          </reference>
        </references>
      </pivotArea>
    </chartFormat>
    <chartFormat chart="15" format="14">
      <pivotArea type="data" outline="0" fieldPosition="0">
        <references count="2">
          <reference field="4294967294" count="1" selected="0">
            <x v="0"/>
          </reference>
          <reference field="2" count="1" selected="0">
            <x v="0"/>
          </reference>
        </references>
      </pivotArea>
    </chartFormat>
    <chartFormat chart="15" format="15">
      <pivotArea type="data" outline="0" fieldPosition="0">
        <references count="2">
          <reference field="4294967294" count="1" selected="0">
            <x v="0"/>
          </reference>
          <reference field="2" count="1" selected="0">
            <x v="1"/>
          </reference>
        </references>
      </pivotArea>
    </chartFormat>
    <chartFormat chart="16" format="13" series="1">
      <pivotArea type="data" outline="0" fieldPosition="0">
        <references count="1">
          <reference field="4294967294" count="1" selected="0">
            <x v="0"/>
          </reference>
        </references>
      </pivotArea>
    </chartFormat>
    <chartFormat chart="16" format="14">
      <pivotArea type="data" outline="0" fieldPosition="0">
        <references count="2">
          <reference field="4294967294" count="1" selected="0">
            <x v="0"/>
          </reference>
          <reference field="2" count="1" selected="0">
            <x v="0"/>
          </reference>
        </references>
      </pivotArea>
    </chartFormat>
    <chartFormat chart="16" format="15">
      <pivotArea type="data" outline="0" fieldPosition="0">
        <references count="2">
          <reference field="4294967294" count="1" selected="0">
            <x v="0"/>
          </reference>
          <reference field="2" count="1" selected="0">
            <x v="1"/>
          </reference>
        </references>
      </pivotArea>
    </chartFormat>
    <chartFormat chart="29" format="7" series="1">
      <pivotArea type="data" outline="0" fieldPosition="0">
        <references count="1">
          <reference field="4294967294" count="1" selected="0">
            <x v="0"/>
          </reference>
        </references>
      </pivotArea>
    </chartFormat>
    <chartFormat chart="29" format="8">
      <pivotArea type="data" outline="0" fieldPosition="0">
        <references count="2">
          <reference field="4294967294" count="1" selected="0">
            <x v="0"/>
          </reference>
          <reference field="2" count="1" selected="0">
            <x v="0"/>
          </reference>
        </references>
      </pivotArea>
    </chartFormat>
    <chartFormat chart="29" format="9">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361B20D-143D-46FA-92F0-2AE9A2EB979E}" name="PivotTable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1:B155" firstHeaderRow="1" firstDataRow="1" firstDataCol="1"/>
  <pivotFields count="15">
    <pivotField numFmtId="164" showAll="0">
      <items count="1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t="default"/>
      </items>
    </pivotField>
    <pivotField showAll="0">
      <items count="71">
        <item x="18"/>
        <item x="0"/>
        <item x="54"/>
        <item x="17"/>
        <item x="8"/>
        <item x="65"/>
        <item x="46"/>
        <item x="44"/>
        <item x="69"/>
        <item x="22"/>
        <item x="33"/>
        <item x="20"/>
        <item x="53"/>
        <item x="12"/>
        <item x="40"/>
        <item x="2"/>
        <item x="27"/>
        <item x="59"/>
        <item x="30"/>
        <item x="47"/>
        <item x="50"/>
        <item x="21"/>
        <item x="6"/>
        <item x="25"/>
        <item x="42"/>
        <item x="49"/>
        <item x="66"/>
        <item x="52"/>
        <item x="41"/>
        <item x="16"/>
        <item x="39"/>
        <item x="24"/>
        <item x="48"/>
        <item x="31"/>
        <item x="19"/>
        <item x="55"/>
        <item x="51"/>
        <item x="67"/>
        <item x="7"/>
        <item x="5"/>
        <item x="43"/>
        <item x="36"/>
        <item x="57"/>
        <item x="45"/>
        <item x="60"/>
        <item x="14"/>
        <item x="28"/>
        <item x="64"/>
        <item x="13"/>
        <item x="61"/>
        <item x="23"/>
        <item x="4"/>
        <item x="15"/>
        <item x="11"/>
        <item x="38"/>
        <item x="63"/>
        <item x="37"/>
        <item x="9"/>
        <item x="58"/>
        <item x="56"/>
        <item x="68"/>
        <item x="3"/>
        <item x="26"/>
        <item x="32"/>
        <item x="34"/>
        <item x="29"/>
        <item x="35"/>
        <item x="1"/>
        <item x="62"/>
        <item x="10"/>
        <item t="default"/>
      </items>
    </pivotField>
    <pivotField showAll="0">
      <items count="3">
        <item x="0"/>
        <item x="1"/>
        <item t="default"/>
      </items>
    </pivotField>
    <pivotField showAll="0">
      <items count="55">
        <item x="5"/>
        <item x="11"/>
        <item x="19"/>
        <item x="52"/>
        <item x="22"/>
        <item x="45"/>
        <item x="8"/>
        <item x="44"/>
        <item x="31"/>
        <item x="33"/>
        <item x="23"/>
        <item x="27"/>
        <item x="3"/>
        <item x="6"/>
        <item x="41"/>
        <item x="43"/>
        <item x="16"/>
        <item x="39"/>
        <item x="26"/>
        <item x="15"/>
        <item x="53"/>
        <item x="47"/>
        <item x="35"/>
        <item x="25"/>
        <item x="7"/>
        <item x="14"/>
        <item x="48"/>
        <item x="21"/>
        <item x="17"/>
        <item x="46"/>
        <item x="20"/>
        <item x="51"/>
        <item x="36"/>
        <item x="13"/>
        <item x="2"/>
        <item x="4"/>
        <item x="24"/>
        <item x="1"/>
        <item x="49"/>
        <item x="50"/>
        <item x="42"/>
        <item x="40"/>
        <item x="37"/>
        <item x="34"/>
        <item x="9"/>
        <item x="28"/>
        <item x="18"/>
        <item x="10"/>
        <item x="29"/>
        <item x="32"/>
        <item x="38"/>
        <item x="0"/>
        <item x="12"/>
        <item x="30"/>
        <item t="default"/>
      </items>
    </pivotField>
    <pivotField showAll="0">
      <items count="27">
        <item x="18"/>
        <item x="10"/>
        <item x="6"/>
        <item x="4"/>
        <item x="17"/>
        <item x="2"/>
        <item x="3"/>
        <item x="14"/>
        <item x="20"/>
        <item x="21"/>
        <item x="8"/>
        <item x="11"/>
        <item x="25"/>
        <item x="22"/>
        <item x="19"/>
        <item x="15"/>
        <item x="7"/>
        <item x="24"/>
        <item x="1"/>
        <item x="23"/>
        <item x="13"/>
        <item x="5"/>
        <item x="0"/>
        <item x="16"/>
        <item x="12"/>
        <item x="9"/>
        <item t="default"/>
      </items>
    </pivotField>
    <pivotField axis="axisRow" showAll="0">
      <items count="154">
        <item x="127"/>
        <item x="128"/>
        <item x="65"/>
        <item x="18"/>
        <item x="19"/>
        <item x="147"/>
        <item x="64"/>
        <item x="57"/>
        <item x="58"/>
        <item x="135"/>
        <item x="77"/>
        <item x="78"/>
        <item x="47"/>
        <item x="48"/>
        <item x="97"/>
        <item x="73"/>
        <item x="54"/>
        <item x="51"/>
        <item x="52"/>
        <item x="16"/>
        <item x="38"/>
        <item x="145"/>
        <item x="42"/>
        <item x="11"/>
        <item x="68"/>
        <item x="152"/>
        <item x="45"/>
        <item x="89"/>
        <item x="41"/>
        <item x="32"/>
        <item x="125"/>
        <item x="126"/>
        <item x="116"/>
        <item x="110"/>
        <item x="36"/>
        <item x="130"/>
        <item x="90"/>
        <item x="66"/>
        <item x="20"/>
        <item x="21"/>
        <item x="22"/>
        <item x="144"/>
        <item x="131"/>
        <item x="71"/>
        <item x="72"/>
        <item x="37"/>
        <item x="0"/>
        <item x="29"/>
        <item x="30"/>
        <item x="137"/>
        <item x="138"/>
        <item x="81"/>
        <item x="59"/>
        <item x="60"/>
        <item x="61"/>
        <item x="62"/>
        <item x="63"/>
        <item x="5"/>
        <item x="79"/>
        <item x="106"/>
        <item x="4"/>
        <item x="83"/>
        <item x="35"/>
        <item x="49"/>
        <item x="50"/>
        <item x="139"/>
        <item x="98"/>
        <item x="99"/>
        <item x="100"/>
        <item x="101"/>
        <item x="102"/>
        <item x="74"/>
        <item x="75"/>
        <item x="39"/>
        <item x="88"/>
        <item x="115"/>
        <item x="149"/>
        <item x="53"/>
        <item x="17"/>
        <item x="150"/>
        <item x="91"/>
        <item x="92"/>
        <item x="33"/>
        <item x="34"/>
        <item x="55"/>
        <item x="12"/>
        <item x="6"/>
        <item x="87"/>
        <item x="112"/>
        <item x="113"/>
        <item x="43"/>
        <item x="44"/>
        <item x="10"/>
        <item x="146"/>
        <item x="111"/>
        <item x="107"/>
        <item x="108"/>
        <item x="129"/>
        <item x="69"/>
        <item x="13"/>
        <item x="123"/>
        <item x="124"/>
        <item x="25"/>
        <item x="26"/>
        <item x="27"/>
        <item x="28"/>
        <item x="46"/>
        <item x="93"/>
        <item x="94"/>
        <item x="95"/>
        <item x="8"/>
        <item x="9"/>
        <item x="141"/>
        <item x="142"/>
        <item x="117"/>
        <item x="118"/>
        <item x="119"/>
        <item x="120"/>
        <item x="121"/>
        <item x="122"/>
        <item x="1"/>
        <item x="2"/>
        <item x="3"/>
        <item x="151"/>
        <item x="56"/>
        <item x="132"/>
        <item x="85"/>
        <item x="23"/>
        <item x="24"/>
        <item x="31"/>
        <item x="82"/>
        <item x="136"/>
        <item x="80"/>
        <item x="148"/>
        <item x="84"/>
        <item x="104"/>
        <item x="105"/>
        <item x="140"/>
        <item x="103"/>
        <item x="76"/>
        <item x="40"/>
        <item x="7"/>
        <item x="114"/>
        <item x="109"/>
        <item x="70"/>
        <item x="14"/>
        <item x="15"/>
        <item x="67"/>
        <item x="96"/>
        <item x="143"/>
        <item x="133"/>
        <item x="134"/>
        <item x="86"/>
        <item t="default"/>
      </items>
    </pivotField>
    <pivotField showAll="0">
      <items count="4">
        <item x="2"/>
        <item x="0"/>
        <item x="1"/>
        <item t="default"/>
      </items>
    </pivotField>
    <pivotField showAll="0">
      <items count="146">
        <item x="77"/>
        <item x="89"/>
        <item x="16"/>
        <item x="11"/>
        <item x="61"/>
        <item x="72"/>
        <item x="131"/>
        <item x="4"/>
        <item x="132"/>
        <item x="136"/>
        <item x="127"/>
        <item x="97"/>
        <item x="87"/>
        <item x="133"/>
        <item x="75"/>
        <item x="50"/>
        <item x="6"/>
        <item x="110"/>
        <item x="118"/>
        <item x="8"/>
        <item x="90"/>
        <item x="104"/>
        <item x="103"/>
        <item x="58"/>
        <item x="67"/>
        <item x="83"/>
        <item x="22"/>
        <item x="32"/>
        <item x="60"/>
        <item x="63"/>
        <item x="121"/>
        <item x="19"/>
        <item x="31"/>
        <item x="49"/>
        <item x="91"/>
        <item x="2"/>
        <item x="66"/>
        <item x="21"/>
        <item x="5"/>
        <item x="17"/>
        <item x="102"/>
        <item x="120"/>
        <item x="38"/>
        <item x="18"/>
        <item x="64"/>
        <item x="85"/>
        <item x="128"/>
        <item x="106"/>
        <item x="124"/>
        <item x="0"/>
        <item x="116"/>
        <item x="10"/>
        <item x="46"/>
        <item x="125"/>
        <item x="115"/>
        <item x="129"/>
        <item x="41"/>
        <item x="140"/>
        <item x="76"/>
        <item x="48"/>
        <item x="119"/>
        <item x="54"/>
        <item x="92"/>
        <item x="35"/>
        <item x="51"/>
        <item x="69"/>
        <item x="95"/>
        <item x="122"/>
        <item x="45"/>
        <item x="57"/>
        <item x="39"/>
        <item x="117"/>
        <item x="44"/>
        <item x="114"/>
        <item x="100"/>
        <item x="80"/>
        <item x="84"/>
        <item x="55"/>
        <item x="93"/>
        <item x="24"/>
        <item x="101"/>
        <item x="68"/>
        <item x="65"/>
        <item x="7"/>
        <item x="47"/>
        <item x="62"/>
        <item x="71"/>
        <item x="144"/>
        <item x="14"/>
        <item x="23"/>
        <item x="40"/>
        <item x="130"/>
        <item x="20"/>
        <item x="29"/>
        <item x="1"/>
        <item x="13"/>
        <item x="138"/>
        <item x="94"/>
        <item x="25"/>
        <item x="109"/>
        <item x="126"/>
        <item x="78"/>
        <item x="98"/>
        <item x="59"/>
        <item x="99"/>
        <item x="33"/>
        <item x="26"/>
        <item x="56"/>
        <item x="12"/>
        <item x="53"/>
        <item x="105"/>
        <item x="113"/>
        <item x="143"/>
        <item x="88"/>
        <item x="42"/>
        <item x="36"/>
        <item x="142"/>
        <item x="86"/>
        <item x="34"/>
        <item x="15"/>
        <item x="135"/>
        <item x="70"/>
        <item x="37"/>
        <item x="141"/>
        <item x="52"/>
        <item x="9"/>
        <item x="139"/>
        <item x="107"/>
        <item x="28"/>
        <item x="123"/>
        <item x="82"/>
        <item x="74"/>
        <item x="79"/>
        <item x="30"/>
        <item x="81"/>
        <item x="112"/>
        <item x="3"/>
        <item x="134"/>
        <item x="27"/>
        <item x="73"/>
        <item x="111"/>
        <item x="137"/>
        <item x="108"/>
        <item x="43"/>
        <item x="96"/>
        <item t="default"/>
      </items>
    </pivotField>
    <pivotField showAll="0">
      <items count="64">
        <item x="32"/>
        <item x="38"/>
        <item x="31"/>
        <item x="12"/>
        <item x="54"/>
        <item x="58"/>
        <item x="48"/>
        <item x="22"/>
        <item x="9"/>
        <item x="39"/>
        <item x="5"/>
        <item x="62"/>
        <item x="20"/>
        <item x="50"/>
        <item x="53"/>
        <item x="15"/>
        <item x="44"/>
        <item x="40"/>
        <item x="6"/>
        <item x="17"/>
        <item x="61"/>
        <item x="13"/>
        <item x="43"/>
        <item x="51"/>
        <item x="56"/>
        <item x="0"/>
        <item x="11"/>
        <item x="47"/>
        <item x="55"/>
        <item x="14"/>
        <item x="18"/>
        <item x="41"/>
        <item x="19"/>
        <item x="30"/>
        <item x="27"/>
        <item x="28"/>
        <item x="42"/>
        <item x="16"/>
        <item x="49"/>
        <item x="46"/>
        <item x="35"/>
        <item x="29"/>
        <item x="8"/>
        <item x="1"/>
        <item x="57"/>
        <item x="10"/>
        <item x="59"/>
        <item x="36"/>
        <item x="3"/>
        <item x="2"/>
        <item x="21"/>
        <item x="52"/>
        <item x="45"/>
        <item x="34"/>
        <item x="26"/>
        <item x="24"/>
        <item x="23"/>
        <item x="4"/>
        <item x="60"/>
        <item x="33"/>
        <item x="37"/>
        <item x="7"/>
        <item x="25"/>
        <item t="default"/>
      </items>
    </pivotField>
    <pivotField showAll="0">
      <items count="18">
        <item x="10"/>
        <item x="0"/>
        <item x="13"/>
        <item x="12"/>
        <item x="2"/>
        <item x="4"/>
        <item x="7"/>
        <item x="15"/>
        <item x="1"/>
        <item x="6"/>
        <item x="16"/>
        <item x="5"/>
        <item x="11"/>
        <item x="14"/>
        <item x="9"/>
        <item x="3"/>
        <item x="8"/>
        <item t="default"/>
      </items>
    </pivotField>
    <pivotField showAll="0">
      <items count="137">
        <item x="83"/>
        <item x="35"/>
        <item x="96"/>
        <item x="129"/>
        <item x="48"/>
        <item x="45"/>
        <item x="16"/>
        <item x="46"/>
        <item x="59"/>
        <item x="126"/>
        <item x="116"/>
        <item x="134"/>
        <item x="105"/>
        <item x="98"/>
        <item x="15"/>
        <item x="78"/>
        <item x="57"/>
        <item x="125"/>
        <item x="53"/>
        <item x="102"/>
        <item x="27"/>
        <item x="111"/>
        <item x="119"/>
        <item x="32"/>
        <item x="0"/>
        <item x="93"/>
        <item x="95"/>
        <item x="131"/>
        <item x="97"/>
        <item x="132"/>
        <item x="118"/>
        <item x="22"/>
        <item x="58"/>
        <item x="80"/>
        <item x="72"/>
        <item x="25"/>
        <item x="67"/>
        <item x="82"/>
        <item x="64"/>
        <item x="44"/>
        <item x="91"/>
        <item x="94"/>
        <item x="52"/>
        <item x="122"/>
        <item x="31"/>
        <item x="73"/>
        <item x="79"/>
        <item x="77"/>
        <item x="30"/>
        <item x="88"/>
        <item x="66"/>
        <item x="124"/>
        <item x="54"/>
        <item x="47"/>
        <item x="120"/>
        <item x="62"/>
        <item x="24"/>
        <item x="43"/>
        <item x="103"/>
        <item x="92"/>
        <item x="76"/>
        <item x="56"/>
        <item x="60"/>
        <item x="69"/>
        <item x="42"/>
        <item x="85"/>
        <item x="130"/>
        <item x="107"/>
        <item x="123"/>
        <item x="106"/>
        <item x="100"/>
        <item x="21"/>
        <item x="112"/>
        <item x="65"/>
        <item x="71"/>
        <item x="110"/>
        <item x="84"/>
        <item x="28"/>
        <item x="61"/>
        <item x="109"/>
        <item x="89"/>
        <item x="11"/>
        <item x="41"/>
        <item x="37"/>
        <item x="115"/>
        <item x="101"/>
        <item x="75"/>
        <item x="39"/>
        <item x="70"/>
        <item x="63"/>
        <item x="104"/>
        <item x="36"/>
        <item x="113"/>
        <item x="9"/>
        <item x="87"/>
        <item x="86"/>
        <item x="135"/>
        <item x="34"/>
        <item x="121"/>
        <item x="127"/>
        <item x="38"/>
        <item x="2"/>
        <item x="23"/>
        <item x="14"/>
        <item x="90"/>
        <item x="6"/>
        <item x="114"/>
        <item x="17"/>
        <item x="117"/>
        <item x="29"/>
        <item x="5"/>
        <item x="128"/>
        <item x="50"/>
        <item x="49"/>
        <item x="10"/>
        <item x="20"/>
        <item x="4"/>
        <item x="40"/>
        <item x="55"/>
        <item x="81"/>
        <item x="68"/>
        <item x="108"/>
        <item x="19"/>
        <item x="51"/>
        <item x="33"/>
        <item x="18"/>
        <item x="12"/>
        <item x="1"/>
        <item x="133"/>
        <item x="8"/>
        <item x="99"/>
        <item x="74"/>
        <item x="13"/>
        <item x="7"/>
        <item x="26"/>
        <item x="3"/>
        <item t="default"/>
      </items>
    </pivotField>
    <pivotField numFmtId="9" showAll="0">
      <items count="68">
        <item x="32"/>
        <item x="40"/>
        <item x="27"/>
        <item x="63"/>
        <item x="28"/>
        <item x="46"/>
        <item x="64"/>
        <item x="30"/>
        <item x="65"/>
        <item x="35"/>
        <item x="15"/>
        <item x="10"/>
        <item x="51"/>
        <item x="56"/>
        <item x="24"/>
        <item x="14"/>
        <item x="43"/>
        <item x="57"/>
        <item x="13"/>
        <item x="19"/>
        <item x="12"/>
        <item x="62"/>
        <item x="7"/>
        <item x="34"/>
        <item x="23"/>
        <item x="16"/>
        <item x="3"/>
        <item x="41"/>
        <item x="33"/>
        <item x="45"/>
        <item x="26"/>
        <item x="53"/>
        <item x="37"/>
        <item x="0"/>
        <item x="47"/>
        <item x="50"/>
        <item x="60"/>
        <item x="42"/>
        <item x="17"/>
        <item x="38"/>
        <item x="20"/>
        <item x="4"/>
        <item x="2"/>
        <item x="22"/>
        <item x="54"/>
        <item x="55"/>
        <item x="21"/>
        <item x="8"/>
        <item x="39"/>
        <item x="58"/>
        <item x="61"/>
        <item x="6"/>
        <item x="31"/>
        <item x="9"/>
        <item x="18"/>
        <item x="66"/>
        <item x="59"/>
        <item x="5"/>
        <item x="52"/>
        <item x="11"/>
        <item x="1"/>
        <item x="49"/>
        <item x="25"/>
        <item x="29"/>
        <item x="44"/>
        <item x="48"/>
        <item x="36"/>
        <item t="default"/>
      </items>
    </pivotField>
    <pivotField dataField="1" numFmtId="2" showAll="0">
      <items count="137">
        <item x="83"/>
        <item x="35"/>
        <item x="96"/>
        <item x="129"/>
        <item x="48"/>
        <item x="45"/>
        <item x="16"/>
        <item x="46"/>
        <item x="59"/>
        <item x="126"/>
        <item x="116"/>
        <item x="134"/>
        <item x="105"/>
        <item x="98"/>
        <item x="15"/>
        <item x="78"/>
        <item x="57"/>
        <item x="125"/>
        <item x="53"/>
        <item x="102"/>
        <item x="27"/>
        <item x="111"/>
        <item x="119"/>
        <item x="32"/>
        <item x="0"/>
        <item x="93"/>
        <item x="95"/>
        <item x="131"/>
        <item x="97"/>
        <item x="132"/>
        <item x="118"/>
        <item x="22"/>
        <item x="58"/>
        <item x="80"/>
        <item x="72"/>
        <item x="25"/>
        <item x="67"/>
        <item x="82"/>
        <item x="64"/>
        <item x="44"/>
        <item x="91"/>
        <item x="94"/>
        <item x="52"/>
        <item x="122"/>
        <item x="31"/>
        <item x="73"/>
        <item x="79"/>
        <item x="77"/>
        <item x="30"/>
        <item x="88"/>
        <item x="66"/>
        <item x="124"/>
        <item x="54"/>
        <item x="47"/>
        <item x="120"/>
        <item x="62"/>
        <item x="24"/>
        <item x="43"/>
        <item x="103"/>
        <item x="92"/>
        <item x="76"/>
        <item x="56"/>
        <item x="60"/>
        <item x="69"/>
        <item x="42"/>
        <item x="85"/>
        <item x="130"/>
        <item x="107"/>
        <item x="123"/>
        <item x="106"/>
        <item x="100"/>
        <item x="21"/>
        <item x="112"/>
        <item x="65"/>
        <item x="71"/>
        <item x="110"/>
        <item x="84"/>
        <item x="28"/>
        <item x="61"/>
        <item x="109"/>
        <item x="89"/>
        <item x="11"/>
        <item x="41"/>
        <item x="37"/>
        <item x="115"/>
        <item x="101"/>
        <item x="75"/>
        <item x="39"/>
        <item x="70"/>
        <item x="63"/>
        <item x="104"/>
        <item x="36"/>
        <item x="113"/>
        <item x="9"/>
        <item x="87"/>
        <item x="86"/>
        <item x="135"/>
        <item x="34"/>
        <item x="121"/>
        <item x="127"/>
        <item x="38"/>
        <item x="2"/>
        <item x="23"/>
        <item x="14"/>
        <item x="90"/>
        <item x="6"/>
        <item x="114"/>
        <item x="17"/>
        <item x="117"/>
        <item x="29"/>
        <item x="5"/>
        <item x="128"/>
        <item x="50"/>
        <item x="49"/>
        <item x="10"/>
        <item x="20"/>
        <item x="4"/>
        <item x="40"/>
        <item x="55"/>
        <item x="81"/>
        <item x="68"/>
        <item x="108"/>
        <item x="19"/>
        <item x="51"/>
        <item x="33"/>
        <item x="18"/>
        <item x="12"/>
        <item x="1"/>
        <item x="133"/>
        <item x="8"/>
        <item x="99"/>
        <item x="74"/>
        <item x="13"/>
        <item x="7"/>
        <item x="26"/>
        <item x="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1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t="grand">
      <x/>
    </i>
  </rowItems>
  <colItems count="1">
    <i/>
  </colItems>
  <dataFields count="1">
    <dataField name="Sum of Profit ($)" fld="12" baseField="0" baseItem="0" numFmtId="2"/>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6A5106C-F566-499F-B8B6-FC66BF58D1A5}"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A1:B28" firstHeaderRow="1" firstDataRow="1" firstDataCol="1"/>
  <pivotFields count="15">
    <pivotField numFmtId="164" showAll="0">
      <items count="1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t="default"/>
      </items>
    </pivotField>
    <pivotField showAll="0">
      <items count="71">
        <item x="18"/>
        <item x="0"/>
        <item x="54"/>
        <item x="17"/>
        <item x="8"/>
        <item x="65"/>
        <item x="46"/>
        <item x="44"/>
        <item x="69"/>
        <item x="22"/>
        <item x="33"/>
        <item x="20"/>
        <item x="53"/>
        <item x="12"/>
        <item x="40"/>
        <item x="2"/>
        <item x="27"/>
        <item x="59"/>
        <item x="30"/>
        <item x="47"/>
        <item x="50"/>
        <item x="21"/>
        <item x="6"/>
        <item x="25"/>
        <item x="42"/>
        <item x="49"/>
        <item x="66"/>
        <item x="52"/>
        <item x="41"/>
        <item x="16"/>
        <item x="39"/>
        <item x="24"/>
        <item x="48"/>
        <item x="31"/>
        <item x="19"/>
        <item x="55"/>
        <item x="51"/>
        <item x="67"/>
        <item x="7"/>
        <item x="5"/>
        <item x="43"/>
        <item x="36"/>
        <item x="57"/>
        <item x="45"/>
        <item x="60"/>
        <item x="14"/>
        <item x="28"/>
        <item x="64"/>
        <item x="13"/>
        <item x="61"/>
        <item x="23"/>
        <item x="4"/>
        <item x="15"/>
        <item x="11"/>
        <item x="38"/>
        <item x="63"/>
        <item x="37"/>
        <item x="9"/>
        <item x="58"/>
        <item x="56"/>
        <item x="68"/>
        <item x="3"/>
        <item x="26"/>
        <item x="32"/>
        <item x="34"/>
        <item x="29"/>
        <item x="35"/>
        <item x="1"/>
        <item x="62"/>
        <item x="10"/>
        <item t="default"/>
      </items>
    </pivotField>
    <pivotField showAll="0">
      <items count="3">
        <item x="0"/>
        <item x="1"/>
        <item t="default"/>
      </items>
    </pivotField>
    <pivotField showAll="0">
      <items count="55">
        <item x="5"/>
        <item x="11"/>
        <item x="19"/>
        <item x="52"/>
        <item x="22"/>
        <item x="45"/>
        <item x="8"/>
        <item x="44"/>
        <item x="31"/>
        <item x="33"/>
        <item x="23"/>
        <item x="27"/>
        <item x="3"/>
        <item x="6"/>
        <item x="41"/>
        <item x="43"/>
        <item x="16"/>
        <item x="39"/>
        <item x="26"/>
        <item x="15"/>
        <item x="53"/>
        <item x="47"/>
        <item x="35"/>
        <item x="25"/>
        <item x="7"/>
        <item x="14"/>
        <item x="48"/>
        <item x="21"/>
        <item x="17"/>
        <item x="46"/>
        <item x="20"/>
        <item x="51"/>
        <item x="36"/>
        <item x="13"/>
        <item x="2"/>
        <item x="4"/>
        <item x="24"/>
        <item x="1"/>
        <item x="49"/>
        <item x="50"/>
        <item x="42"/>
        <item x="40"/>
        <item x="37"/>
        <item x="34"/>
        <item x="9"/>
        <item x="28"/>
        <item x="18"/>
        <item x="10"/>
        <item x="29"/>
        <item x="32"/>
        <item x="38"/>
        <item x="0"/>
        <item x="12"/>
        <item x="30"/>
        <item t="default"/>
      </items>
    </pivotField>
    <pivotField axis="axisRow" showAll="0">
      <items count="27">
        <item x="18"/>
        <item x="10"/>
        <item x="6"/>
        <item x="4"/>
        <item x="17"/>
        <item x="2"/>
        <item x="3"/>
        <item x="14"/>
        <item x="20"/>
        <item x="21"/>
        <item x="8"/>
        <item x="11"/>
        <item x="25"/>
        <item x="22"/>
        <item x="19"/>
        <item x="15"/>
        <item x="7"/>
        <item x="24"/>
        <item x="1"/>
        <item x="23"/>
        <item x="13"/>
        <item x="5"/>
        <item x="0"/>
        <item x="16"/>
        <item x="12"/>
        <item x="9"/>
        <item t="default"/>
      </items>
    </pivotField>
    <pivotField showAll="0">
      <items count="154">
        <item x="127"/>
        <item x="128"/>
        <item x="65"/>
        <item x="18"/>
        <item x="19"/>
        <item x="147"/>
        <item x="64"/>
        <item x="57"/>
        <item x="58"/>
        <item x="135"/>
        <item x="77"/>
        <item x="78"/>
        <item x="47"/>
        <item x="48"/>
        <item x="97"/>
        <item x="73"/>
        <item x="54"/>
        <item x="51"/>
        <item x="52"/>
        <item x="16"/>
        <item x="38"/>
        <item x="145"/>
        <item x="42"/>
        <item x="11"/>
        <item x="68"/>
        <item x="152"/>
        <item x="45"/>
        <item x="89"/>
        <item x="41"/>
        <item x="32"/>
        <item x="125"/>
        <item x="126"/>
        <item x="116"/>
        <item x="110"/>
        <item x="36"/>
        <item x="130"/>
        <item x="90"/>
        <item x="66"/>
        <item x="20"/>
        <item x="21"/>
        <item x="22"/>
        <item x="144"/>
        <item x="131"/>
        <item x="71"/>
        <item x="72"/>
        <item x="37"/>
        <item x="0"/>
        <item x="29"/>
        <item x="30"/>
        <item x="137"/>
        <item x="138"/>
        <item x="81"/>
        <item x="59"/>
        <item x="60"/>
        <item x="61"/>
        <item x="62"/>
        <item x="63"/>
        <item x="5"/>
        <item x="79"/>
        <item x="106"/>
        <item x="4"/>
        <item x="83"/>
        <item x="35"/>
        <item x="49"/>
        <item x="50"/>
        <item x="139"/>
        <item x="98"/>
        <item x="99"/>
        <item x="100"/>
        <item x="101"/>
        <item x="102"/>
        <item x="74"/>
        <item x="75"/>
        <item x="39"/>
        <item x="88"/>
        <item x="115"/>
        <item x="149"/>
        <item x="53"/>
        <item x="17"/>
        <item x="150"/>
        <item x="91"/>
        <item x="92"/>
        <item x="33"/>
        <item x="34"/>
        <item x="55"/>
        <item x="12"/>
        <item x="6"/>
        <item x="87"/>
        <item x="112"/>
        <item x="113"/>
        <item x="43"/>
        <item x="44"/>
        <item x="10"/>
        <item x="146"/>
        <item x="111"/>
        <item x="107"/>
        <item x="108"/>
        <item x="129"/>
        <item x="69"/>
        <item x="13"/>
        <item x="123"/>
        <item x="124"/>
        <item x="25"/>
        <item x="26"/>
        <item x="27"/>
        <item x="28"/>
        <item x="46"/>
        <item x="93"/>
        <item x="94"/>
        <item x="95"/>
        <item x="8"/>
        <item x="9"/>
        <item x="141"/>
        <item x="142"/>
        <item x="117"/>
        <item x="118"/>
        <item x="119"/>
        <item x="120"/>
        <item x="121"/>
        <item x="122"/>
        <item x="1"/>
        <item x="2"/>
        <item x="3"/>
        <item x="151"/>
        <item x="56"/>
        <item x="132"/>
        <item x="85"/>
        <item x="23"/>
        <item x="24"/>
        <item x="31"/>
        <item x="82"/>
        <item x="136"/>
        <item x="80"/>
        <item x="148"/>
        <item x="84"/>
        <item x="104"/>
        <item x="105"/>
        <item x="140"/>
        <item x="103"/>
        <item x="76"/>
        <item x="40"/>
        <item x="7"/>
        <item x="114"/>
        <item x="109"/>
        <item x="70"/>
        <item x="14"/>
        <item x="15"/>
        <item x="67"/>
        <item x="96"/>
        <item x="143"/>
        <item x="133"/>
        <item x="134"/>
        <item x="86"/>
        <item t="default"/>
      </items>
    </pivotField>
    <pivotField showAll="0">
      <items count="4">
        <item x="2"/>
        <item x="0"/>
        <item x="1"/>
        <item t="default"/>
      </items>
    </pivotField>
    <pivotField showAll="0">
      <items count="146">
        <item x="77"/>
        <item x="89"/>
        <item x="16"/>
        <item x="11"/>
        <item x="61"/>
        <item x="72"/>
        <item x="131"/>
        <item x="4"/>
        <item x="132"/>
        <item x="136"/>
        <item x="127"/>
        <item x="97"/>
        <item x="87"/>
        <item x="133"/>
        <item x="75"/>
        <item x="50"/>
        <item x="6"/>
        <item x="110"/>
        <item x="118"/>
        <item x="8"/>
        <item x="90"/>
        <item x="104"/>
        <item x="103"/>
        <item x="58"/>
        <item x="67"/>
        <item x="83"/>
        <item x="22"/>
        <item x="32"/>
        <item x="60"/>
        <item x="63"/>
        <item x="121"/>
        <item x="19"/>
        <item x="31"/>
        <item x="49"/>
        <item x="91"/>
        <item x="2"/>
        <item x="66"/>
        <item x="21"/>
        <item x="5"/>
        <item x="17"/>
        <item x="102"/>
        <item x="120"/>
        <item x="38"/>
        <item x="18"/>
        <item x="64"/>
        <item x="85"/>
        <item x="128"/>
        <item x="106"/>
        <item x="124"/>
        <item x="0"/>
        <item x="116"/>
        <item x="10"/>
        <item x="46"/>
        <item x="125"/>
        <item x="115"/>
        <item x="129"/>
        <item x="41"/>
        <item x="140"/>
        <item x="76"/>
        <item x="48"/>
        <item x="119"/>
        <item x="54"/>
        <item x="92"/>
        <item x="35"/>
        <item x="51"/>
        <item x="69"/>
        <item x="95"/>
        <item x="122"/>
        <item x="45"/>
        <item x="57"/>
        <item x="39"/>
        <item x="117"/>
        <item x="44"/>
        <item x="114"/>
        <item x="100"/>
        <item x="80"/>
        <item x="84"/>
        <item x="55"/>
        <item x="93"/>
        <item x="24"/>
        <item x="101"/>
        <item x="68"/>
        <item x="65"/>
        <item x="7"/>
        <item x="47"/>
        <item x="62"/>
        <item x="71"/>
        <item x="144"/>
        <item x="14"/>
        <item x="23"/>
        <item x="40"/>
        <item x="130"/>
        <item x="20"/>
        <item x="29"/>
        <item x="1"/>
        <item x="13"/>
        <item x="138"/>
        <item x="94"/>
        <item x="25"/>
        <item x="109"/>
        <item x="126"/>
        <item x="78"/>
        <item x="98"/>
        <item x="59"/>
        <item x="99"/>
        <item x="33"/>
        <item x="26"/>
        <item x="56"/>
        <item x="12"/>
        <item x="53"/>
        <item x="105"/>
        <item x="113"/>
        <item x="143"/>
        <item x="88"/>
        <item x="42"/>
        <item x="36"/>
        <item x="142"/>
        <item x="86"/>
        <item x="34"/>
        <item x="15"/>
        <item x="135"/>
        <item x="70"/>
        <item x="37"/>
        <item x="141"/>
        <item x="52"/>
        <item x="9"/>
        <item x="139"/>
        <item x="107"/>
        <item x="28"/>
        <item x="123"/>
        <item x="82"/>
        <item x="74"/>
        <item x="79"/>
        <item x="30"/>
        <item x="81"/>
        <item x="112"/>
        <item x="3"/>
        <item x="134"/>
        <item x="27"/>
        <item x="73"/>
        <item x="111"/>
        <item x="137"/>
        <item x="108"/>
        <item x="43"/>
        <item x="96"/>
        <item t="default"/>
      </items>
    </pivotField>
    <pivotField showAll="0">
      <items count="64">
        <item x="32"/>
        <item x="38"/>
        <item x="31"/>
        <item x="12"/>
        <item x="54"/>
        <item x="58"/>
        <item x="48"/>
        <item x="22"/>
        <item x="9"/>
        <item x="39"/>
        <item x="5"/>
        <item x="62"/>
        <item x="20"/>
        <item x="50"/>
        <item x="53"/>
        <item x="15"/>
        <item x="44"/>
        <item x="40"/>
        <item x="6"/>
        <item x="17"/>
        <item x="61"/>
        <item x="13"/>
        <item x="43"/>
        <item x="51"/>
        <item x="56"/>
        <item x="0"/>
        <item x="11"/>
        <item x="47"/>
        <item x="55"/>
        <item x="14"/>
        <item x="18"/>
        <item x="41"/>
        <item x="19"/>
        <item x="30"/>
        <item x="27"/>
        <item x="28"/>
        <item x="42"/>
        <item x="16"/>
        <item x="49"/>
        <item x="46"/>
        <item x="35"/>
        <item x="29"/>
        <item x="8"/>
        <item x="1"/>
        <item x="57"/>
        <item x="10"/>
        <item x="59"/>
        <item x="36"/>
        <item x="3"/>
        <item x="2"/>
        <item x="21"/>
        <item x="52"/>
        <item x="45"/>
        <item x="34"/>
        <item x="26"/>
        <item x="24"/>
        <item x="23"/>
        <item x="4"/>
        <item x="60"/>
        <item x="33"/>
        <item x="37"/>
        <item x="7"/>
        <item x="25"/>
        <item t="default"/>
      </items>
    </pivotField>
    <pivotField showAll="0">
      <items count="18">
        <item x="10"/>
        <item x="0"/>
        <item x="13"/>
        <item x="12"/>
        <item x="2"/>
        <item x="4"/>
        <item x="7"/>
        <item x="15"/>
        <item x="1"/>
        <item x="6"/>
        <item x="16"/>
        <item x="5"/>
        <item x="11"/>
        <item x="14"/>
        <item x="9"/>
        <item x="3"/>
        <item x="8"/>
        <item t="default"/>
      </items>
    </pivotField>
    <pivotField showAll="0">
      <items count="137">
        <item x="83"/>
        <item x="35"/>
        <item x="96"/>
        <item x="129"/>
        <item x="48"/>
        <item x="45"/>
        <item x="16"/>
        <item x="46"/>
        <item x="59"/>
        <item x="126"/>
        <item x="116"/>
        <item x="134"/>
        <item x="105"/>
        <item x="98"/>
        <item x="15"/>
        <item x="78"/>
        <item x="57"/>
        <item x="125"/>
        <item x="53"/>
        <item x="102"/>
        <item x="27"/>
        <item x="111"/>
        <item x="119"/>
        <item x="32"/>
        <item x="0"/>
        <item x="93"/>
        <item x="95"/>
        <item x="131"/>
        <item x="97"/>
        <item x="132"/>
        <item x="118"/>
        <item x="22"/>
        <item x="58"/>
        <item x="80"/>
        <item x="72"/>
        <item x="25"/>
        <item x="67"/>
        <item x="82"/>
        <item x="64"/>
        <item x="44"/>
        <item x="91"/>
        <item x="94"/>
        <item x="52"/>
        <item x="122"/>
        <item x="31"/>
        <item x="73"/>
        <item x="79"/>
        <item x="77"/>
        <item x="30"/>
        <item x="88"/>
        <item x="66"/>
        <item x="124"/>
        <item x="54"/>
        <item x="47"/>
        <item x="120"/>
        <item x="62"/>
        <item x="24"/>
        <item x="43"/>
        <item x="103"/>
        <item x="92"/>
        <item x="76"/>
        <item x="56"/>
        <item x="60"/>
        <item x="69"/>
        <item x="42"/>
        <item x="85"/>
        <item x="130"/>
        <item x="107"/>
        <item x="123"/>
        <item x="106"/>
        <item x="100"/>
        <item x="21"/>
        <item x="112"/>
        <item x="65"/>
        <item x="71"/>
        <item x="110"/>
        <item x="84"/>
        <item x="28"/>
        <item x="61"/>
        <item x="109"/>
        <item x="89"/>
        <item x="11"/>
        <item x="41"/>
        <item x="37"/>
        <item x="115"/>
        <item x="101"/>
        <item x="75"/>
        <item x="39"/>
        <item x="70"/>
        <item x="63"/>
        <item x="104"/>
        <item x="36"/>
        <item x="113"/>
        <item x="9"/>
        <item x="87"/>
        <item x="86"/>
        <item x="135"/>
        <item x="34"/>
        <item x="121"/>
        <item x="127"/>
        <item x="38"/>
        <item x="2"/>
        <item x="23"/>
        <item x="14"/>
        <item x="90"/>
        <item x="6"/>
        <item x="114"/>
        <item x="17"/>
        <item x="117"/>
        <item x="29"/>
        <item x="5"/>
        <item x="128"/>
        <item x="50"/>
        <item x="49"/>
        <item x="10"/>
        <item x="20"/>
        <item x="4"/>
        <item x="40"/>
        <item x="55"/>
        <item x="81"/>
        <item x="68"/>
        <item x="108"/>
        <item x="19"/>
        <item x="51"/>
        <item x="33"/>
        <item x="18"/>
        <item x="12"/>
        <item x="1"/>
        <item x="133"/>
        <item x="8"/>
        <item x="99"/>
        <item x="74"/>
        <item x="13"/>
        <item x="7"/>
        <item x="26"/>
        <item x="3"/>
        <item t="default"/>
      </items>
    </pivotField>
    <pivotField numFmtId="9" showAll="0">
      <items count="68">
        <item x="32"/>
        <item x="40"/>
        <item x="27"/>
        <item x="63"/>
        <item x="28"/>
        <item x="46"/>
        <item x="64"/>
        <item x="30"/>
        <item x="65"/>
        <item x="35"/>
        <item x="15"/>
        <item x="10"/>
        <item x="51"/>
        <item x="56"/>
        <item x="24"/>
        <item x="14"/>
        <item x="43"/>
        <item x="57"/>
        <item x="13"/>
        <item x="19"/>
        <item x="12"/>
        <item x="62"/>
        <item x="7"/>
        <item x="34"/>
        <item x="23"/>
        <item x="16"/>
        <item x="3"/>
        <item x="41"/>
        <item x="33"/>
        <item x="45"/>
        <item x="26"/>
        <item x="53"/>
        <item x="37"/>
        <item x="0"/>
        <item x="47"/>
        <item x="50"/>
        <item x="60"/>
        <item x="42"/>
        <item x="17"/>
        <item x="38"/>
        <item x="20"/>
        <item x="4"/>
        <item x="2"/>
        <item x="22"/>
        <item x="54"/>
        <item x="55"/>
        <item x="21"/>
        <item x="8"/>
        <item x="39"/>
        <item x="58"/>
        <item x="61"/>
        <item x="6"/>
        <item x="31"/>
        <item x="9"/>
        <item x="18"/>
        <item x="66"/>
        <item x="59"/>
        <item x="5"/>
        <item x="52"/>
        <item x="11"/>
        <item x="1"/>
        <item x="49"/>
        <item x="25"/>
        <item x="29"/>
        <item x="44"/>
        <item x="48"/>
        <item x="36"/>
        <item t="default"/>
      </items>
    </pivotField>
    <pivotField dataField="1" numFmtId="2" showAll="0">
      <items count="137">
        <item x="83"/>
        <item x="35"/>
        <item x="96"/>
        <item x="129"/>
        <item x="48"/>
        <item x="45"/>
        <item x="16"/>
        <item x="46"/>
        <item x="59"/>
        <item x="126"/>
        <item x="116"/>
        <item x="134"/>
        <item x="105"/>
        <item x="98"/>
        <item x="15"/>
        <item x="78"/>
        <item x="57"/>
        <item x="125"/>
        <item x="53"/>
        <item x="102"/>
        <item x="27"/>
        <item x="111"/>
        <item x="119"/>
        <item x="32"/>
        <item x="0"/>
        <item x="93"/>
        <item x="95"/>
        <item x="131"/>
        <item x="97"/>
        <item x="132"/>
        <item x="118"/>
        <item x="22"/>
        <item x="58"/>
        <item x="80"/>
        <item x="72"/>
        <item x="25"/>
        <item x="67"/>
        <item x="82"/>
        <item x="64"/>
        <item x="44"/>
        <item x="91"/>
        <item x="94"/>
        <item x="52"/>
        <item x="122"/>
        <item x="31"/>
        <item x="73"/>
        <item x="79"/>
        <item x="77"/>
        <item x="30"/>
        <item x="88"/>
        <item x="66"/>
        <item x="124"/>
        <item x="54"/>
        <item x="47"/>
        <item x="120"/>
        <item x="62"/>
        <item x="24"/>
        <item x="43"/>
        <item x="103"/>
        <item x="92"/>
        <item x="76"/>
        <item x="56"/>
        <item x="60"/>
        <item x="69"/>
        <item x="42"/>
        <item x="85"/>
        <item x="130"/>
        <item x="107"/>
        <item x="123"/>
        <item x="106"/>
        <item x="100"/>
        <item x="21"/>
        <item x="112"/>
        <item x="65"/>
        <item x="71"/>
        <item x="110"/>
        <item x="84"/>
        <item x="28"/>
        <item x="61"/>
        <item x="109"/>
        <item x="89"/>
        <item x="11"/>
        <item x="41"/>
        <item x="37"/>
        <item x="115"/>
        <item x="101"/>
        <item x="75"/>
        <item x="39"/>
        <item x="70"/>
        <item x="63"/>
        <item x="104"/>
        <item x="36"/>
        <item x="113"/>
        <item x="9"/>
        <item x="87"/>
        <item x="86"/>
        <item x="135"/>
        <item x="34"/>
        <item x="121"/>
        <item x="127"/>
        <item x="38"/>
        <item x="2"/>
        <item x="23"/>
        <item x="14"/>
        <item x="90"/>
        <item x="6"/>
        <item x="114"/>
        <item x="17"/>
        <item x="117"/>
        <item x="29"/>
        <item x="5"/>
        <item x="128"/>
        <item x="50"/>
        <item x="49"/>
        <item x="10"/>
        <item x="20"/>
        <item x="4"/>
        <item x="40"/>
        <item x="55"/>
        <item x="81"/>
        <item x="68"/>
        <item x="108"/>
        <item x="19"/>
        <item x="51"/>
        <item x="33"/>
        <item x="18"/>
        <item x="12"/>
        <item x="1"/>
        <item x="133"/>
        <item x="8"/>
        <item x="99"/>
        <item x="74"/>
        <item x="13"/>
        <item x="7"/>
        <item x="26"/>
        <item x="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Sum of Profit ($)" fld="12" baseField="0" baseItem="0" numFmtId="2"/>
  </dataFields>
  <chartFormats count="3">
    <chartFormat chart="0"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F8D8135D-20BD-4F7C-88D5-23F37C3C5997}" sourceName="Order Date">
  <pivotTables>
    <pivotTable tabId="9" name="PivotTable7"/>
    <pivotTable tabId="10" name="PivotTable8"/>
    <pivotTable tabId="11" name="PivotTable11"/>
    <pivotTable tabId="7" name="PivotTable5"/>
    <pivotTable tabId="13" name="PivotTable13"/>
    <pivotTable tabId="14" name="PivotTable14"/>
    <pivotTable tabId="6" name="PivotTable3"/>
    <pivotTable tabId="5" name="PivotTable1"/>
  </pivotTables>
  <data>
    <tabular pivotCacheId="635183363">
      <items count="182">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fit" xr10:uid="{3528B1BB-3D1B-49C3-91B8-DE1AFDCD316D}" sourceName="Profit ($)">
  <pivotTables>
    <pivotTable tabId="9" name="PivotTable7"/>
    <pivotTable tabId="10" name="PivotTable8"/>
    <pivotTable tabId="11" name="PivotTable11"/>
    <pivotTable tabId="7" name="PivotTable5"/>
    <pivotTable tabId="13" name="PivotTable13"/>
    <pivotTable tabId="14" name="PivotTable14"/>
    <pivotTable tabId="6" name="PivotTable3"/>
    <pivotTable tabId="5" name="PivotTable1"/>
  </pivotTables>
  <data>
    <tabular pivotCacheId="635183363">
      <items count="136">
        <i x="83" s="1"/>
        <i x="35" s="1"/>
        <i x="96" s="1"/>
        <i x="129" s="1"/>
        <i x="48" s="1"/>
        <i x="45" s="1"/>
        <i x="16" s="1"/>
        <i x="46" s="1"/>
        <i x="59" s="1"/>
        <i x="126" s="1"/>
        <i x="116" s="1"/>
        <i x="134" s="1"/>
        <i x="105" s="1"/>
        <i x="98" s="1"/>
        <i x="15" s="1"/>
        <i x="78" s="1"/>
        <i x="57" s="1"/>
        <i x="125" s="1"/>
        <i x="53" s="1"/>
        <i x="102" s="1"/>
        <i x="27" s="1"/>
        <i x="111" s="1"/>
        <i x="119" s="1"/>
        <i x="32" s="1"/>
        <i x="0" s="1"/>
        <i x="93" s="1"/>
        <i x="95" s="1"/>
        <i x="131" s="1"/>
        <i x="97" s="1"/>
        <i x="132" s="1"/>
        <i x="118" s="1"/>
        <i x="22" s="1"/>
        <i x="58" s="1"/>
        <i x="80" s="1"/>
        <i x="72" s="1"/>
        <i x="25" s="1"/>
        <i x="67" s="1"/>
        <i x="82" s="1"/>
        <i x="64" s="1"/>
        <i x="44" s="1"/>
        <i x="91" s="1"/>
        <i x="94" s="1"/>
        <i x="52" s="1"/>
        <i x="122" s="1"/>
        <i x="31" s="1"/>
        <i x="73" s="1"/>
        <i x="79" s="1"/>
        <i x="77" s="1"/>
        <i x="30" s="1"/>
        <i x="88" s="1"/>
        <i x="66" s="1"/>
        <i x="124" s="1"/>
        <i x="54" s="1"/>
        <i x="47" s="1"/>
        <i x="120" s="1"/>
        <i x="62" s="1"/>
        <i x="24" s="1"/>
        <i x="43" s="1"/>
        <i x="103" s="1"/>
        <i x="92" s="1"/>
        <i x="76" s="1"/>
        <i x="56" s="1"/>
        <i x="60" s="1"/>
        <i x="69" s="1"/>
        <i x="42" s="1"/>
        <i x="85" s="1"/>
        <i x="130" s="1"/>
        <i x="107" s="1"/>
        <i x="123" s="1"/>
        <i x="106" s="1"/>
        <i x="100" s="1"/>
        <i x="21" s="1"/>
        <i x="112" s="1"/>
        <i x="65" s="1"/>
        <i x="71" s="1"/>
        <i x="110" s="1"/>
        <i x="84" s="1"/>
        <i x="28" s="1"/>
        <i x="61" s="1"/>
        <i x="109" s="1"/>
        <i x="89" s="1"/>
        <i x="11" s="1"/>
        <i x="41" s="1"/>
        <i x="37" s="1"/>
        <i x="115" s="1"/>
        <i x="101" s="1"/>
        <i x="75" s="1"/>
        <i x="39" s="1"/>
        <i x="70" s="1"/>
        <i x="63" s="1"/>
        <i x="104" s="1"/>
        <i x="36" s="1"/>
        <i x="113" s="1"/>
        <i x="9" s="1"/>
        <i x="87" s="1"/>
        <i x="86" s="1"/>
        <i x="135" s="1"/>
        <i x="34" s="1"/>
        <i x="121" s="1"/>
        <i x="127" s="1"/>
        <i x="38" s="1"/>
        <i x="2" s="1"/>
        <i x="23" s="1"/>
        <i x="14" s="1"/>
        <i x="90" s="1"/>
        <i x="6" s="1"/>
        <i x="114" s="1"/>
        <i x="17" s="1"/>
        <i x="117" s="1"/>
        <i x="29" s="1"/>
        <i x="5" s="1"/>
        <i x="128" s="1"/>
        <i x="50" s="1"/>
        <i x="49" s="1"/>
        <i x="10" s="1"/>
        <i x="20" s="1"/>
        <i x="4" s="1"/>
        <i x="40" s="1"/>
        <i x="55" s="1"/>
        <i x="81" s="1"/>
        <i x="68" s="1"/>
        <i x="108" s="1"/>
        <i x="19" s="1"/>
        <i x="51" s="1"/>
        <i x="33" s="1"/>
        <i x="18" s="1"/>
        <i x="12" s="1"/>
        <i x="1" s="1"/>
        <i x="133" s="1"/>
        <i x="8" s="1"/>
        <i x="99" s="1"/>
        <i x="74" s="1"/>
        <i x="13" s="1"/>
        <i x="7" s="1"/>
        <i x="26" s="1"/>
        <i x="3"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2" xr10:uid="{13313917-BCD6-4069-BCBC-66A72C64A06C}" sourceName="Segment">
  <pivotTables>
    <pivotTable tabId="14" name="PivotTable14"/>
    <pivotTable tabId="11" name="PivotTable11"/>
    <pivotTable tabId="10" name="PivotTable8"/>
    <pivotTable tabId="9" name="PivotTable7"/>
    <pivotTable tabId="7" name="PivotTable5"/>
    <pivotTable tabId="13" name="PivotTable13"/>
    <pivotTable tabId="6" name="PivotTable3"/>
    <pivotTable tabId="5" name="PivotTable1"/>
  </pivotTables>
  <data>
    <tabular pivotCacheId="635183363">
      <items count="2">
        <i x="0" s="1"/>
        <i x="1"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2" xr10:uid="{FD80BE75-6EB8-474F-85AB-41F0652C0EE8}" sourceName="State">
  <pivotTables>
    <pivotTable tabId="14" name="PivotTable14"/>
    <pivotTable tabId="13" name="PivotTable13"/>
    <pivotTable tabId="10" name="PivotTable8"/>
    <pivotTable tabId="9" name="PivotTable7"/>
    <pivotTable tabId="11" name="PivotTable11"/>
    <pivotTable tabId="7" name="PivotTable5"/>
    <pivotTable tabId="6" name="PivotTable3"/>
    <pivotTable tabId="5" name="PivotTable1"/>
  </pivotTables>
  <data>
    <tabular pivotCacheId="635183363">
      <items count="26">
        <i x="18" s="1"/>
        <i x="10" s="1"/>
        <i x="6" s="1"/>
        <i x="4" s="1"/>
        <i x="17" s="1"/>
        <i x="2" s="1"/>
        <i x="3" s="1"/>
        <i x="14" s="1"/>
        <i x="20" s="1"/>
        <i x="21" s="1"/>
        <i x="8" s="1"/>
        <i x="11" s="1"/>
        <i x="25" s="1"/>
        <i x="22" s="1"/>
        <i x="19" s="1"/>
        <i x="15" s="1"/>
        <i x="7" s="1"/>
        <i x="24" s="1"/>
        <i x="1" s="1"/>
        <i x="23" s="1"/>
        <i x="13" s="1"/>
        <i x="5" s="1"/>
        <i x="0" s="1"/>
        <i x="16" s="1"/>
        <i x="12" s="1"/>
        <i x="9" s="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3" xr10:uid="{7CDA624E-F841-4A56-8433-6C5097683926}" sourceName="Category">
  <pivotTables>
    <pivotTable tabId="14" name="PivotTable14"/>
    <pivotTable tabId="6" name="PivotTable3"/>
    <pivotTable tabId="10" name="PivotTable8"/>
    <pivotTable tabId="5" name="PivotTable1"/>
    <pivotTable tabId="9" name="PivotTable7"/>
    <pivotTable tabId="11" name="PivotTable11"/>
    <pivotTable tabId="7" name="PivotTable5"/>
    <pivotTable tabId="13" name="PivotTable13"/>
  </pivotTables>
  <data>
    <tabular pivotCacheId="635183363">
      <items count="3">
        <i x="2" s="1"/>
        <i x="0" s="1"/>
        <i x="1" s="1"/>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Order_Date" xr10:uid="{C1FD678A-6F6E-4A8A-807D-A4235F4F2BE0}" sourceName="Months (Order Date)">
  <pivotTables>
    <pivotTable tabId="14" name="PivotTable14"/>
    <pivotTable tabId="10" name="PivotTable8"/>
    <pivotTable tabId="9" name="PivotTable7"/>
    <pivotTable tabId="11" name="PivotTable11"/>
    <pivotTable tabId="7" name="PivotTable5"/>
    <pivotTable tabId="13" name="PivotTable13"/>
    <pivotTable tabId="6" name="PivotTable3"/>
    <pivotTable tabId="5" name="PivotTable1"/>
  </pivotTables>
  <data>
    <tabular pivotCacheId="635183363">
      <items count="14">
        <i x="1" s="1"/>
        <i x="2" s="1"/>
        <i x="3" s="1"/>
        <i x="4" s="1"/>
        <i x="5" s="1"/>
        <i x="6" s="1"/>
        <i x="7" s="1" nd="1"/>
        <i x="8" s="1" nd="1"/>
        <i x="9" s="1" nd="1"/>
        <i x="10" s="1" nd="1"/>
        <i x="11" s="1" nd="1"/>
        <i x="12" s="1" nd="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1C514CB3-E45A-407E-B629-FEC0EAB4AD6A}" sourceName="Customer Name">
  <pivotTables>
    <pivotTable tabId="9" name="PivotTable7"/>
    <pivotTable tabId="10" name="PivotTable8"/>
    <pivotTable tabId="11" name="PivotTable11"/>
    <pivotTable tabId="7" name="PivotTable5"/>
    <pivotTable tabId="13" name="PivotTable13"/>
    <pivotTable tabId="14" name="PivotTable14"/>
    <pivotTable tabId="6" name="PivotTable3"/>
    <pivotTable tabId="5" name="PivotTable1"/>
  </pivotTables>
  <data>
    <tabular pivotCacheId="635183363">
      <items count="70">
        <i x="18" s="1"/>
        <i x="0" s="1"/>
        <i x="54" s="1"/>
        <i x="17" s="1"/>
        <i x="8" s="1"/>
        <i x="65" s="1"/>
        <i x="46" s="1"/>
        <i x="44" s="1"/>
        <i x="69" s="1"/>
        <i x="22" s="1"/>
        <i x="33" s="1"/>
        <i x="20" s="1"/>
        <i x="53" s="1"/>
        <i x="12" s="1"/>
        <i x="40" s="1"/>
        <i x="2" s="1"/>
        <i x="27" s="1"/>
        <i x="59" s="1"/>
        <i x="30" s="1"/>
        <i x="47" s="1"/>
        <i x="50" s="1"/>
        <i x="21" s="1"/>
        <i x="6" s="1"/>
        <i x="25" s="1"/>
        <i x="42" s="1"/>
        <i x="49" s="1"/>
        <i x="66" s="1"/>
        <i x="52" s="1"/>
        <i x="41" s="1"/>
        <i x="16" s="1"/>
        <i x="39" s="1"/>
        <i x="24" s="1"/>
        <i x="48" s="1"/>
        <i x="31" s="1"/>
        <i x="19" s="1"/>
        <i x="55" s="1"/>
        <i x="51" s="1"/>
        <i x="67" s="1"/>
        <i x="7" s="1"/>
        <i x="5" s="1"/>
        <i x="43" s="1"/>
        <i x="36" s="1"/>
        <i x="57" s="1"/>
        <i x="45" s="1"/>
        <i x="60" s="1"/>
        <i x="14" s="1"/>
        <i x="28" s="1"/>
        <i x="64" s="1"/>
        <i x="13" s="1"/>
        <i x="61" s="1"/>
        <i x="23" s="1"/>
        <i x="4" s="1"/>
        <i x="15" s="1"/>
        <i x="11" s="1"/>
        <i x="38" s="1"/>
        <i x="63" s="1"/>
        <i x="37" s="1"/>
        <i x="9" s="1"/>
        <i x="58" s="1"/>
        <i x="56" s="1"/>
        <i x="68" s="1"/>
        <i x="3" s="1"/>
        <i x="26" s="1"/>
        <i x="32" s="1"/>
        <i x="34" s="1"/>
        <i x="29" s="1"/>
        <i x="35" s="1"/>
        <i x="1" s="1"/>
        <i x="62" s="1"/>
        <i x="1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A808472D-E82F-4488-9C16-0FB2BD4B1689}" sourceName="City">
  <pivotTables>
    <pivotTable tabId="9" name="PivotTable7"/>
    <pivotTable tabId="10" name="PivotTable8"/>
    <pivotTable tabId="11" name="PivotTable11"/>
    <pivotTable tabId="7" name="PivotTable5"/>
    <pivotTable tabId="13" name="PivotTable13"/>
    <pivotTable tabId="14" name="PivotTable14"/>
    <pivotTable tabId="6" name="PivotTable3"/>
    <pivotTable tabId="5" name="PivotTable1"/>
  </pivotTables>
  <data>
    <tabular pivotCacheId="635183363">
      <items count="54">
        <i x="5" s="1"/>
        <i x="11" s="1"/>
        <i x="19" s="1"/>
        <i x="52" s="1"/>
        <i x="22" s="1"/>
        <i x="45" s="1"/>
        <i x="8" s="1"/>
        <i x="44" s="1"/>
        <i x="31" s="1"/>
        <i x="33" s="1"/>
        <i x="23" s="1"/>
        <i x="27" s="1"/>
        <i x="3" s="1"/>
        <i x="6" s="1"/>
        <i x="41" s="1"/>
        <i x="43" s="1"/>
        <i x="16" s="1"/>
        <i x="39" s="1"/>
        <i x="26" s="1"/>
        <i x="15" s="1"/>
        <i x="53" s="1"/>
        <i x="47" s="1"/>
        <i x="35" s="1"/>
        <i x="25" s="1"/>
        <i x="7" s="1"/>
        <i x="14" s="1"/>
        <i x="48" s="1"/>
        <i x="21" s="1"/>
        <i x="17" s="1"/>
        <i x="46" s="1"/>
        <i x="20" s="1"/>
        <i x="51" s="1"/>
        <i x="36" s="1"/>
        <i x="13" s="1"/>
        <i x="2" s="1"/>
        <i x="4" s="1"/>
        <i x="24" s="1"/>
        <i x="1" s="1"/>
        <i x="49" s="1"/>
        <i x="50" s="1"/>
        <i x="42" s="1"/>
        <i x="40" s="1"/>
        <i x="37" s="1"/>
        <i x="34" s="1"/>
        <i x="9" s="1"/>
        <i x="28" s="1"/>
        <i x="18" s="1"/>
        <i x="10" s="1"/>
        <i x="29" s="1"/>
        <i x="32" s="1"/>
        <i x="38" s="1"/>
        <i x="0" s="1"/>
        <i x="12" s="1"/>
        <i x="3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ID" xr10:uid="{2DCBE4B9-EB84-4708-A8BC-71DF568E2F32}" sourceName="Product ID">
  <pivotTables>
    <pivotTable tabId="9" name="PivotTable7"/>
    <pivotTable tabId="10" name="PivotTable8"/>
    <pivotTable tabId="7" name="PivotTable5"/>
    <pivotTable tabId="11" name="PivotTable11"/>
    <pivotTable tabId="13" name="PivotTable13"/>
    <pivotTable tabId="14" name="PivotTable14"/>
    <pivotTable tabId="6" name="PivotTable3"/>
    <pivotTable tabId="5" name="PivotTable1"/>
  </pivotTables>
  <data>
    <tabular pivotCacheId="635183363">
      <items count="153">
        <i x="127" s="1"/>
        <i x="128" s="1"/>
        <i x="65" s="1"/>
        <i x="18" s="1"/>
        <i x="19" s="1"/>
        <i x="147" s="1"/>
        <i x="64" s="1"/>
        <i x="57" s="1"/>
        <i x="58" s="1"/>
        <i x="135" s="1"/>
        <i x="77" s="1"/>
        <i x="78" s="1"/>
        <i x="47" s="1"/>
        <i x="48" s="1"/>
        <i x="97" s="1"/>
        <i x="73" s="1"/>
        <i x="54" s="1"/>
        <i x="51" s="1"/>
        <i x="52" s="1"/>
        <i x="16" s="1"/>
        <i x="38" s="1"/>
        <i x="145" s="1"/>
        <i x="42" s="1"/>
        <i x="11" s="1"/>
        <i x="68" s="1"/>
        <i x="152" s="1"/>
        <i x="45" s="1"/>
        <i x="89" s="1"/>
        <i x="41" s="1"/>
        <i x="32" s="1"/>
        <i x="125" s="1"/>
        <i x="126" s="1"/>
        <i x="116" s="1"/>
        <i x="110" s="1"/>
        <i x="36" s="1"/>
        <i x="130" s="1"/>
        <i x="90" s="1"/>
        <i x="66" s="1"/>
        <i x="20" s="1"/>
        <i x="21" s="1"/>
        <i x="22" s="1"/>
        <i x="144" s="1"/>
        <i x="131" s="1"/>
        <i x="71" s="1"/>
        <i x="72" s="1"/>
        <i x="37" s="1"/>
        <i x="0" s="1"/>
        <i x="29" s="1"/>
        <i x="30" s="1"/>
        <i x="137" s="1"/>
        <i x="138" s="1"/>
        <i x="81" s="1"/>
        <i x="59" s="1"/>
        <i x="60" s="1"/>
        <i x="61" s="1"/>
        <i x="62" s="1"/>
        <i x="63" s="1"/>
        <i x="5" s="1"/>
        <i x="79" s="1"/>
        <i x="106" s="1"/>
        <i x="4" s="1"/>
        <i x="83" s="1"/>
        <i x="35" s="1"/>
        <i x="49" s="1"/>
        <i x="50" s="1"/>
        <i x="139" s="1"/>
        <i x="98" s="1"/>
        <i x="99" s="1"/>
        <i x="100" s="1"/>
        <i x="101" s="1"/>
        <i x="102" s="1"/>
        <i x="74" s="1"/>
        <i x="75" s="1"/>
        <i x="39" s="1"/>
        <i x="88" s="1"/>
        <i x="115" s="1"/>
        <i x="149" s="1"/>
        <i x="53" s="1"/>
        <i x="17" s="1"/>
        <i x="150" s="1"/>
        <i x="91" s="1"/>
        <i x="92" s="1"/>
        <i x="33" s="1"/>
        <i x="34" s="1"/>
        <i x="55" s="1"/>
        <i x="12" s="1"/>
        <i x="6" s="1"/>
        <i x="87" s="1"/>
        <i x="112" s="1"/>
        <i x="113" s="1"/>
        <i x="43" s="1"/>
        <i x="44" s="1"/>
        <i x="10" s="1"/>
        <i x="146" s="1"/>
        <i x="111" s="1"/>
        <i x="107" s="1"/>
        <i x="108" s="1"/>
        <i x="129" s="1"/>
        <i x="69" s="1"/>
        <i x="13" s="1"/>
        <i x="123" s="1"/>
        <i x="124" s="1"/>
        <i x="25" s="1"/>
        <i x="26" s="1"/>
        <i x="27" s="1"/>
        <i x="28" s="1"/>
        <i x="46" s="1"/>
        <i x="93" s="1"/>
        <i x="94" s="1"/>
        <i x="95" s="1"/>
        <i x="8" s="1"/>
        <i x="9" s="1"/>
        <i x="141" s="1"/>
        <i x="142" s="1"/>
        <i x="117" s="1"/>
        <i x="118" s="1"/>
        <i x="119" s="1"/>
        <i x="120" s="1"/>
        <i x="121" s="1"/>
        <i x="122" s="1"/>
        <i x="1" s="1"/>
        <i x="2" s="1"/>
        <i x="3" s="1"/>
        <i x="151" s="1"/>
        <i x="56" s="1"/>
        <i x="132" s="1"/>
        <i x="85" s="1"/>
        <i x="23" s="1"/>
        <i x="24" s="1"/>
        <i x="31" s="1"/>
        <i x="82" s="1"/>
        <i x="136" s="1"/>
        <i x="80" s="1"/>
        <i x="148" s="1"/>
        <i x="84" s="1"/>
        <i x="104" s="1"/>
        <i x="105" s="1"/>
        <i x="140" s="1"/>
        <i x="103" s="1"/>
        <i x="76" s="1"/>
        <i x="40" s="1"/>
        <i x="7" s="1"/>
        <i x="114" s="1"/>
        <i x="109" s="1"/>
        <i x="70" s="1"/>
        <i x="14" s="1"/>
        <i x="15" s="1"/>
        <i x="67" s="1"/>
        <i x="96" s="1"/>
        <i x="143" s="1"/>
        <i x="133" s="1"/>
        <i x="134" s="1"/>
        <i x="86"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5E1EDF8E-E81B-4F6D-874C-5035CE90DFC5}" sourceName="Product Name">
  <pivotTables>
    <pivotTable tabId="9" name="PivotTable7"/>
    <pivotTable tabId="10" name="PivotTable8"/>
    <pivotTable tabId="11" name="PivotTable11"/>
    <pivotTable tabId="7" name="PivotTable5"/>
    <pivotTable tabId="13" name="PivotTable13"/>
    <pivotTable tabId="14" name="PivotTable14"/>
    <pivotTable tabId="6" name="PivotTable3"/>
    <pivotTable tabId="5" name="PivotTable1"/>
  </pivotTables>
  <data>
    <tabular pivotCacheId="635183363">
      <items count="145">
        <i x="77" s="1"/>
        <i x="89" s="1"/>
        <i x="16" s="1"/>
        <i x="11" s="1"/>
        <i x="61" s="1"/>
        <i x="72" s="1"/>
        <i x="131" s="1"/>
        <i x="4" s="1"/>
        <i x="132" s="1"/>
        <i x="136" s="1"/>
        <i x="127" s="1"/>
        <i x="97" s="1"/>
        <i x="87" s="1"/>
        <i x="133" s="1"/>
        <i x="75" s="1"/>
        <i x="50" s="1"/>
        <i x="6" s="1"/>
        <i x="110" s="1"/>
        <i x="118" s="1"/>
        <i x="8" s="1"/>
        <i x="90" s="1"/>
        <i x="104" s="1"/>
        <i x="103" s="1"/>
        <i x="58" s="1"/>
        <i x="67" s="1"/>
        <i x="83" s="1"/>
        <i x="22" s="1"/>
        <i x="32" s="1"/>
        <i x="60" s="1"/>
        <i x="63" s="1"/>
        <i x="121" s="1"/>
        <i x="19" s="1"/>
        <i x="31" s="1"/>
        <i x="49" s="1"/>
        <i x="91" s="1"/>
        <i x="2" s="1"/>
        <i x="66" s="1"/>
        <i x="21" s="1"/>
        <i x="5" s="1"/>
        <i x="17" s="1"/>
        <i x="102" s="1"/>
        <i x="120" s="1"/>
        <i x="38" s="1"/>
        <i x="18" s="1"/>
        <i x="64" s="1"/>
        <i x="85" s="1"/>
        <i x="128" s="1"/>
        <i x="106" s="1"/>
        <i x="124" s="1"/>
        <i x="0" s="1"/>
        <i x="116" s="1"/>
        <i x="10" s="1"/>
        <i x="46" s="1"/>
        <i x="125" s="1"/>
        <i x="115" s="1"/>
        <i x="129" s="1"/>
        <i x="41" s="1"/>
        <i x="140" s="1"/>
        <i x="76" s="1"/>
        <i x="48" s="1"/>
        <i x="119" s="1"/>
        <i x="54" s="1"/>
        <i x="92" s="1"/>
        <i x="35" s="1"/>
        <i x="51" s="1"/>
        <i x="69" s="1"/>
        <i x="95" s="1"/>
        <i x="122" s="1"/>
        <i x="45" s="1"/>
        <i x="57" s="1"/>
        <i x="39" s="1"/>
        <i x="117" s="1"/>
        <i x="44" s="1"/>
        <i x="114" s="1"/>
        <i x="100" s="1"/>
        <i x="80" s="1"/>
        <i x="84" s="1"/>
        <i x="55" s="1"/>
        <i x="93" s="1"/>
        <i x="24" s="1"/>
        <i x="101" s="1"/>
        <i x="68" s="1"/>
        <i x="65" s="1"/>
        <i x="7" s="1"/>
        <i x="47" s="1"/>
        <i x="62" s="1"/>
        <i x="71" s="1"/>
        <i x="144" s="1"/>
        <i x="14" s="1"/>
        <i x="23" s="1"/>
        <i x="40" s="1"/>
        <i x="130" s="1"/>
        <i x="20" s="1"/>
        <i x="29" s="1"/>
        <i x="1" s="1"/>
        <i x="13" s="1"/>
        <i x="138" s="1"/>
        <i x="94" s="1"/>
        <i x="25" s="1"/>
        <i x="109" s="1"/>
        <i x="126" s="1"/>
        <i x="78" s="1"/>
        <i x="98" s="1"/>
        <i x="59" s="1"/>
        <i x="99" s="1"/>
        <i x="33" s="1"/>
        <i x="26" s="1"/>
        <i x="56" s="1"/>
        <i x="12" s="1"/>
        <i x="53" s="1"/>
        <i x="105" s="1"/>
        <i x="113" s="1"/>
        <i x="143" s="1"/>
        <i x="88" s="1"/>
        <i x="42" s="1"/>
        <i x="36" s="1"/>
        <i x="142" s="1"/>
        <i x="86" s="1"/>
        <i x="34" s="1"/>
        <i x="15" s="1"/>
        <i x="135" s="1"/>
        <i x="70" s="1"/>
        <i x="37" s="1"/>
        <i x="141" s="1"/>
        <i x="52" s="1"/>
        <i x="9" s="1"/>
        <i x="139" s="1"/>
        <i x="107" s="1"/>
        <i x="28" s="1"/>
        <i x="123" s="1"/>
        <i x="82" s="1"/>
        <i x="74" s="1"/>
        <i x="79" s="1"/>
        <i x="30" s="1"/>
        <i x="81" s="1"/>
        <i x="112" s="1"/>
        <i x="3" s="1"/>
        <i x="134" s="1"/>
        <i x="27" s="1"/>
        <i x="73" s="1"/>
        <i x="111" s="1"/>
        <i x="137" s="1"/>
        <i x="108" s="1"/>
        <i x="43" s="1"/>
        <i x="96"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 xr10:uid="{AF61B964-8B42-4924-81E6-34AA119D2237}" sourceName="Price ($)">
  <pivotTables>
    <pivotTable tabId="9" name="PivotTable7"/>
    <pivotTable tabId="10" name="PivotTable8"/>
    <pivotTable tabId="11" name="PivotTable11"/>
    <pivotTable tabId="7" name="PivotTable5"/>
    <pivotTable tabId="13" name="PivotTable13"/>
    <pivotTable tabId="14" name="PivotTable14"/>
    <pivotTable tabId="6" name="PivotTable3"/>
    <pivotTable tabId="5" name="PivotTable1"/>
  </pivotTables>
  <data>
    <tabular pivotCacheId="635183363">
      <items count="63">
        <i x="32" s="1"/>
        <i x="38" s="1"/>
        <i x="31" s="1"/>
        <i x="12" s="1"/>
        <i x="54" s="1"/>
        <i x="58" s="1"/>
        <i x="48" s="1"/>
        <i x="22" s="1"/>
        <i x="9" s="1"/>
        <i x="39" s="1"/>
        <i x="5" s="1"/>
        <i x="62" s="1"/>
        <i x="20" s="1"/>
        <i x="50" s="1"/>
        <i x="53" s="1"/>
        <i x="15" s="1"/>
        <i x="44" s="1"/>
        <i x="40" s="1"/>
        <i x="6" s="1"/>
        <i x="17" s="1"/>
        <i x="61" s="1"/>
        <i x="13" s="1"/>
        <i x="43" s="1"/>
        <i x="51" s="1"/>
        <i x="56" s="1"/>
        <i x="0" s="1"/>
        <i x="11" s="1"/>
        <i x="47" s="1"/>
        <i x="55" s="1"/>
        <i x="14" s="1"/>
        <i x="18" s="1"/>
        <i x="41" s="1"/>
        <i x="19" s="1"/>
        <i x="30" s="1"/>
        <i x="27" s="1"/>
        <i x="28" s="1"/>
        <i x="42" s="1"/>
        <i x="16" s="1"/>
        <i x="49" s="1"/>
        <i x="46" s="1"/>
        <i x="35" s="1"/>
        <i x="29" s="1"/>
        <i x="8" s="1"/>
        <i x="1" s="1"/>
        <i x="57" s="1"/>
        <i x="10" s="1"/>
        <i x="59" s="1"/>
        <i x="36" s="1"/>
        <i x="3" s="1"/>
        <i x="2" s="1"/>
        <i x="21" s="1"/>
        <i x="52" s="1"/>
        <i x="45" s="1"/>
        <i x="34" s="1"/>
        <i x="26" s="1"/>
        <i x="24" s="1"/>
        <i x="23" s="1"/>
        <i x="4" s="1"/>
        <i x="60" s="1"/>
        <i x="33" s="1"/>
        <i x="37" s="1"/>
        <i x="7" s="1"/>
        <i x="25"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ntity" xr10:uid="{B58EEC6F-43C0-457E-926A-34E54A61D09F}" sourceName="Quantity">
  <pivotTables>
    <pivotTable tabId="9" name="PivotTable7"/>
    <pivotTable tabId="10" name="PivotTable8"/>
    <pivotTable tabId="11" name="PivotTable11"/>
    <pivotTable tabId="7" name="PivotTable5"/>
    <pivotTable tabId="13" name="PivotTable13"/>
    <pivotTable tabId="14" name="PivotTable14"/>
    <pivotTable tabId="6" name="PivotTable3"/>
    <pivotTable tabId="5" name="PivotTable1"/>
  </pivotTables>
  <data>
    <tabular pivotCacheId="635183363">
      <items count="17">
        <i x="10" s="1"/>
        <i x="0" s="1"/>
        <i x="13" s="1"/>
        <i x="12" s="1"/>
        <i x="2" s="1"/>
        <i x="4" s="1"/>
        <i x="7" s="1"/>
        <i x="15" s="1"/>
        <i x="1" s="1"/>
        <i x="6" s="1"/>
        <i x="16" s="1"/>
        <i x="5" s="1"/>
        <i x="11" s="1"/>
        <i x="14" s="1"/>
        <i x="9" s="1"/>
        <i x="3" s="1"/>
        <i x="8"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enue" xr10:uid="{F601925D-1B7D-4F58-8D25-F5A06F3F7EE5}" sourceName="Revenue ($)">
  <pivotTables>
    <pivotTable tabId="9" name="PivotTable7"/>
    <pivotTable tabId="10" name="PivotTable8"/>
    <pivotTable tabId="11" name="PivotTable11"/>
    <pivotTable tabId="7" name="PivotTable5"/>
    <pivotTable tabId="13" name="PivotTable13"/>
    <pivotTable tabId="14" name="PivotTable14"/>
    <pivotTable tabId="6" name="PivotTable3"/>
    <pivotTable tabId="5" name="PivotTable1"/>
  </pivotTables>
  <data>
    <tabular pivotCacheId="635183363">
      <items count="136">
        <i x="83" s="1"/>
        <i x="35" s="1"/>
        <i x="96" s="1"/>
        <i x="129" s="1"/>
        <i x="48" s="1"/>
        <i x="45" s="1"/>
        <i x="16" s="1"/>
        <i x="46" s="1"/>
        <i x="59" s="1"/>
        <i x="126" s="1"/>
        <i x="116" s="1"/>
        <i x="134" s="1"/>
        <i x="105" s="1"/>
        <i x="98" s="1"/>
        <i x="15" s="1"/>
        <i x="78" s="1"/>
        <i x="57" s="1"/>
        <i x="125" s="1"/>
        <i x="53" s="1"/>
        <i x="102" s="1"/>
        <i x="27" s="1"/>
        <i x="111" s="1"/>
        <i x="119" s="1"/>
        <i x="32" s="1"/>
        <i x="0" s="1"/>
        <i x="93" s="1"/>
        <i x="95" s="1"/>
        <i x="131" s="1"/>
        <i x="97" s="1"/>
        <i x="132" s="1"/>
        <i x="118" s="1"/>
        <i x="22" s="1"/>
        <i x="58" s="1"/>
        <i x="80" s="1"/>
        <i x="72" s="1"/>
        <i x="25" s="1"/>
        <i x="67" s="1"/>
        <i x="82" s="1"/>
        <i x="64" s="1"/>
        <i x="44" s="1"/>
        <i x="91" s="1"/>
        <i x="94" s="1"/>
        <i x="52" s="1"/>
        <i x="122" s="1"/>
        <i x="31" s="1"/>
        <i x="73" s="1"/>
        <i x="79" s="1"/>
        <i x="77" s="1"/>
        <i x="30" s="1"/>
        <i x="88" s="1"/>
        <i x="66" s="1"/>
        <i x="124" s="1"/>
        <i x="54" s="1"/>
        <i x="47" s="1"/>
        <i x="120" s="1"/>
        <i x="62" s="1"/>
        <i x="24" s="1"/>
        <i x="43" s="1"/>
        <i x="103" s="1"/>
        <i x="92" s="1"/>
        <i x="76" s="1"/>
        <i x="56" s="1"/>
        <i x="60" s="1"/>
        <i x="69" s="1"/>
        <i x="42" s="1"/>
        <i x="85" s="1"/>
        <i x="130" s="1"/>
        <i x="107" s="1"/>
        <i x="123" s="1"/>
        <i x="106" s="1"/>
        <i x="100" s="1"/>
        <i x="21" s="1"/>
        <i x="112" s="1"/>
        <i x="65" s="1"/>
        <i x="71" s="1"/>
        <i x="110" s="1"/>
        <i x="84" s="1"/>
        <i x="28" s="1"/>
        <i x="61" s="1"/>
        <i x="109" s="1"/>
        <i x="89" s="1"/>
        <i x="11" s="1"/>
        <i x="41" s="1"/>
        <i x="37" s="1"/>
        <i x="115" s="1"/>
        <i x="101" s="1"/>
        <i x="75" s="1"/>
        <i x="39" s="1"/>
        <i x="70" s="1"/>
        <i x="63" s="1"/>
        <i x="104" s="1"/>
        <i x="36" s="1"/>
        <i x="113" s="1"/>
        <i x="9" s="1"/>
        <i x="87" s="1"/>
        <i x="86" s="1"/>
        <i x="135" s="1"/>
        <i x="34" s="1"/>
        <i x="121" s="1"/>
        <i x="127" s="1"/>
        <i x="38" s="1"/>
        <i x="2" s="1"/>
        <i x="23" s="1"/>
        <i x="14" s="1"/>
        <i x="90" s="1"/>
        <i x="6" s="1"/>
        <i x="114" s="1"/>
        <i x="17" s="1"/>
        <i x="117" s="1"/>
        <i x="29" s="1"/>
        <i x="5" s="1"/>
        <i x="128" s="1"/>
        <i x="50" s="1"/>
        <i x="49" s="1"/>
        <i x="10" s="1"/>
        <i x="20" s="1"/>
        <i x="4" s="1"/>
        <i x="40" s="1"/>
        <i x="55" s="1"/>
        <i x="81" s="1"/>
        <i x="68" s="1"/>
        <i x="108" s="1"/>
        <i x="19" s="1"/>
        <i x="51" s="1"/>
        <i x="33" s="1"/>
        <i x="18" s="1"/>
        <i x="12" s="1"/>
        <i x="1" s="1"/>
        <i x="133" s="1"/>
        <i x="8" s="1"/>
        <i x="99" s="1"/>
        <i x="74" s="1"/>
        <i x="13" s="1"/>
        <i x="7" s="1"/>
        <i x="26" s="1"/>
        <i x="3"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 xr10:uid="{DEA40862-BA3F-4F0F-9628-52C63FEB9031}" sourceName="Discount">
  <pivotTables>
    <pivotTable tabId="9" name="PivotTable7"/>
    <pivotTable tabId="10" name="PivotTable8"/>
    <pivotTable tabId="11" name="PivotTable11"/>
    <pivotTable tabId="7" name="PivotTable5"/>
    <pivotTable tabId="13" name="PivotTable13"/>
    <pivotTable tabId="14" name="PivotTable14"/>
    <pivotTable tabId="6" name="PivotTable3"/>
    <pivotTable tabId="5" name="PivotTable1"/>
  </pivotTables>
  <data>
    <tabular pivotCacheId="635183363">
      <items count="67">
        <i x="32" s="1"/>
        <i x="40" s="1"/>
        <i x="27" s="1"/>
        <i x="63" s="1"/>
        <i x="28" s="1"/>
        <i x="46" s="1"/>
        <i x="64" s="1"/>
        <i x="30" s="1"/>
        <i x="65" s="1"/>
        <i x="35" s="1"/>
        <i x="15" s="1"/>
        <i x="10" s="1"/>
        <i x="51" s="1"/>
        <i x="56" s="1"/>
        <i x="24" s="1"/>
        <i x="14" s="1"/>
        <i x="43" s="1"/>
        <i x="57" s="1"/>
        <i x="13" s="1"/>
        <i x="19" s="1"/>
        <i x="12" s="1"/>
        <i x="62" s="1"/>
        <i x="7" s="1"/>
        <i x="34" s="1"/>
        <i x="23" s="1"/>
        <i x="16" s="1"/>
        <i x="3" s="1"/>
        <i x="41" s="1"/>
        <i x="33" s="1"/>
        <i x="45" s="1"/>
        <i x="26" s="1"/>
        <i x="53" s="1"/>
        <i x="37" s="1"/>
        <i x="0" s="1"/>
        <i x="47" s="1"/>
        <i x="50" s="1"/>
        <i x="60" s="1"/>
        <i x="42" s="1"/>
        <i x="17" s="1"/>
        <i x="38" s="1"/>
        <i x="20" s="1"/>
        <i x="4" s="1"/>
        <i x="2" s="1"/>
        <i x="22" s="1"/>
        <i x="54" s="1"/>
        <i x="55" s="1"/>
        <i x="21" s="1"/>
        <i x="8" s="1"/>
        <i x="39" s="1"/>
        <i x="58" s="1"/>
        <i x="61" s="1"/>
        <i x="6" s="1"/>
        <i x="31" s="1"/>
        <i x="9" s="1"/>
        <i x="18" s="1"/>
        <i x="66" s="1"/>
        <i x="59" s="1"/>
        <i x="5" s="1"/>
        <i x="52" s="1"/>
        <i x="11" s="1"/>
        <i x="1" s="1"/>
        <i x="49" s="1"/>
        <i x="25" s="1"/>
        <i x="29" s="1"/>
        <i x="44" s="1"/>
        <i x="48" s="1"/>
        <i x="3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2" xr10:uid="{F130BB84-6C5B-4794-9850-83D47F530F56}" cache="Slicer_Category3" caption="Category" rowHeight="26246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8302354B-A976-49A4-ACFA-D1A26EF59D69}" cache="Slicer_Category3" caption="Category" rowHeight="262466"/>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1" xr10:uid="{3FE8885F-247C-4FFB-8EA6-E699BB6F36B9}" cache="Slicer_State2" caption="State" rowHeight="262466"/>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ID 1" xr10:uid="{18066F9A-EC07-431D-8813-C57F5AAF32C2}" cache="Slicer_Product_ID" caption="Product ID" rowHeight="262466"/>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1" xr10:uid="{B5F5097F-C579-4CB2-B2E8-8426709D8C5E}" cache="Slicer_Segment2" caption="Segment" rowHeight="262466"/>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Date 1" xr10:uid="{A9A67697-6D09-4BCD-8093-E1C21854A661}" cache="Slicer_Order_Date" caption="Order Date" rowHeight="262466"/>
  <slicer name="Customer Name" xr10:uid="{615AEBB5-20DA-4E41-BE5D-EA0E35C60095}" cache="Slicer_Customer_Name" caption="Customer Name" rowHeight="262466"/>
  <slicer name="City" xr10:uid="{7DA61C3E-B745-4D1C-875C-4A41BEDB09F2}" cache="Slicer_City" caption="City" startItem="46" rowHeight="262466"/>
  <slicer name="Product ID" xr10:uid="{D18A4EA8-695A-4602-8CE5-1E4D3DDA1D0A}" cache="Slicer_Product_ID" caption="Product ID" rowHeight="262466"/>
  <slicer name="Product Name" xr10:uid="{BC61A740-5ECE-426D-B05B-2001A783BCA0}" cache="Slicer_Product_Name" caption="Product Name" rowHeight="262466"/>
  <slicer name="Price ($)" xr10:uid="{51C52C53-A717-42F1-AB7D-8951A620BDBA}" cache="Slicer_Price" caption="Price ($)" rowHeight="262466"/>
  <slicer name="Quantity" xr10:uid="{D7A52BE8-3B8A-4522-BF8E-5311B3EBEBF9}" cache="Slicer_Quantity" caption="Quantity" rowHeight="262466"/>
  <slicer name="Revenue ($)" xr10:uid="{781A0CA4-BFEC-413C-B647-53B69540366E}" cache="Slicer_Revenue" caption="Revenue ($)" rowHeight="262466"/>
  <slicer name="Discount" xr10:uid="{C1FE9E75-B2D1-458A-91E8-DEF856B901ED}" cache="Slicer_Discount" caption="Discount" rowHeight="262466"/>
  <slicer name="Profit ($)" xr10:uid="{893992FD-65FB-4FBB-A8E0-7869756A15E3}" cache="Slicer_Profit" caption="Profit ($)" rowHeight="262466"/>
  <slicer name="Segment" xr10:uid="{41EBE8B8-D05D-46E4-A6A1-C264D83E50F0}" cache="Slicer_Segment2" caption="Segment" rowHeight="262466"/>
  <slicer name="State" xr10:uid="{A9D268FC-FEF2-468A-BBA3-0219B6D9828F}" cache="Slicer_State2" caption="State" rowHeight="262466"/>
  <slicer name="Category" xr10:uid="{04ECD37D-B90A-4BDA-A5CC-52CA3196D49A}" cache="Slicer_Category3" caption="Category" rowHeight="262466"/>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FF5AD27B-CB49-471C-8185-21B014CA9842}" cache="Slicer_City" caption="City" rowHeight="262466"/>
</slicers>
</file>

<file path=xl/slicers/slicer8.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3" xr10:uid="{D1DADAE9-9066-459B-B4A9-4B09E739A615}" cache="Slicer_Segment2" caption="Segment" style="SlicerStyleDark1" rowHeight="262466"/>
  <slicer name="State 2" xr10:uid="{C01868F2-6364-4008-A006-37E34FC08A9E}" cache="Slicer_State2" caption="State" startItem="15" style="SlicerStyleDark1" rowHeight="262466"/>
  <slicer name="Category 4" xr10:uid="{20CF478D-25DD-4C48-A1E6-2D135C67EC2A}" cache="Slicer_Category3" caption="Category" style="SlicerStyleDark1" rowHeight="262466"/>
  <slicer name="Months (Order Date)" xr10:uid="{CAD6E0BB-E86C-4FD7-AF50-B70216F8B0CE}" cache="Slicer_Months__Order_Date" caption="Months (Order Date)" style="SlicerStyleDark1" rowHeight="262466"/>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5D17FDD-08F6-4A1E-B443-27152F839BF5}" sourceName="Order Date">
  <pivotTables>
    <pivotTable tabId="14" name="PivotTable14"/>
    <pivotTable tabId="10" name="PivotTable8"/>
    <pivotTable tabId="9" name="PivotTable7"/>
    <pivotTable tabId="11" name="PivotTable11"/>
    <pivotTable tabId="7" name="PivotTable5"/>
    <pivotTable tabId="13" name="PivotTable13"/>
    <pivotTable tabId="6" name="PivotTable3"/>
    <pivotTable tabId="5" name="PivotTable1"/>
  </pivotTables>
  <state minimalRefreshVersion="6" lastRefreshVersion="6" pivotCacheId="635183363" filterType="unknown">
    <bounds startDate="2024-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3206307-51AC-4D4A-B6E7-656895F3F70F}" cache="NativeTimeline_Order_Date" caption="Order Date" level="2" selectionLevel="2" scrollPosition="2024-10-04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3" xr10:uid="{0C3CD9A6-FAF8-4E97-A386-B198126584B6}" cache="NativeTimeline_Order_Date" caption="Order Date" level="2" selectionLevel="2" scrollPosition="2024-10-04T00:00:00" style="TimeSlicerStyleDark1"/>
</timelines>
</file>

<file path=xl/worksheets/_rels/sheet10.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12.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13.xml.rels><?xml version="1.0" encoding="UTF-8" standalone="yes"?>
<Relationships xmlns="http://schemas.openxmlformats.org/package/2006/relationships"><Relationship Id="rId3" Type="http://schemas.microsoft.com/office/2007/relationships/slicer" Target="../slicers/slicer8.xml"/><Relationship Id="rId2" Type="http://schemas.openxmlformats.org/officeDocument/2006/relationships/drawing" Target="../drawings/drawing9.xml"/><Relationship Id="rId1" Type="http://schemas.openxmlformats.org/officeDocument/2006/relationships/printerSettings" Target="../printerSettings/printerSettings1.bin"/><Relationship Id="rId4" Type="http://schemas.microsoft.com/office/2011/relationships/timeline" Target="../timelines/timeline2.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zoomScale="70" zoomScaleNormal="70" workbookViewId="0">
      <selection activeCell="B24" sqref="B24"/>
    </sheetView>
  </sheetViews>
  <sheetFormatPr defaultColWidth="11.25" defaultRowHeight="15" customHeight="1" x14ac:dyDescent="0.35"/>
  <cols>
    <col min="1" max="1" width="17.75" customWidth="1"/>
    <col min="2" max="2" width="52.4140625" customWidth="1"/>
    <col min="3" max="26" width="8.58203125" customWidth="1"/>
  </cols>
  <sheetData>
    <row r="1" spans="1:2" ht="15.75" customHeight="1" x14ac:dyDescent="0.35">
      <c r="A1" s="1" t="s">
        <v>0</v>
      </c>
      <c r="B1" s="2" t="s">
        <v>1</v>
      </c>
    </row>
    <row r="2" spans="1:2" ht="15.75" customHeight="1" x14ac:dyDescent="0.35">
      <c r="A2" s="1" t="s">
        <v>2</v>
      </c>
      <c r="B2" s="2" t="s">
        <v>3</v>
      </c>
    </row>
    <row r="3" spans="1:2" ht="15.75" customHeight="1" x14ac:dyDescent="0.35">
      <c r="A3" s="1" t="s">
        <v>4</v>
      </c>
      <c r="B3" s="2" t="s">
        <v>5</v>
      </c>
    </row>
    <row r="4" spans="1:2" ht="15.75" customHeight="1" x14ac:dyDescent="0.35">
      <c r="A4" s="1" t="s">
        <v>6</v>
      </c>
      <c r="B4" s="2" t="s">
        <v>7</v>
      </c>
    </row>
    <row r="5" spans="1:2" ht="15.75" customHeight="1" x14ac:dyDescent="0.35">
      <c r="A5" s="1" t="s">
        <v>8</v>
      </c>
      <c r="B5" s="2" t="s">
        <v>9</v>
      </c>
    </row>
    <row r="6" spans="1:2" ht="15.75" customHeight="1" x14ac:dyDescent="0.35">
      <c r="A6" s="1" t="s">
        <v>10</v>
      </c>
      <c r="B6" s="2" t="s">
        <v>11</v>
      </c>
    </row>
    <row r="7" spans="1:2" ht="15.75" customHeight="1" x14ac:dyDescent="0.35">
      <c r="A7" s="1" t="s">
        <v>12</v>
      </c>
      <c r="B7" s="2" t="s">
        <v>13</v>
      </c>
    </row>
    <row r="8" spans="1:2" ht="15.75" customHeight="1" x14ac:dyDescent="0.35">
      <c r="A8" s="1" t="s">
        <v>14</v>
      </c>
      <c r="B8" s="2" t="s">
        <v>15</v>
      </c>
    </row>
    <row r="9" spans="1:2" ht="15.75" customHeight="1" x14ac:dyDescent="0.35">
      <c r="A9" s="1" t="s">
        <v>16</v>
      </c>
      <c r="B9" s="2" t="s">
        <v>17</v>
      </c>
    </row>
    <row r="10" spans="1:2" ht="15.75" customHeight="1" x14ac:dyDescent="0.35">
      <c r="A10" s="1" t="s">
        <v>18</v>
      </c>
      <c r="B10" s="2" t="s">
        <v>19</v>
      </c>
    </row>
    <row r="11" spans="1:2" ht="15.75" customHeight="1" x14ac:dyDescent="0.35">
      <c r="A11" s="1" t="s">
        <v>20</v>
      </c>
      <c r="B11" s="2" t="s">
        <v>21</v>
      </c>
    </row>
    <row r="12" spans="1:2" ht="15.75" customHeight="1" x14ac:dyDescent="0.35">
      <c r="A12" s="1" t="s">
        <v>22</v>
      </c>
      <c r="B12" s="2" t="s">
        <v>23</v>
      </c>
    </row>
    <row r="13" spans="1:2" ht="15.75" customHeight="1" x14ac:dyDescent="0.35">
      <c r="A13" s="1" t="s">
        <v>24</v>
      </c>
      <c r="B13" s="2" t="s">
        <v>25</v>
      </c>
    </row>
    <row r="14" spans="1:2" ht="15.75" customHeight="1" x14ac:dyDescent="0.35"/>
    <row r="15" spans="1:2" ht="15.75" customHeight="1" x14ac:dyDescent="0.35"/>
    <row r="16" spans="1:2" ht="15.75" customHeight="1" x14ac:dyDescent="0.35"/>
    <row r="17" ht="15.75" customHeight="1" x14ac:dyDescent="0.35"/>
    <row r="18" ht="15.75" customHeight="1" x14ac:dyDescent="0.35"/>
    <row r="19" ht="15.75" customHeight="1" x14ac:dyDescent="0.35"/>
    <row r="20" ht="15.75" customHeight="1" x14ac:dyDescent="0.35"/>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73706-BB17-4777-86E3-974FB2E6486E}">
  <dimension ref="A1:B4"/>
  <sheetViews>
    <sheetView topLeftCell="A4" workbookViewId="0">
      <selection activeCell="H8" sqref="H8"/>
    </sheetView>
  </sheetViews>
  <sheetFormatPr defaultRowHeight="15.5" x14ac:dyDescent="0.35"/>
  <cols>
    <col min="1" max="1" width="12.25" bestFit="1" customWidth="1"/>
    <col min="2" max="2" width="14.4140625" bestFit="1" customWidth="1"/>
  </cols>
  <sheetData>
    <row r="1" spans="1:2" x14ac:dyDescent="0.35">
      <c r="A1" s="15" t="s">
        <v>507</v>
      </c>
      <c r="B1" t="s">
        <v>508</v>
      </c>
    </row>
    <row r="2" spans="1:2" x14ac:dyDescent="0.35">
      <c r="A2" s="16" t="s">
        <v>54</v>
      </c>
      <c r="B2" s="18">
        <v>0.66545900777186939</v>
      </c>
    </row>
    <row r="3" spans="1:2" x14ac:dyDescent="0.35">
      <c r="A3" s="16" t="s">
        <v>66</v>
      </c>
      <c r="B3" s="18">
        <v>0.33454099222813055</v>
      </c>
    </row>
    <row r="4" spans="1:2" x14ac:dyDescent="0.35">
      <c r="A4" s="16" t="s">
        <v>509</v>
      </c>
      <c r="B4" s="18">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5C14B-3030-463C-8021-C70E328DF034}">
  <dimension ref="A1:B155"/>
  <sheetViews>
    <sheetView zoomScale="55" zoomScaleNormal="55" workbookViewId="0">
      <selection activeCell="E18" sqref="E18"/>
    </sheetView>
  </sheetViews>
  <sheetFormatPr defaultRowHeight="15.5" x14ac:dyDescent="0.35"/>
  <cols>
    <col min="1" max="1" width="14" bestFit="1" customWidth="1"/>
    <col min="2" max="2" width="14.75" bestFit="1" customWidth="1"/>
  </cols>
  <sheetData>
    <row r="1" spans="1:2" x14ac:dyDescent="0.35">
      <c r="A1" s="15" t="s">
        <v>507</v>
      </c>
      <c r="B1" t="s">
        <v>508</v>
      </c>
    </row>
    <row r="2" spans="1:2" x14ac:dyDescent="0.35">
      <c r="A2" s="16" t="s">
        <v>410</v>
      </c>
      <c r="B2" s="17">
        <v>12.6</v>
      </c>
    </row>
    <row r="3" spans="1:2" x14ac:dyDescent="0.35">
      <c r="A3" s="16" t="s">
        <v>413</v>
      </c>
      <c r="B3" s="17">
        <v>37.799999999999997</v>
      </c>
    </row>
    <row r="4" spans="1:2" x14ac:dyDescent="0.35">
      <c r="A4" s="16" t="s">
        <v>251</v>
      </c>
      <c r="B4" s="17">
        <v>52.5</v>
      </c>
    </row>
    <row r="5" spans="1:2" x14ac:dyDescent="0.35">
      <c r="A5" s="16" t="s">
        <v>116</v>
      </c>
      <c r="B5" s="17">
        <v>88.2</v>
      </c>
    </row>
    <row r="6" spans="1:2" x14ac:dyDescent="0.35">
      <c r="A6" s="16" t="s">
        <v>118</v>
      </c>
      <c r="B6" s="17">
        <v>83.7</v>
      </c>
    </row>
    <row r="7" spans="1:2" x14ac:dyDescent="0.35">
      <c r="A7" s="16" t="s">
        <v>468</v>
      </c>
      <c r="B7" s="17">
        <v>58.199999999999996</v>
      </c>
    </row>
    <row r="8" spans="1:2" x14ac:dyDescent="0.35">
      <c r="A8" s="16" t="s">
        <v>249</v>
      </c>
      <c r="B8" s="17">
        <v>29.25</v>
      </c>
    </row>
    <row r="9" spans="1:2" x14ac:dyDescent="0.35">
      <c r="A9" s="16" t="s">
        <v>235</v>
      </c>
      <c r="B9" s="17">
        <v>88.2</v>
      </c>
    </row>
    <row r="10" spans="1:2" x14ac:dyDescent="0.35">
      <c r="A10" s="16" t="s">
        <v>237</v>
      </c>
      <c r="B10" s="17">
        <v>13.95</v>
      </c>
    </row>
    <row r="11" spans="1:2" x14ac:dyDescent="0.35">
      <c r="A11" s="16" t="s">
        <v>433</v>
      </c>
      <c r="B11" s="17">
        <v>43.5</v>
      </c>
    </row>
    <row r="12" spans="1:2" x14ac:dyDescent="0.35">
      <c r="A12" s="16" t="s">
        <v>276</v>
      </c>
      <c r="B12" s="17">
        <v>18.899999999999999</v>
      </c>
    </row>
    <row r="13" spans="1:2" x14ac:dyDescent="0.35">
      <c r="A13" s="16" t="s">
        <v>279</v>
      </c>
      <c r="B13" s="17">
        <v>26.55</v>
      </c>
    </row>
    <row r="14" spans="1:2" x14ac:dyDescent="0.35">
      <c r="A14" s="16" t="s">
        <v>208</v>
      </c>
      <c r="B14" s="17">
        <v>28.799999999999997</v>
      </c>
    </row>
    <row r="15" spans="1:2" x14ac:dyDescent="0.35">
      <c r="A15" s="16" t="s">
        <v>210</v>
      </c>
      <c r="B15" s="17">
        <v>7.9499999999999993</v>
      </c>
    </row>
    <row r="16" spans="1:2" x14ac:dyDescent="0.35">
      <c r="A16" s="16" t="s">
        <v>335</v>
      </c>
      <c r="B16" s="17">
        <v>27.75</v>
      </c>
    </row>
    <row r="17" spans="1:2" x14ac:dyDescent="0.35">
      <c r="A17" s="16" t="s">
        <v>266</v>
      </c>
      <c r="B17" s="17">
        <v>52.199999999999996</v>
      </c>
    </row>
    <row r="18" spans="1:2" x14ac:dyDescent="0.35">
      <c r="A18" s="16" t="s">
        <v>225</v>
      </c>
      <c r="B18" s="17">
        <v>28.5</v>
      </c>
    </row>
    <row r="19" spans="1:2" x14ac:dyDescent="0.35">
      <c r="A19" s="16" t="s">
        <v>217</v>
      </c>
      <c r="B19" s="17">
        <v>88.8</v>
      </c>
    </row>
    <row r="20" spans="1:2" x14ac:dyDescent="0.35">
      <c r="A20" s="16" t="s">
        <v>219</v>
      </c>
      <c r="B20" s="17">
        <v>24.599999999999998</v>
      </c>
    </row>
    <row r="21" spans="1:2" x14ac:dyDescent="0.35">
      <c r="A21" s="16" t="s">
        <v>108</v>
      </c>
      <c r="B21" s="17">
        <v>149.1</v>
      </c>
    </row>
    <row r="22" spans="1:2" x14ac:dyDescent="0.35">
      <c r="A22" s="16" t="s">
        <v>174</v>
      </c>
      <c r="B22" s="17">
        <v>51.75</v>
      </c>
    </row>
    <row r="23" spans="1:2" x14ac:dyDescent="0.35">
      <c r="A23" s="16" t="s">
        <v>462</v>
      </c>
      <c r="B23" s="17">
        <v>15.899999999999999</v>
      </c>
    </row>
    <row r="24" spans="1:2" x14ac:dyDescent="0.35">
      <c r="A24" s="16" t="s">
        <v>189</v>
      </c>
      <c r="B24" s="17">
        <v>30.15</v>
      </c>
    </row>
    <row r="25" spans="1:2" x14ac:dyDescent="0.35">
      <c r="A25" s="16" t="s">
        <v>91</v>
      </c>
      <c r="B25" s="17">
        <v>104.4</v>
      </c>
    </row>
    <row r="26" spans="1:2" x14ac:dyDescent="0.35">
      <c r="A26" s="16" t="s">
        <v>256</v>
      </c>
      <c r="B26" s="17">
        <v>27.9</v>
      </c>
    </row>
    <row r="27" spans="1:2" x14ac:dyDescent="0.35">
      <c r="A27" s="16" t="s">
        <v>499</v>
      </c>
      <c r="B27" s="17">
        <v>17.7</v>
      </c>
    </row>
    <row r="28" spans="1:2" x14ac:dyDescent="0.35">
      <c r="A28" s="16" t="s">
        <v>198</v>
      </c>
      <c r="B28" s="17">
        <v>13.5</v>
      </c>
    </row>
    <row r="29" spans="1:2" x14ac:dyDescent="0.35">
      <c r="A29" s="16" t="s">
        <v>313</v>
      </c>
      <c r="B29" s="17">
        <v>29.7</v>
      </c>
    </row>
    <row r="30" spans="1:2" x14ac:dyDescent="0.35">
      <c r="A30" s="16" t="s">
        <v>184</v>
      </c>
      <c r="B30" s="17">
        <v>34.65</v>
      </c>
    </row>
    <row r="31" spans="1:2" x14ac:dyDescent="0.35">
      <c r="A31" s="16" t="s">
        <v>151</v>
      </c>
      <c r="B31" s="17">
        <v>90</v>
      </c>
    </row>
    <row r="32" spans="1:2" x14ac:dyDescent="0.35">
      <c r="A32" s="16" t="s">
        <v>404</v>
      </c>
      <c r="B32" s="17">
        <v>24.3</v>
      </c>
    </row>
    <row r="33" spans="1:2" x14ac:dyDescent="0.35">
      <c r="A33" s="16" t="s">
        <v>406</v>
      </c>
      <c r="B33" s="17">
        <v>16.649999999999999</v>
      </c>
    </row>
    <row r="34" spans="1:2" x14ac:dyDescent="0.35">
      <c r="A34" s="16" t="s">
        <v>383</v>
      </c>
      <c r="B34" s="17">
        <v>117.6</v>
      </c>
    </row>
    <row r="35" spans="1:2" x14ac:dyDescent="0.35">
      <c r="A35" s="16" t="s">
        <v>365</v>
      </c>
      <c r="B35" s="17">
        <v>15</v>
      </c>
    </row>
    <row r="36" spans="1:2" x14ac:dyDescent="0.35">
      <c r="A36" s="16" t="s">
        <v>165</v>
      </c>
      <c r="B36" s="17">
        <v>45.6</v>
      </c>
    </row>
    <row r="37" spans="1:2" x14ac:dyDescent="0.35">
      <c r="A37" s="16" t="s">
        <v>421</v>
      </c>
      <c r="B37" s="17">
        <v>87.6</v>
      </c>
    </row>
    <row r="38" spans="1:2" x14ac:dyDescent="0.35">
      <c r="A38" s="16" t="s">
        <v>316</v>
      </c>
      <c r="B38" s="17">
        <v>22.8</v>
      </c>
    </row>
    <row r="39" spans="1:2" x14ac:dyDescent="0.35">
      <c r="A39" s="16" t="s">
        <v>252</v>
      </c>
      <c r="B39" s="17">
        <v>23.099999999999998</v>
      </c>
    </row>
    <row r="40" spans="1:2" x14ac:dyDescent="0.35">
      <c r="A40" s="16" t="s">
        <v>120</v>
      </c>
      <c r="B40" s="17">
        <v>39.6</v>
      </c>
    </row>
    <row r="41" spans="1:2" x14ac:dyDescent="0.35">
      <c r="A41" s="16" t="s">
        <v>122</v>
      </c>
      <c r="B41" s="17">
        <v>18.899999999999999</v>
      </c>
    </row>
    <row r="42" spans="1:2" x14ac:dyDescent="0.35">
      <c r="A42" s="16" t="s">
        <v>124</v>
      </c>
      <c r="B42" s="17">
        <v>63.75</v>
      </c>
    </row>
    <row r="43" spans="1:2" x14ac:dyDescent="0.35">
      <c r="A43" s="16" t="s">
        <v>458</v>
      </c>
      <c r="B43" s="17">
        <v>18.45</v>
      </c>
    </row>
    <row r="44" spans="1:2" x14ac:dyDescent="0.35">
      <c r="A44" s="16" t="s">
        <v>423</v>
      </c>
      <c r="B44" s="17">
        <v>42.75</v>
      </c>
    </row>
    <row r="45" spans="1:2" x14ac:dyDescent="0.35">
      <c r="A45" s="16" t="s">
        <v>262</v>
      </c>
      <c r="B45" s="17">
        <v>34.5</v>
      </c>
    </row>
    <row r="46" spans="1:2" x14ac:dyDescent="0.35">
      <c r="A46" s="16" t="s">
        <v>264</v>
      </c>
      <c r="B46" s="17">
        <v>30.15</v>
      </c>
    </row>
    <row r="47" spans="1:2" x14ac:dyDescent="0.35">
      <c r="A47" s="16" t="s">
        <v>170</v>
      </c>
      <c r="B47" s="17">
        <v>61.199999999999996</v>
      </c>
    </row>
    <row r="48" spans="1:2" x14ac:dyDescent="0.35">
      <c r="A48" s="16" t="s">
        <v>56</v>
      </c>
      <c r="B48" s="17">
        <v>17.099999999999998</v>
      </c>
    </row>
    <row r="49" spans="1:2" x14ac:dyDescent="0.35">
      <c r="A49" s="16" t="s">
        <v>143</v>
      </c>
      <c r="B49" s="17">
        <v>27.599999999999998</v>
      </c>
    </row>
    <row r="50" spans="1:2" x14ac:dyDescent="0.35">
      <c r="A50" s="16" t="s">
        <v>145</v>
      </c>
      <c r="B50" s="17">
        <v>25.2</v>
      </c>
    </row>
    <row r="51" spans="1:2" x14ac:dyDescent="0.35">
      <c r="A51" s="16" t="s">
        <v>440</v>
      </c>
      <c r="B51" s="17">
        <v>55.65</v>
      </c>
    </row>
    <row r="52" spans="1:2" x14ac:dyDescent="0.35">
      <c r="A52" s="16" t="s">
        <v>442</v>
      </c>
      <c r="B52" s="17">
        <v>65.099999999999994</v>
      </c>
    </row>
    <row r="53" spans="1:2" x14ac:dyDescent="0.35">
      <c r="A53" s="16" t="s">
        <v>286</v>
      </c>
      <c r="B53" s="17">
        <v>23.7</v>
      </c>
    </row>
    <row r="54" spans="1:2" x14ac:dyDescent="0.35">
      <c r="A54" s="16" t="s">
        <v>239</v>
      </c>
      <c r="B54" s="17">
        <v>19.8</v>
      </c>
    </row>
    <row r="55" spans="1:2" x14ac:dyDescent="0.35">
      <c r="A55" s="16" t="s">
        <v>241</v>
      </c>
      <c r="B55" s="17">
        <v>11.7</v>
      </c>
    </row>
    <row r="56" spans="1:2" x14ac:dyDescent="0.35">
      <c r="A56" s="16" t="s">
        <v>243</v>
      </c>
      <c r="B56" s="17">
        <v>34.199999999999996</v>
      </c>
    </row>
    <row r="57" spans="1:2" x14ac:dyDescent="0.35">
      <c r="A57" s="16" t="s">
        <v>245</v>
      </c>
      <c r="B57" s="17">
        <v>42.3</v>
      </c>
    </row>
    <row r="58" spans="1:2" x14ac:dyDescent="0.35">
      <c r="A58" s="16" t="s">
        <v>247</v>
      </c>
      <c r="B58" s="17">
        <v>29.7</v>
      </c>
    </row>
    <row r="59" spans="1:2" x14ac:dyDescent="0.35">
      <c r="A59" s="16" t="s">
        <v>71</v>
      </c>
      <c r="B59" s="17">
        <v>90</v>
      </c>
    </row>
    <row r="60" spans="1:2" x14ac:dyDescent="0.35">
      <c r="A60" s="16" t="s">
        <v>281</v>
      </c>
      <c r="B60" s="17">
        <v>118.8</v>
      </c>
    </row>
    <row r="61" spans="1:2" x14ac:dyDescent="0.35">
      <c r="A61" s="16" t="s">
        <v>355</v>
      </c>
      <c r="B61" s="17">
        <v>22.5</v>
      </c>
    </row>
    <row r="62" spans="1:2" x14ac:dyDescent="0.35">
      <c r="A62" s="16" t="s">
        <v>69</v>
      </c>
      <c r="B62" s="17">
        <v>112.8</v>
      </c>
    </row>
    <row r="63" spans="1:2" x14ac:dyDescent="0.35">
      <c r="A63" s="16" t="s">
        <v>292</v>
      </c>
      <c r="B63" s="17">
        <v>27.3</v>
      </c>
    </row>
    <row r="64" spans="1:2" x14ac:dyDescent="0.35">
      <c r="A64" s="16" t="s">
        <v>161</v>
      </c>
      <c r="B64" s="17">
        <v>54.6</v>
      </c>
    </row>
    <row r="65" spans="1:2" x14ac:dyDescent="0.35">
      <c r="A65" s="16" t="s">
        <v>212</v>
      </c>
      <c r="B65" s="17">
        <v>79.2</v>
      </c>
    </row>
    <row r="66" spans="1:2" x14ac:dyDescent="0.35">
      <c r="A66" s="16" t="s">
        <v>214</v>
      </c>
      <c r="B66" s="17">
        <v>76.5</v>
      </c>
    </row>
    <row r="67" spans="1:2" x14ac:dyDescent="0.35">
      <c r="A67" s="16" t="s">
        <v>445</v>
      </c>
      <c r="B67" s="17">
        <v>52.5</v>
      </c>
    </row>
    <row r="68" spans="1:2" x14ac:dyDescent="0.35">
      <c r="A68" s="16" t="s">
        <v>337</v>
      </c>
      <c r="B68" s="17">
        <v>43.199999999999996</v>
      </c>
    </row>
    <row r="69" spans="1:2" x14ac:dyDescent="0.35">
      <c r="A69" s="16" t="s">
        <v>339</v>
      </c>
      <c r="B69" s="17">
        <v>64.5</v>
      </c>
    </row>
    <row r="70" spans="1:2" x14ac:dyDescent="0.35">
      <c r="A70" s="16" t="s">
        <v>341</v>
      </c>
      <c r="B70" s="17">
        <v>15</v>
      </c>
    </row>
    <row r="71" spans="1:2" x14ac:dyDescent="0.35">
      <c r="A71" s="16" t="s">
        <v>343</v>
      </c>
      <c r="B71" s="17">
        <v>24</v>
      </c>
    </row>
    <row r="72" spans="1:2" x14ac:dyDescent="0.35">
      <c r="A72" s="16" t="s">
        <v>345</v>
      </c>
      <c r="B72" s="17">
        <v>13.799999999999999</v>
      </c>
    </row>
    <row r="73" spans="1:2" x14ac:dyDescent="0.35">
      <c r="A73" s="16" t="s">
        <v>268</v>
      </c>
      <c r="B73" s="17">
        <v>87.3</v>
      </c>
    </row>
    <row r="74" spans="1:2" x14ac:dyDescent="0.35">
      <c r="A74" s="16" t="s">
        <v>270</v>
      </c>
      <c r="B74" s="17">
        <v>40.949999999999996</v>
      </c>
    </row>
    <row r="75" spans="1:2" x14ac:dyDescent="0.35">
      <c r="A75" s="16" t="s">
        <v>179</v>
      </c>
      <c r="B75" s="17">
        <v>85.2</v>
      </c>
    </row>
    <row r="76" spans="1:2" x14ac:dyDescent="0.35">
      <c r="A76" s="16" t="s">
        <v>308</v>
      </c>
      <c r="B76" s="17">
        <v>28.799999999999997</v>
      </c>
    </row>
    <row r="77" spans="1:2" x14ac:dyDescent="0.35">
      <c r="A77" s="16" t="s">
        <v>379</v>
      </c>
      <c r="B77" s="17">
        <v>13.049999999999999</v>
      </c>
    </row>
    <row r="78" spans="1:2" x14ac:dyDescent="0.35">
      <c r="A78" s="16" t="s">
        <v>474</v>
      </c>
      <c r="B78" s="17">
        <v>24.75</v>
      </c>
    </row>
    <row r="79" spans="1:2" x14ac:dyDescent="0.35">
      <c r="A79" s="16" t="s">
        <v>221</v>
      </c>
      <c r="B79" s="17">
        <v>14.549999999999999</v>
      </c>
    </row>
    <row r="80" spans="1:2" x14ac:dyDescent="0.35">
      <c r="A80" s="16" t="s">
        <v>113</v>
      </c>
      <c r="B80" s="17">
        <v>255</v>
      </c>
    </row>
    <row r="81" spans="1:2" x14ac:dyDescent="0.35">
      <c r="A81" s="16" t="s">
        <v>491</v>
      </c>
      <c r="B81" s="17">
        <v>18.45</v>
      </c>
    </row>
    <row r="82" spans="1:2" x14ac:dyDescent="0.35">
      <c r="A82" s="16" t="s">
        <v>321</v>
      </c>
      <c r="B82" s="17">
        <v>4.5</v>
      </c>
    </row>
    <row r="83" spans="1:2" x14ac:dyDescent="0.35">
      <c r="A83" s="16" t="s">
        <v>323</v>
      </c>
      <c r="B83" s="17">
        <v>41.4</v>
      </c>
    </row>
    <row r="84" spans="1:2" x14ac:dyDescent="0.35">
      <c r="A84" s="16" t="s">
        <v>154</v>
      </c>
      <c r="B84" s="17">
        <v>59.25</v>
      </c>
    </row>
    <row r="85" spans="1:2" x14ac:dyDescent="0.35">
      <c r="A85" s="16" t="s">
        <v>156</v>
      </c>
      <c r="B85" s="17">
        <v>4.95</v>
      </c>
    </row>
    <row r="86" spans="1:2" x14ac:dyDescent="0.35">
      <c r="A86" s="16" t="s">
        <v>230</v>
      </c>
      <c r="B86" s="17">
        <v>86.1</v>
      </c>
    </row>
    <row r="87" spans="1:2" x14ac:dyDescent="0.35">
      <c r="A87" s="16" t="s">
        <v>97</v>
      </c>
      <c r="B87" s="17">
        <v>113.85</v>
      </c>
    </row>
    <row r="88" spans="1:2" x14ac:dyDescent="0.35">
      <c r="A88" s="16" t="s">
        <v>73</v>
      </c>
      <c r="B88" s="17">
        <v>79.199999999999989</v>
      </c>
    </row>
    <row r="89" spans="1:2" x14ac:dyDescent="0.35">
      <c r="A89" s="16" t="s">
        <v>303</v>
      </c>
      <c r="B89" s="17">
        <v>87.149999999999991</v>
      </c>
    </row>
    <row r="90" spans="1:2" x14ac:dyDescent="0.35">
      <c r="A90" s="16" t="s">
        <v>371</v>
      </c>
      <c r="B90" s="17">
        <v>17.55</v>
      </c>
    </row>
    <row r="91" spans="1:2" x14ac:dyDescent="0.35">
      <c r="A91" s="16" t="s">
        <v>373</v>
      </c>
      <c r="B91" s="17">
        <v>5.0999999999999996</v>
      </c>
    </row>
    <row r="92" spans="1:2" x14ac:dyDescent="0.35">
      <c r="A92" s="16" t="s">
        <v>191</v>
      </c>
      <c r="B92" s="17">
        <v>23.7</v>
      </c>
    </row>
    <row r="93" spans="1:2" x14ac:dyDescent="0.35">
      <c r="A93" s="16" t="s">
        <v>193</v>
      </c>
      <c r="B93" s="17">
        <v>9.6</v>
      </c>
    </row>
    <row r="94" spans="1:2" x14ac:dyDescent="0.35">
      <c r="A94" s="16" t="s">
        <v>86</v>
      </c>
      <c r="B94" s="17">
        <v>94.8</v>
      </c>
    </row>
    <row r="95" spans="1:2" x14ac:dyDescent="0.35">
      <c r="A95" s="16" t="s">
        <v>465</v>
      </c>
      <c r="B95" s="17">
        <v>42.75</v>
      </c>
    </row>
    <row r="96" spans="1:2" x14ac:dyDescent="0.35">
      <c r="A96" s="16" t="s">
        <v>368</v>
      </c>
      <c r="B96" s="17">
        <v>39.6</v>
      </c>
    </row>
    <row r="97" spans="1:2" x14ac:dyDescent="0.35">
      <c r="A97" s="16" t="s">
        <v>358</v>
      </c>
      <c r="B97" s="17">
        <v>52.5</v>
      </c>
    </row>
    <row r="98" spans="1:2" x14ac:dyDescent="0.35">
      <c r="A98" s="16" t="s">
        <v>360</v>
      </c>
      <c r="B98" s="17">
        <v>24.3</v>
      </c>
    </row>
    <row r="99" spans="1:2" x14ac:dyDescent="0.35">
      <c r="A99" s="16" t="s">
        <v>417</v>
      </c>
      <c r="B99" s="17">
        <v>37.199999999999996</v>
      </c>
    </row>
    <row r="100" spans="1:2" x14ac:dyDescent="0.35">
      <c r="A100" s="16" t="s">
        <v>258</v>
      </c>
      <c r="B100" s="17">
        <v>22.5</v>
      </c>
    </row>
    <row r="101" spans="1:2" x14ac:dyDescent="0.35">
      <c r="A101" s="16" t="s">
        <v>99</v>
      </c>
      <c r="B101" s="17">
        <v>151.04999999999998</v>
      </c>
    </row>
    <row r="102" spans="1:2" x14ac:dyDescent="0.35">
      <c r="A102" s="16" t="s">
        <v>399</v>
      </c>
      <c r="B102" s="17">
        <v>11.7</v>
      </c>
    </row>
    <row r="103" spans="1:2" x14ac:dyDescent="0.35">
      <c r="A103" s="16" t="s">
        <v>401</v>
      </c>
      <c r="B103" s="17">
        <v>54</v>
      </c>
    </row>
    <row r="104" spans="1:2" x14ac:dyDescent="0.35">
      <c r="A104" s="16" t="s">
        <v>133</v>
      </c>
      <c r="B104" s="17">
        <v>165.9</v>
      </c>
    </row>
    <row r="105" spans="1:2" x14ac:dyDescent="0.35">
      <c r="A105" s="16" t="s">
        <v>135</v>
      </c>
      <c r="B105" s="17">
        <v>15</v>
      </c>
    </row>
    <row r="106" spans="1:2" x14ac:dyDescent="0.35">
      <c r="A106" s="16" t="s">
        <v>137</v>
      </c>
      <c r="B106" s="17">
        <v>41.85</v>
      </c>
    </row>
    <row r="107" spans="1:2" x14ac:dyDescent="0.35">
      <c r="A107" s="16" t="s">
        <v>139</v>
      </c>
      <c r="B107" s="17">
        <v>71.099999999999994</v>
      </c>
    </row>
    <row r="108" spans="1:2" x14ac:dyDescent="0.35">
      <c r="A108" s="16" t="s">
        <v>203</v>
      </c>
      <c r="B108" s="17">
        <v>11.25</v>
      </c>
    </row>
    <row r="109" spans="1:2" x14ac:dyDescent="0.35">
      <c r="A109" s="16" t="s">
        <v>325</v>
      </c>
      <c r="B109" s="17">
        <v>34.799999999999997</v>
      </c>
    </row>
    <row r="110" spans="1:2" x14ac:dyDescent="0.35">
      <c r="A110" s="16" t="s">
        <v>326</v>
      </c>
      <c r="B110" s="17">
        <v>40.5</v>
      </c>
    </row>
    <row r="111" spans="1:2" x14ac:dyDescent="0.35">
      <c r="A111" s="16" t="s">
        <v>328</v>
      </c>
      <c r="B111" s="17">
        <v>58.05</v>
      </c>
    </row>
    <row r="112" spans="1:2" x14ac:dyDescent="0.35">
      <c r="A112" s="16" t="s">
        <v>79</v>
      </c>
      <c r="B112" s="17">
        <v>136.80000000000001</v>
      </c>
    </row>
    <row r="113" spans="1:2" x14ac:dyDescent="0.35">
      <c r="A113" s="16" t="s">
        <v>84</v>
      </c>
      <c r="B113" s="17">
        <v>96.9</v>
      </c>
    </row>
    <row r="114" spans="1:2" x14ac:dyDescent="0.35">
      <c r="A114" s="16" t="s">
        <v>450</v>
      </c>
      <c r="B114" s="17">
        <v>12</v>
      </c>
    </row>
    <row r="115" spans="1:2" x14ac:dyDescent="0.35">
      <c r="A115" s="16" t="s">
        <v>452</v>
      </c>
      <c r="B115" s="17">
        <v>70.2</v>
      </c>
    </row>
    <row r="116" spans="1:2" x14ac:dyDescent="0.35">
      <c r="A116" s="16" t="s">
        <v>384</v>
      </c>
      <c r="B116" s="17">
        <v>38.25</v>
      </c>
    </row>
    <row r="117" spans="1:2" x14ac:dyDescent="0.35">
      <c r="A117" s="16" t="s">
        <v>386</v>
      </c>
      <c r="B117" s="17">
        <v>7.9499999999999993</v>
      </c>
    </row>
    <row r="118" spans="1:2" x14ac:dyDescent="0.35">
      <c r="A118" s="16" t="s">
        <v>388</v>
      </c>
      <c r="B118" s="17">
        <v>46.8</v>
      </c>
    </row>
    <row r="119" spans="1:2" x14ac:dyDescent="0.35">
      <c r="A119" s="16" t="s">
        <v>390</v>
      </c>
      <c r="B119" s="17">
        <v>11.7</v>
      </c>
    </row>
    <row r="120" spans="1:2" x14ac:dyDescent="0.35">
      <c r="A120" s="16" t="s">
        <v>392</v>
      </c>
      <c r="B120" s="17">
        <v>14.85</v>
      </c>
    </row>
    <row r="121" spans="1:2" x14ac:dyDescent="0.35">
      <c r="A121" s="16" t="s">
        <v>394</v>
      </c>
      <c r="B121" s="17">
        <v>31.5</v>
      </c>
    </row>
    <row r="122" spans="1:2" x14ac:dyDescent="0.35">
      <c r="A122" s="16" t="s">
        <v>62</v>
      </c>
      <c r="B122" s="17">
        <v>138.6</v>
      </c>
    </row>
    <row r="123" spans="1:2" x14ac:dyDescent="0.35">
      <c r="A123" s="16" t="s">
        <v>64</v>
      </c>
      <c r="B123" s="17">
        <v>100.8</v>
      </c>
    </row>
    <row r="124" spans="1:2" x14ac:dyDescent="0.35">
      <c r="A124" s="16" t="s">
        <v>67</v>
      </c>
      <c r="B124" s="17">
        <v>249</v>
      </c>
    </row>
    <row r="125" spans="1:2" x14ac:dyDescent="0.35">
      <c r="A125" s="16" t="s">
        <v>496</v>
      </c>
      <c r="B125" s="17">
        <v>35.1</v>
      </c>
    </row>
    <row r="126" spans="1:2" x14ac:dyDescent="0.35">
      <c r="A126" s="16" t="s">
        <v>234</v>
      </c>
      <c r="B126" s="17">
        <v>33.6</v>
      </c>
    </row>
    <row r="127" spans="1:2" x14ac:dyDescent="0.35">
      <c r="A127" s="16" t="s">
        <v>425</v>
      </c>
      <c r="B127" s="17">
        <v>41.25</v>
      </c>
    </row>
    <row r="128" spans="1:2" x14ac:dyDescent="0.35">
      <c r="A128" s="16" t="s">
        <v>298</v>
      </c>
      <c r="B128" s="17">
        <v>27</v>
      </c>
    </row>
    <row r="129" spans="1:2" x14ac:dyDescent="0.35">
      <c r="A129" s="16" t="s">
        <v>126</v>
      </c>
      <c r="B129" s="17">
        <v>29.7</v>
      </c>
    </row>
    <row r="130" spans="1:2" x14ac:dyDescent="0.35">
      <c r="A130" s="16" t="s">
        <v>128</v>
      </c>
      <c r="B130" s="17">
        <v>44.4</v>
      </c>
    </row>
    <row r="131" spans="1:2" x14ac:dyDescent="0.35">
      <c r="A131" s="16" t="s">
        <v>147</v>
      </c>
      <c r="B131" s="17">
        <v>16.649999999999999</v>
      </c>
    </row>
    <row r="132" spans="1:2" x14ac:dyDescent="0.35">
      <c r="A132" s="16" t="s">
        <v>288</v>
      </c>
      <c r="B132" s="17">
        <v>33.299999999999997</v>
      </c>
    </row>
    <row r="133" spans="1:2" x14ac:dyDescent="0.35">
      <c r="A133" s="16" t="s">
        <v>435</v>
      </c>
      <c r="B133" s="17">
        <v>39.9</v>
      </c>
    </row>
    <row r="134" spans="1:2" x14ac:dyDescent="0.35">
      <c r="A134" s="16" t="s">
        <v>283</v>
      </c>
      <c r="B134" s="17">
        <v>51</v>
      </c>
    </row>
    <row r="135" spans="1:2" x14ac:dyDescent="0.35">
      <c r="A135" s="16" t="s">
        <v>472</v>
      </c>
      <c r="B135" s="17">
        <v>60</v>
      </c>
    </row>
    <row r="136" spans="1:2" x14ac:dyDescent="0.35">
      <c r="A136" s="16" t="s">
        <v>294</v>
      </c>
      <c r="B136" s="17">
        <v>13.799999999999999</v>
      </c>
    </row>
    <row r="137" spans="1:2" x14ac:dyDescent="0.35">
      <c r="A137" s="16" t="s">
        <v>351</v>
      </c>
      <c r="B137" s="17">
        <v>31.95</v>
      </c>
    </row>
    <row r="138" spans="1:2" x14ac:dyDescent="0.35">
      <c r="A138" s="16" t="s">
        <v>352</v>
      </c>
      <c r="B138" s="17">
        <v>17.399999999999999</v>
      </c>
    </row>
    <row r="139" spans="1:2" x14ac:dyDescent="0.35">
      <c r="A139" s="16" t="s">
        <v>447</v>
      </c>
      <c r="B139" s="17">
        <v>46.5</v>
      </c>
    </row>
    <row r="140" spans="1:2" x14ac:dyDescent="0.35">
      <c r="A140" s="16" t="s">
        <v>347</v>
      </c>
      <c r="B140" s="17">
        <v>13.799999999999999</v>
      </c>
    </row>
    <row r="141" spans="1:2" x14ac:dyDescent="0.35">
      <c r="A141" s="16" t="s">
        <v>273</v>
      </c>
      <c r="B141" s="17">
        <v>21.9</v>
      </c>
    </row>
    <row r="142" spans="1:2" x14ac:dyDescent="0.35">
      <c r="A142" s="16" t="s">
        <v>181</v>
      </c>
      <c r="B142" s="17">
        <v>45</v>
      </c>
    </row>
    <row r="143" spans="1:2" x14ac:dyDescent="0.35">
      <c r="A143" s="16" t="s">
        <v>75</v>
      </c>
      <c r="B143" s="17">
        <v>148.5</v>
      </c>
    </row>
    <row r="144" spans="1:2" x14ac:dyDescent="0.35">
      <c r="A144" s="16" t="s">
        <v>375</v>
      </c>
      <c r="B144" s="17">
        <v>18</v>
      </c>
    </row>
    <row r="145" spans="1:2" x14ac:dyDescent="0.35">
      <c r="A145" s="16" t="s">
        <v>362</v>
      </c>
      <c r="B145" s="17">
        <v>29.25</v>
      </c>
    </row>
    <row r="146" spans="1:2" x14ac:dyDescent="0.35">
      <c r="A146" s="16" t="s">
        <v>260</v>
      </c>
      <c r="B146" s="17">
        <v>87.3</v>
      </c>
    </row>
    <row r="147" spans="1:2" x14ac:dyDescent="0.35">
      <c r="A147" s="16" t="s">
        <v>101</v>
      </c>
      <c r="B147" s="17">
        <v>167.85000000000002</v>
      </c>
    </row>
    <row r="148" spans="1:2" x14ac:dyDescent="0.35">
      <c r="A148" s="16" t="s">
        <v>106</v>
      </c>
      <c r="B148" s="17">
        <v>119.25</v>
      </c>
    </row>
    <row r="149" spans="1:2" x14ac:dyDescent="0.35">
      <c r="A149" s="16" t="s">
        <v>254</v>
      </c>
      <c r="B149" s="17">
        <v>40.5</v>
      </c>
    </row>
    <row r="150" spans="1:2" x14ac:dyDescent="0.35">
      <c r="A150" s="16" t="s">
        <v>330</v>
      </c>
      <c r="B150" s="17">
        <v>57.75</v>
      </c>
    </row>
    <row r="151" spans="1:2" x14ac:dyDescent="0.35">
      <c r="A151" s="16" t="s">
        <v>454</v>
      </c>
      <c r="B151" s="17">
        <v>64.5</v>
      </c>
    </row>
    <row r="152" spans="1:2" x14ac:dyDescent="0.35">
      <c r="A152" s="16" t="s">
        <v>427</v>
      </c>
      <c r="B152" s="17">
        <v>118.8</v>
      </c>
    </row>
    <row r="153" spans="1:2" x14ac:dyDescent="0.35">
      <c r="A153" s="16" t="s">
        <v>429</v>
      </c>
      <c r="B153" s="17">
        <v>15.299999999999999</v>
      </c>
    </row>
    <row r="154" spans="1:2" x14ac:dyDescent="0.35">
      <c r="A154" s="16" t="s">
        <v>300</v>
      </c>
      <c r="B154" s="17">
        <v>21.599999999999998</v>
      </c>
    </row>
    <row r="155" spans="1:2" x14ac:dyDescent="0.35">
      <c r="A155" s="16" t="s">
        <v>509</v>
      </c>
      <c r="B155" s="17">
        <v>7700.8500000000022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E203E-B81E-44C2-9F5E-81C1937F99B3}">
  <dimension ref="A1:N29"/>
  <sheetViews>
    <sheetView zoomScale="70" zoomScaleNormal="70" workbookViewId="0">
      <selection activeCell="AG26" sqref="AG26"/>
    </sheetView>
  </sheetViews>
  <sheetFormatPr defaultRowHeight="15.5" x14ac:dyDescent="0.35"/>
  <cols>
    <col min="1" max="1" width="13.5" bestFit="1" customWidth="1"/>
    <col min="2" max="2" width="14.83203125" bestFit="1" customWidth="1"/>
    <col min="13" max="13" width="13.1640625" bestFit="1" customWidth="1"/>
  </cols>
  <sheetData>
    <row r="1" spans="1:14" x14ac:dyDescent="0.35">
      <c r="A1" s="15" t="s">
        <v>507</v>
      </c>
      <c r="B1" t="s">
        <v>508</v>
      </c>
    </row>
    <row r="2" spans="1:14" x14ac:dyDescent="0.35">
      <c r="A2" s="16" t="s">
        <v>320</v>
      </c>
      <c r="B2" s="17">
        <v>45.9</v>
      </c>
      <c r="M2" s="28" t="s">
        <v>45</v>
      </c>
      <c r="N2" s="28" t="s">
        <v>510</v>
      </c>
    </row>
    <row r="3" spans="1:14" x14ac:dyDescent="0.35">
      <c r="A3" s="16" t="s">
        <v>178</v>
      </c>
      <c r="B3" s="17">
        <v>241.5</v>
      </c>
      <c r="M3" s="24" t="s">
        <v>320</v>
      </c>
      <c r="N3" s="25">
        <v>45.9</v>
      </c>
    </row>
    <row r="4" spans="1:14" x14ac:dyDescent="0.35">
      <c r="A4" s="16" t="s">
        <v>112</v>
      </c>
      <c r="B4" s="17">
        <v>1552.9499999999998</v>
      </c>
      <c r="M4" s="24" t="s">
        <v>178</v>
      </c>
      <c r="N4" s="25">
        <v>241.5</v>
      </c>
    </row>
    <row r="5" spans="1:14" x14ac:dyDescent="0.35">
      <c r="A5" s="16" t="s">
        <v>96</v>
      </c>
      <c r="B5" s="17">
        <v>474.45</v>
      </c>
      <c r="M5" s="24" t="s">
        <v>112</v>
      </c>
      <c r="N5" s="25">
        <v>1552.9499999999998</v>
      </c>
    </row>
    <row r="6" spans="1:14" x14ac:dyDescent="0.35">
      <c r="A6" s="16" t="s">
        <v>312</v>
      </c>
      <c r="B6" s="17">
        <v>270.14999999999998</v>
      </c>
      <c r="M6" s="24" t="s">
        <v>96</v>
      </c>
      <c r="N6" s="25">
        <v>474.45</v>
      </c>
    </row>
    <row r="7" spans="1:14" x14ac:dyDescent="0.35">
      <c r="A7" s="16" t="s">
        <v>83</v>
      </c>
      <c r="B7" s="17">
        <v>243.74999999999997</v>
      </c>
      <c r="M7" s="24" t="s">
        <v>312</v>
      </c>
      <c r="N7" s="25">
        <v>270.14999999999998</v>
      </c>
    </row>
    <row r="8" spans="1:14" x14ac:dyDescent="0.35">
      <c r="A8" s="16" t="s">
        <v>90</v>
      </c>
      <c r="B8" s="17">
        <v>383.40000000000003</v>
      </c>
      <c r="M8" s="24" t="s">
        <v>83</v>
      </c>
      <c r="N8" s="25">
        <v>243.74999999999997</v>
      </c>
    </row>
    <row r="9" spans="1:14" x14ac:dyDescent="0.35">
      <c r="A9" s="16" t="s">
        <v>207</v>
      </c>
      <c r="B9" s="17">
        <v>192.45</v>
      </c>
      <c r="M9" s="24" t="s">
        <v>90</v>
      </c>
      <c r="N9" s="25">
        <v>383.40000000000003</v>
      </c>
    </row>
    <row r="10" spans="1:14" x14ac:dyDescent="0.35">
      <c r="A10" s="16" t="s">
        <v>398</v>
      </c>
      <c r="B10" s="17">
        <v>65.7</v>
      </c>
      <c r="M10" s="24" t="s">
        <v>207</v>
      </c>
      <c r="N10" s="25">
        <v>192.45</v>
      </c>
    </row>
    <row r="11" spans="1:14" x14ac:dyDescent="0.35">
      <c r="A11" s="16" t="s">
        <v>409</v>
      </c>
      <c r="B11" s="17">
        <v>50.4</v>
      </c>
      <c r="M11" s="24" t="s">
        <v>398</v>
      </c>
      <c r="N11" s="25">
        <v>65.7</v>
      </c>
    </row>
    <row r="12" spans="1:14" x14ac:dyDescent="0.35">
      <c r="A12" s="16" t="s">
        <v>160</v>
      </c>
      <c r="B12" s="17">
        <v>79.349999999999994</v>
      </c>
      <c r="M12" s="24" t="s">
        <v>409</v>
      </c>
      <c r="N12" s="25">
        <v>50.4</v>
      </c>
    </row>
    <row r="13" spans="1:14" x14ac:dyDescent="0.35">
      <c r="A13" s="16" t="s">
        <v>188</v>
      </c>
      <c r="B13" s="17">
        <v>210.6</v>
      </c>
      <c r="M13" s="24" t="s">
        <v>160</v>
      </c>
      <c r="N13" s="25">
        <v>79.349999999999994</v>
      </c>
    </row>
    <row r="14" spans="1:14" x14ac:dyDescent="0.35">
      <c r="A14" s="16" t="s">
        <v>495</v>
      </c>
      <c r="B14" s="17">
        <v>35.1</v>
      </c>
      <c r="M14" s="24" t="s">
        <v>188</v>
      </c>
      <c r="N14" s="25">
        <v>210.6</v>
      </c>
    </row>
    <row r="15" spans="1:14" x14ac:dyDescent="0.35">
      <c r="A15" s="16" t="s">
        <v>439</v>
      </c>
      <c r="B15" s="17">
        <v>120.75</v>
      </c>
      <c r="M15" s="24" t="s">
        <v>495</v>
      </c>
      <c r="N15" s="25">
        <v>35.1</v>
      </c>
    </row>
    <row r="16" spans="1:14" x14ac:dyDescent="0.35">
      <c r="A16" s="16" t="s">
        <v>334</v>
      </c>
      <c r="B16" s="17">
        <v>392.7</v>
      </c>
      <c r="M16" s="24" t="s">
        <v>439</v>
      </c>
      <c r="N16" s="25">
        <v>120.75</v>
      </c>
    </row>
    <row r="17" spans="1:14" x14ac:dyDescent="0.35">
      <c r="A17" s="16" t="s">
        <v>229</v>
      </c>
      <c r="B17" s="17">
        <v>192.45</v>
      </c>
      <c r="M17" s="24" t="s">
        <v>334</v>
      </c>
      <c r="N17" s="25">
        <v>392.7</v>
      </c>
    </row>
    <row r="18" spans="1:14" x14ac:dyDescent="0.35">
      <c r="A18" s="16" t="s">
        <v>132</v>
      </c>
      <c r="B18" s="17">
        <v>486.15000000000003</v>
      </c>
      <c r="M18" s="24" t="s">
        <v>229</v>
      </c>
      <c r="N18" s="25">
        <v>192.45</v>
      </c>
    </row>
    <row r="19" spans="1:14" x14ac:dyDescent="0.35">
      <c r="A19" s="16" t="s">
        <v>485</v>
      </c>
      <c r="B19" s="17">
        <v>11.85</v>
      </c>
      <c r="M19" s="24" t="s">
        <v>132</v>
      </c>
      <c r="N19" s="25">
        <v>486.15000000000003</v>
      </c>
    </row>
    <row r="20" spans="1:14" x14ac:dyDescent="0.35">
      <c r="A20" s="16" t="s">
        <v>61</v>
      </c>
      <c r="B20" s="17">
        <v>1046.7</v>
      </c>
      <c r="M20" s="24" t="s">
        <v>485</v>
      </c>
      <c r="N20" s="25">
        <v>11.85</v>
      </c>
    </row>
    <row r="21" spans="1:14" x14ac:dyDescent="0.35">
      <c r="A21" s="16" t="s">
        <v>461</v>
      </c>
      <c r="B21" s="17">
        <v>15.899999999999999</v>
      </c>
      <c r="M21" s="24" t="s">
        <v>61</v>
      </c>
      <c r="N21" s="25">
        <v>1046.7</v>
      </c>
    </row>
    <row r="22" spans="1:14" x14ac:dyDescent="0.35">
      <c r="A22" s="16" t="s">
        <v>202</v>
      </c>
      <c r="B22" s="17">
        <v>139.19999999999999</v>
      </c>
      <c r="M22" s="24" t="s">
        <v>461</v>
      </c>
      <c r="N22" s="25">
        <v>15.899999999999999</v>
      </c>
    </row>
    <row r="23" spans="1:14" x14ac:dyDescent="0.35">
      <c r="A23" s="16" t="s">
        <v>105</v>
      </c>
      <c r="B23" s="17">
        <v>879.90000000000009</v>
      </c>
      <c r="M23" s="24" t="s">
        <v>202</v>
      </c>
      <c r="N23" s="25">
        <v>139.19999999999999</v>
      </c>
    </row>
    <row r="24" spans="1:14" x14ac:dyDescent="0.35">
      <c r="A24" s="16" t="s">
        <v>55</v>
      </c>
      <c r="B24" s="17">
        <v>160.35</v>
      </c>
      <c r="M24" s="24" t="s">
        <v>105</v>
      </c>
      <c r="N24" s="25">
        <v>879.90000000000009</v>
      </c>
    </row>
    <row r="25" spans="1:14" x14ac:dyDescent="0.35">
      <c r="A25" s="16" t="s">
        <v>307</v>
      </c>
      <c r="B25" s="17">
        <v>28.799999999999997</v>
      </c>
      <c r="M25" s="24" t="s">
        <v>55</v>
      </c>
      <c r="N25" s="25">
        <v>160.35</v>
      </c>
    </row>
    <row r="26" spans="1:14" x14ac:dyDescent="0.35">
      <c r="A26" s="16" t="s">
        <v>197</v>
      </c>
      <c r="B26" s="17">
        <v>56.25</v>
      </c>
      <c r="M26" s="24" t="s">
        <v>307</v>
      </c>
      <c r="N26" s="25">
        <v>28.799999999999997</v>
      </c>
    </row>
    <row r="27" spans="1:14" x14ac:dyDescent="0.35">
      <c r="A27" s="16" t="s">
        <v>169</v>
      </c>
      <c r="B27" s="17">
        <v>324.14999999999998</v>
      </c>
      <c r="M27" s="24" t="s">
        <v>197</v>
      </c>
      <c r="N27" s="25">
        <v>56.25</v>
      </c>
    </row>
    <row r="28" spans="1:14" x14ac:dyDescent="0.35">
      <c r="A28" s="16" t="s">
        <v>509</v>
      </c>
      <c r="B28" s="17">
        <v>7700.8499999999995</v>
      </c>
      <c r="M28" s="24" t="s">
        <v>169</v>
      </c>
      <c r="N28" s="25">
        <v>324.14999999999998</v>
      </c>
    </row>
    <row r="29" spans="1:14" x14ac:dyDescent="0.35">
      <c r="M29" s="26" t="s">
        <v>509</v>
      </c>
      <c r="N29" s="27">
        <v>7700.8499999999995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F0B4C-9831-4B71-8509-E0B09600EAFB}">
  <dimension ref="B11:Z16"/>
  <sheetViews>
    <sheetView showGridLines="0" tabSelected="1" topLeftCell="A16" zoomScale="40" zoomScaleNormal="40" workbookViewId="0">
      <selection activeCell="AE39" sqref="AE39"/>
    </sheetView>
  </sheetViews>
  <sheetFormatPr defaultRowHeight="15.5" x14ac:dyDescent="0.35"/>
  <cols>
    <col min="1" max="13" width="8.6640625" style="39"/>
    <col min="14" max="14" width="13.25" style="39" bestFit="1" customWidth="1"/>
    <col min="15" max="15" width="8.6640625" style="39"/>
    <col min="16" max="16" width="10.83203125" style="39" bestFit="1" customWidth="1"/>
    <col min="17" max="17" width="14.9140625" style="39" customWidth="1"/>
    <col min="18" max="19" width="8.6640625" style="39"/>
    <col min="20" max="20" width="13.4140625" style="39" bestFit="1" customWidth="1"/>
    <col min="21" max="21" width="8.9140625" style="39" bestFit="1" customWidth="1"/>
    <col min="22" max="22" width="10.1640625" style="39" customWidth="1"/>
    <col min="23" max="24" width="8.6640625" style="39"/>
    <col min="25" max="25" width="10.33203125" style="39" customWidth="1"/>
    <col min="26" max="16384" width="8.6640625" style="39"/>
  </cols>
  <sheetData>
    <row r="11" spans="2:26" x14ac:dyDescent="0.35">
      <c r="B11" s="41"/>
      <c r="C11" s="41"/>
      <c r="D11" s="41"/>
      <c r="E11" s="41"/>
      <c r="F11" s="41"/>
      <c r="G11" s="41"/>
      <c r="H11" s="41"/>
      <c r="I11" s="41"/>
      <c r="J11" s="41"/>
      <c r="K11" s="41"/>
      <c r="L11" s="41"/>
      <c r="M11" s="41"/>
      <c r="N11" s="41"/>
      <c r="O11" s="41"/>
      <c r="P11" s="41"/>
      <c r="Q11" s="41"/>
      <c r="R11" s="41"/>
      <c r="S11" s="41"/>
      <c r="T11" s="41"/>
      <c r="U11" s="41"/>
      <c r="V11" s="41"/>
      <c r="W11" s="41"/>
      <c r="X11" s="41"/>
      <c r="Y11" s="41"/>
      <c r="Z11" s="41"/>
    </row>
    <row r="12" spans="2:26" x14ac:dyDescent="0.35">
      <c r="B12" s="41"/>
      <c r="C12" s="41"/>
      <c r="D12" s="41"/>
      <c r="E12" s="41"/>
      <c r="F12" s="41"/>
      <c r="G12" s="41"/>
      <c r="H12" s="41"/>
      <c r="I12" s="41"/>
      <c r="J12" s="41"/>
      <c r="K12" s="41"/>
      <c r="L12" s="41"/>
      <c r="M12" s="41"/>
      <c r="N12" s="41"/>
      <c r="O12" s="41"/>
      <c r="P12" s="41"/>
      <c r="Q12" s="41"/>
      <c r="R12" s="41"/>
      <c r="S12" s="41"/>
      <c r="T12" s="41"/>
      <c r="U12" s="41"/>
      <c r="V12" s="41"/>
      <c r="W12" s="41"/>
      <c r="X12" s="41"/>
      <c r="Y12" s="41"/>
      <c r="Z12" s="41"/>
    </row>
    <row r="13" spans="2:26" ht="16" thickBot="1" x14ac:dyDescent="0.4">
      <c r="B13" s="42"/>
      <c r="C13" s="42"/>
      <c r="D13" s="42"/>
      <c r="E13" s="42"/>
      <c r="F13" s="42"/>
      <c r="G13" s="42"/>
      <c r="H13" s="42"/>
      <c r="I13" s="42"/>
      <c r="J13" s="42"/>
      <c r="K13" s="42"/>
      <c r="L13" s="42"/>
      <c r="M13" s="42"/>
      <c r="N13" s="42"/>
      <c r="O13" s="42"/>
      <c r="P13" s="42"/>
      <c r="Q13" s="42"/>
      <c r="R13" s="42"/>
      <c r="S13" s="42"/>
      <c r="T13" s="42"/>
      <c r="U13" s="42"/>
      <c r="V13" s="42"/>
      <c r="W13" s="42"/>
      <c r="X13" s="42"/>
      <c r="Y13" s="42"/>
      <c r="Z13" s="42"/>
    </row>
    <row r="14" spans="2:26" ht="57.5" x14ac:dyDescent="1.35">
      <c r="B14" s="42"/>
      <c r="C14" s="42"/>
      <c r="D14" s="43" t="s">
        <v>540</v>
      </c>
      <c r="E14" s="42"/>
      <c r="F14" s="42"/>
      <c r="G14" s="42"/>
      <c r="H14" s="42"/>
      <c r="I14" s="42"/>
      <c r="J14" s="42"/>
      <c r="K14" s="42"/>
      <c r="L14" s="42"/>
      <c r="M14" s="50"/>
      <c r="N14" s="42"/>
      <c r="O14" s="42"/>
      <c r="P14" s="47"/>
      <c r="Q14" s="80" t="s">
        <v>20</v>
      </c>
      <c r="R14" s="42"/>
      <c r="S14" s="46"/>
      <c r="T14" s="48" t="s">
        <v>510</v>
      </c>
      <c r="U14" s="42"/>
      <c r="V14" s="47"/>
      <c r="W14" s="49" t="s">
        <v>49</v>
      </c>
      <c r="X14" s="77"/>
      <c r="Y14" s="79"/>
      <c r="Z14" s="42"/>
    </row>
    <row r="15" spans="2:26" ht="26.5" thickBot="1" x14ac:dyDescent="0.65">
      <c r="B15" s="42"/>
      <c r="C15" s="44" t="s">
        <v>539</v>
      </c>
      <c r="D15" s="42"/>
      <c r="E15" s="42"/>
      <c r="F15" s="42"/>
      <c r="G15" s="42"/>
      <c r="H15" s="42"/>
      <c r="I15" s="42"/>
      <c r="J15" s="42"/>
      <c r="K15" s="42"/>
      <c r="L15" s="42"/>
      <c r="M15" s="42"/>
      <c r="N15" s="42"/>
      <c r="O15" s="42"/>
      <c r="P15" s="45"/>
      <c r="Q15" s="82">
        <f>GETPIVOTDATA("Revenue ($)",'C-1'!$A$1)</f>
        <v>51339</v>
      </c>
      <c r="R15" s="42"/>
      <c r="S15" s="45"/>
      <c r="T15" s="83">
        <f>GETPIVOTDATA("Profit ($)",'C-2'!$A$1)</f>
        <v>7700.85</v>
      </c>
      <c r="U15" s="42"/>
      <c r="V15" s="45"/>
      <c r="W15" s="81">
        <f>SUM(Dataset!J2:J183)</f>
        <v>819</v>
      </c>
      <c r="X15" s="78"/>
      <c r="Y15" s="76"/>
      <c r="Z15" s="42"/>
    </row>
    <row r="16" spans="2:26" x14ac:dyDescent="0.35">
      <c r="B16" s="42"/>
      <c r="C16" s="42"/>
      <c r="D16" s="42"/>
      <c r="E16" s="42"/>
      <c r="F16" s="42"/>
      <c r="G16" s="42"/>
      <c r="H16" s="42"/>
      <c r="I16" s="42"/>
      <c r="J16" s="42"/>
      <c r="K16" s="42"/>
      <c r="L16" s="42"/>
      <c r="M16" s="42"/>
      <c r="N16" s="42"/>
      <c r="O16" s="42"/>
      <c r="P16" s="42"/>
      <c r="Q16" s="42"/>
      <c r="R16" s="42"/>
      <c r="S16" s="42"/>
      <c r="T16" s="42"/>
      <c r="U16" s="42"/>
      <c r="V16" s="42"/>
      <c r="W16" s="42"/>
      <c r="X16" s="42"/>
      <c r="Y16" s="42"/>
      <c r="Z16" s="42"/>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000"/>
  <sheetViews>
    <sheetView topLeftCell="A7" zoomScale="85" zoomScaleNormal="85" workbookViewId="0">
      <selection activeCell="B20" sqref="B20"/>
    </sheetView>
  </sheetViews>
  <sheetFormatPr defaultColWidth="11.25" defaultRowHeight="15" customHeight="1" x14ac:dyDescent="0.35"/>
  <cols>
    <col min="1" max="1" width="43" bestFit="1" customWidth="1"/>
    <col min="2" max="2" width="77.25" customWidth="1"/>
    <col min="3" max="4" width="8.58203125" customWidth="1"/>
    <col min="5" max="5" width="8.25" customWidth="1"/>
    <col min="6" max="6" width="9" hidden="1" customWidth="1"/>
    <col min="7" max="7" width="1.9140625" hidden="1" customWidth="1"/>
    <col min="8" max="9" width="9" hidden="1" customWidth="1"/>
    <col min="10" max="10" width="4.4140625" customWidth="1"/>
    <col min="11" max="26" width="8.58203125" customWidth="1"/>
  </cols>
  <sheetData>
    <row r="1" spans="1:10" ht="15.75" customHeight="1" x14ac:dyDescent="0.35">
      <c r="A1" s="51" t="s">
        <v>26</v>
      </c>
      <c r="B1" s="54" t="s">
        <v>27</v>
      </c>
      <c r="C1" s="55"/>
      <c r="D1" s="55"/>
      <c r="E1" s="55"/>
      <c r="F1" s="55"/>
      <c r="G1" s="55"/>
      <c r="H1" s="55"/>
      <c r="I1" s="55"/>
      <c r="J1" s="56"/>
    </row>
    <row r="2" spans="1:10" ht="15.75" customHeight="1" x14ac:dyDescent="0.35">
      <c r="A2" s="52"/>
      <c r="B2" s="57"/>
      <c r="C2" s="58"/>
      <c r="D2" s="58"/>
      <c r="E2" s="58"/>
      <c r="F2" s="58"/>
      <c r="G2" s="58"/>
      <c r="H2" s="58"/>
      <c r="I2" s="58"/>
      <c r="J2" s="59"/>
    </row>
    <row r="3" spans="1:10" ht="15.75" customHeight="1" x14ac:dyDescent="0.35">
      <c r="A3" s="53"/>
      <c r="B3" s="60"/>
      <c r="C3" s="61"/>
      <c r="D3" s="61"/>
      <c r="E3" s="61"/>
      <c r="F3" s="61"/>
      <c r="G3" s="61"/>
      <c r="H3" s="61"/>
      <c r="I3" s="61"/>
      <c r="J3" s="62"/>
    </row>
    <row r="4" spans="1:10" ht="15.75" customHeight="1" x14ac:dyDescent="0.35">
      <c r="A4" s="3"/>
    </row>
    <row r="5" spans="1:10" ht="15.75" customHeight="1" x14ac:dyDescent="0.35">
      <c r="A5" s="4" t="s">
        <v>28</v>
      </c>
      <c r="B5" s="4" t="s">
        <v>29</v>
      </c>
      <c r="C5" s="67" t="s">
        <v>511</v>
      </c>
      <c r="D5" s="67"/>
    </row>
    <row r="6" spans="1:10" ht="15.75" customHeight="1" x14ac:dyDescent="0.35">
      <c r="A6" s="63" t="s">
        <v>30</v>
      </c>
      <c r="B6" s="31" t="s">
        <v>513</v>
      </c>
      <c r="C6" s="68" t="s">
        <v>512</v>
      </c>
      <c r="D6" s="69"/>
    </row>
    <row r="7" spans="1:10" ht="15.75" customHeight="1" x14ac:dyDescent="0.35">
      <c r="A7" s="64"/>
      <c r="B7" s="31" t="s">
        <v>514</v>
      </c>
      <c r="C7" s="69"/>
      <c r="D7" s="69"/>
    </row>
    <row r="8" spans="1:10" ht="15.75" customHeight="1" x14ac:dyDescent="0.35">
      <c r="A8" s="65" t="s">
        <v>31</v>
      </c>
      <c r="B8" s="32" t="s">
        <v>515</v>
      </c>
      <c r="C8" s="70" t="s">
        <v>512</v>
      </c>
      <c r="D8" s="71"/>
    </row>
    <row r="9" spans="1:10" ht="15.75" customHeight="1" x14ac:dyDescent="0.35">
      <c r="A9" s="64"/>
      <c r="B9" s="32" t="s">
        <v>516</v>
      </c>
      <c r="C9" s="71"/>
      <c r="D9" s="71"/>
    </row>
    <row r="10" spans="1:10" ht="15.75" customHeight="1" x14ac:dyDescent="0.35">
      <c r="A10" s="64"/>
      <c r="B10" s="32" t="s">
        <v>32</v>
      </c>
      <c r="C10" s="71"/>
      <c r="D10" s="71"/>
    </row>
    <row r="11" spans="1:10" ht="15.75" customHeight="1" x14ac:dyDescent="0.35">
      <c r="A11" s="64"/>
      <c r="B11" s="32" t="s">
        <v>517</v>
      </c>
      <c r="C11" s="71"/>
      <c r="D11" s="71"/>
    </row>
    <row r="12" spans="1:10" ht="15.75" customHeight="1" x14ac:dyDescent="0.35">
      <c r="A12" s="64"/>
      <c r="B12" s="32" t="s">
        <v>518</v>
      </c>
      <c r="C12" s="71"/>
      <c r="D12" s="71"/>
    </row>
    <row r="13" spans="1:10" ht="15.75" customHeight="1" x14ac:dyDescent="0.35">
      <c r="A13" s="66" t="s">
        <v>33</v>
      </c>
      <c r="B13" s="19" t="s">
        <v>532</v>
      </c>
      <c r="C13" s="72" t="s">
        <v>512</v>
      </c>
      <c r="D13" s="73"/>
    </row>
    <row r="14" spans="1:10" ht="15.75" customHeight="1" x14ac:dyDescent="0.35">
      <c r="A14" s="64"/>
      <c r="B14" s="19" t="s">
        <v>34</v>
      </c>
      <c r="C14" s="73"/>
      <c r="D14" s="73"/>
    </row>
    <row r="15" spans="1:10" ht="15.75" customHeight="1" x14ac:dyDescent="0.35">
      <c r="A15" s="64"/>
      <c r="B15" s="19" t="s">
        <v>35</v>
      </c>
      <c r="C15" s="73"/>
      <c r="D15" s="73"/>
    </row>
    <row r="16" spans="1:10" ht="15.75" customHeight="1" x14ac:dyDescent="0.35">
      <c r="A16" s="64"/>
      <c r="B16" s="19" t="s">
        <v>531</v>
      </c>
      <c r="C16" s="73"/>
      <c r="D16" s="73"/>
    </row>
    <row r="17" spans="1:4" ht="15.75" customHeight="1" x14ac:dyDescent="0.35">
      <c r="A17" s="64"/>
      <c r="B17" s="19" t="s">
        <v>36</v>
      </c>
      <c r="C17" s="73"/>
      <c r="D17" s="73"/>
    </row>
    <row r="18" spans="1:4" ht="15.75" customHeight="1" x14ac:dyDescent="0.35">
      <c r="A18" s="64"/>
      <c r="B18" s="19" t="s">
        <v>37</v>
      </c>
      <c r="C18" s="73"/>
      <c r="D18" s="73"/>
    </row>
    <row r="19" spans="1:4" ht="15.75" customHeight="1" x14ac:dyDescent="0.35">
      <c r="A19" s="64"/>
      <c r="B19" s="19" t="s">
        <v>530</v>
      </c>
      <c r="C19" s="73"/>
      <c r="D19" s="73"/>
    </row>
    <row r="20" spans="1:4" ht="15.75" customHeight="1" x14ac:dyDescent="0.35">
      <c r="A20" s="64"/>
      <c r="B20" s="19" t="s">
        <v>38</v>
      </c>
      <c r="C20" s="73"/>
      <c r="D20" s="73"/>
    </row>
    <row r="21" spans="1:4" ht="15.75" customHeight="1" x14ac:dyDescent="0.35">
      <c r="A21" s="3"/>
    </row>
    <row r="22" spans="1:4" ht="15.75" customHeight="1" x14ac:dyDescent="0.35">
      <c r="A22" s="3"/>
    </row>
    <row r="23" spans="1:4" ht="15.75" customHeight="1" x14ac:dyDescent="0.35">
      <c r="A23" s="3"/>
    </row>
    <row r="24" spans="1:4" ht="15.75" customHeight="1" x14ac:dyDescent="0.35">
      <c r="A24" s="3"/>
    </row>
    <row r="25" spans="1:4" ht="15.75" customHeight="1" x14ac:dyDescent="0.35">
      <c r="A25" s="3"/>
    </row>
    <row r="26" spans="1:4" ht="15.75" customHeight="1" x14ac:dyDescent="0.35">
      <c r="A26" s="3"/>
    </row>
    <row r="27" spans="1:4" ht="15.75" customHeight="1" x14ac:dyDescent="0.35">
      <c r="A27" s="3"/>
    </row>
    <row r="28" spans="1:4" ht="15.75" customHeight="1" x14ac:dyDescent="0.35">
      <c r="A28" s="3"/>
    </row>
    <row r="29" spans="1:4" ht="15.75" customHeight="1" x14ac:dyDescent="0.35">
      <c r="A29" s="3"/>
    </row>
    <row r="30" spans="1:4" ht="15.75" customHeight="1" x14ac:dyDescent="0.35">
      <c r="A30" s="3"/>
    </row>
    <row r="31" spans="1:4" ht="15.75" customHeight="1" x14ac:dyDescent="0.35">
      <c r="A31" s="3"/>
    </row>
    <row r="32" spans="1:4" ht="15.75" customHeight="1" x14ac:dyDescent="0.35">
      <c r="A32" s="3"/>
    </row>
    <row r="33" spans="1:1" ht="15.75" customHeight="1" x14ac:dyDescent="0.35">
      <c r="A33" s="3"/>
    </row>
    <row r="34" spans="1:1" ht="15.75" customHeight="1" x14ac:dyDescent="0.35">
      <c r="A34" s="3"/>
    </row>
    <row r="35" spans="1:1" ht="15.75" customHeight="1" x14ac:dyDescent="0.35">
      <c r="A35" s="3"/>
    </row>
    <row r="36" spans="1:1" ht="15.75" customHeight="1" x14ac:dyDescent="0.35">
      <c r="A36" s="3"/>
    </row>
    <row r="37" spans="1:1" ht="15.75" customHeight="1" x14ac:dyDescent="0.35">
      <c r="A37" s="3"/>
    </row>
    <row r="38" spans="1:1" ht="15.75" customHeight="1" x14ac:dyDescent="0.35">
      <c r="A38" s="3"/>
    </row>
    <row r="39" spans="1:1" ht="15.75" customHeight="1" x14ac:dyDescent="0.35">
      <c r="A39" s="3"/>
    </row>
    <row r="40" spans="1:1" ht="15.75" customHeight="1" x14ac:dyDescent="0.35">
      <c r="A40" s="3"/>
    </row>
    <row r="41" spans="1:1" ht="15.75" customHeight="1" x14ac:dyDescent="0.35">
      <c r="A41" s="3"/>
    </row>
    <row r="42" spans="1:1" ht="15.75" customHeight="1" x14ac:dyDescent="0.35">
      <c r="A42" s="3"/>
    </row>
    <row r="43" spans="1:1" ht="15.75" customHeight="1" x14ac:dyDescent="0.35">
      <c r="A43" s="3"/>
    </row>
    <row r="44" spans="1:1" ht="15.75" customHeight="1" x14ac:dyDescent="0.35">
      <c r="A44" s="3"/>
    </row>
    <row r="45" spans="1:1" ht="15.75" customHeight="1" x14ac:dyDescent="0.35">
      <c r="A45" s="3"/>
    </row>
    <row r="46" spans="1:1" ht="15.75" customHeight="1" x14ac:dyDescent="0.35">
      <c r="A46" s="3"/>
    </row>
    <row r="47" spans="1:1" ht="15.75" customHeight="1" x14ac:dyDescent="0.35">
      <c r="A47" s="3"/>
    </row>
    <row r="48" spans="1:1" ht="15.75" customHeight="1" x14ac:dyDescent="0.35">
      <c r="A48" s="3"/>
    </row>
    <row r="49" spans="1:1" ht="15.75" customHeight="1" x14ac:dyDescent="0.35">
      <c r="A49" s="3"/>
    </row>
    <row r="50" spans="1:1" ht="15.75" customHeight="1" x14ac:dyDescent="0.35">
      <c r="A50" s="3"/>
    </row>
    <row r="51" spans="1:1" ht="15.75" customHeight="1" x14ac:dyDescent="0.35">
      <c r="A51" s="3"/>
    </row>
    <row r="52" spans="1:1" ht="15.75" customHeight="1" x14ac:dyDescent="0.35">
      <c r="A52" s="3"/>
    </row>
    <row r="53" spans="1:1" ht="15.75" customHeight="1" x14ac:dyDescent="0.35">
      <c r="A53" s="3"/>
    </row>
    <row r="54" spans="1:1" ht="15.75" customHeight="1" x14ac:dyDescent="0.35">
      <c r="A54" s="3"/>
    </row>
    <row r="55" spans="1:1" ht="15.75" customHeight="1" x14ac:dyDescent="0.35">
      <c r="A55" s="3"/>
    </row>
    <row r="56" spans="1:1" ht="15.75" customHeight="1" x14ac:dyDescent="0.35">
      <c r="A56" s="3"/>
    </row>
    <row r="57" spans="1:1" ht="15.75" customHeight="1" x14ac:dyDescent="0.35">
      <c r="A57" s="3"/>
    </row>
    <row r="58" spans="1:1" ht="15.75" customHeight="1" x14ac:dyDescent="0.35">
      <c r="A58" s="3"/>
    </row>
    <row r="59" spans="1:1" ht="15.75" customHeight="1" x14ac:dyDescent="0.35">
      <c r="A59" s="3"/>
    </row>
    <row r="60" spans="1:1" ht="15.75" customHeight="1" x14ac:dyDescent="0.35">
      <c r="A60" s="3"/>
    </row>
    <row r="61" spans="1:1" ht="15.75" customHeight="1" x14ac:dyDescent="0.35">
      <c r="A61" s="3"/>
    </row>
    <row r="62" spans="1:1" ht="15.75" customHeight="1" x14ac:dyDescent="0.35">
      <c r="A62" s="3"/>
    </row>
    <row r="63" spans="1:1" ht="15.75" customHeight="1" x14ac:dyDescent="0.35">
      <c r="A63" s="3"/>
    </row>
    <row r="64" spans="1:1" ht="15.75" customHeight="1" x14ac:dyDescent="0.35">
      <c r="A64" s="3"/>
    </row>
    <row r="65" spans="1:1" ht="15.75" customHeight="1" x14ac:dyDescent="0.35">
      <c r="A65" s="3"/>
    </row>
    <row r="66" spans="1:1" ht="15.75" customHeight="1" x14ac:dyDescent="0.35">
      <c r="A66" s="3"/>
    </row>
    <row r="67" spans="1:1" ht="15.75" customHeight="1" x14ac:dyDescent="0.35">
      <c r="A67" s="3"/>
    </row>
    <row r="68" spans="1:1" ht="15.75" customHeight="1" x14ac:dyDescent="0.35">
      <c r="A68" s="3"/>
    </row>
    <row r="69" spans="1:1" ht="15.75" customHeight="1" x14ac:dyDescent="0.35">
      <c r="A69" s="3"/>
    </row>
    <row r="70" spans="1:1" ht="15.75" customHeight="1" x14ac:dyDescent="0.35">
      <c r="A70" s="3"/>
    </row>
    <row r="71" spans="1:1" ht="15.75" customHeight="1" x14ac:dyDescent="0.35">
      <c r="A71" s="3"/>
    </row>
    <row r="72" spans="1:1" ht="15.75" customHeight="1" x14ac:dyDescent="0.35">
      <c r="A72" s="3"/>
    </row>
    <row r="73" spans="1:1" ht="15.75" customHeight="1" x14ac:dyDescent="0.35">
      <c r="A73" s="3"/>
    </row>
    <row r="74" spans="1:1" ht="15.75" customHeight="1" x14ac:dyDescent="0.35">
      <c r="A74" s="3"/>
    </row>
    <row r="75" spans="1:1" ht="15.75" customHeight="1" x14ac:dyDescent="0.35">
      <c r="A75" s="3"/>
    </row>
    <row r="76" spans="1:1" ht="15.75" customHeight="1" x14ac:dyDescent="0.35">
      <c r="A76" s="3"/>
    </row>
    <row r="77" spans="1:1" ht="15.75" customHeight="1" x14ac:dyDescent="0.35">
      <c r="A77" s="3"/>
    </row>
    <row r="78" spans="1:1" ht="15.75" customHeight="1" x14ac:dyDescent="0.35">
      <c r="A78" s="3"/>
    </row>
    <row r="79" spans="1:1" ht="15.75" customHeight="1" x14ac:dyDescent="0.35">
      <c r="A79" s="3"/>
    </row>
    <row r="80" spans="1:1" ht="15.75" customHeight="1" x14ac:dyDescent="0.35">
      <c r="A80" s="3"/>
    </row>
    <row r="81" spans="1:1" ht="15.75" customHeight="1" x14ac:dyDescent="0.35">
      <c r="A81" s="3"/>
    </row>
    <row r="82" spans="1:1" ht="15.75" customHeight="1" x14ac:dyDescent="0.35">
      <c r="A82" s="3"/>
    </row>
    <row r="83" spans="1:1" ht="15.75" customHeight="1" x14ac:dyDescent="0.35">
      <c r="A83" s="3"/>
    </row>
    <row r="84" spans="1:1" ht="15.75" customHeight="1" x14ac:dyDescent="0.35">
      <c r="A84" s="3"/>
    </row>
    <row r="85" spans="1:1" ht="15.75" customHeight="1" x14ac:dyDescent="0.35">
      <c r="A85" s="3"/>
    </row>
    <row r="86" spans="1:1" ht="15.75" customHeight="1" x14ac:dyDescent="0.35">
      <c r="A86" s="3"/>
    </row>
    <row r="87" spans="1:1" ht="15.75" customHeight="1" x14ac:dyDescent="0.35">
      <c r="A87" s="3"/>
    </row>
    <row r="88" spans="1:1" ht="15.75" customHeight="1" x14ac:dyDescent="0.35">
      <c r="A88" s="3"/>
    </row>
    <row r="89" spans="1:1" ht="15.75" customHeight="1" x14ac:dyDescent="0.35">
      <c r="A89" s="3"/>
    </row>
    <row r="90" spans="1:1" ht="15.75" customHeight="1" x14ac:dyDescent="0.35">
      <c r="A90" s="3"/>
    </row>
    <row r="91" spans="1:1" ht="15.75" customHeight="1" x14ac:dyDescent="0.35">
      <c r="A91" s="3"/>
    </row>
    <row r="92" spans="1:1" ht="15.75" customHeight="1" x14ac:dyDescent="0.35">
      <c r="A92" s="3"/>
    </row>
    <row r="93" spans="1:1" ht="15.75" customHeight="1" x14ac:dyDescent="0.35">
      <c r="A93" s="3"/>
    </row>
    <row r="94" spans="1:1" ht="15.75" customHeight="1" x14ac:dyDescent="0.35">
      <c r="A94" s="3"/>
    </row>
    <row r="95" spans="1:1" ht="15.75" customHeight="1" x14ac:dyDescent="0.35">
      <c r="A95" s="3"/>
    </row>
    <row r="96" spans="1:1" ht="15.75" customHeight="1" x14ac:dyDescent="0.35">
      <c r="A96" s="3"/>
    </row>
    <row r="97" spans="1:1" ht="15.75" customHeight="1" x14ac:dyDescent="0.35">
      <c r="A97" s="3"/>
    </row>
    <row r="98" spans="1:1" ht="15.75" customHeight="1" x14ac:dyDescent="0.35">
      <c r="A98" s="3"/>
    </row>
    <row r="99" spans="1:1" ht="15.75" customHeight="1" x14ac:dyDescent="0.35">
      <c r="A99" s="3"/>
    </row>
    <row r="100" spans="1:1" ht="15.75" customHeight="1" x14ac:dyDescent="0.35">
      <c r="A100" s="3"/>
    </row>
    <row r="101" spans="1:1" ht="15.75" customHeight="1" x14ac:dyDescent="0.35">
      <c r="A101" s="3"/>
    </row>
    <row r="102" spans="1:1" ht="15.75" customHeight="1" x14ac:dyDescent="0.35">
      <c r="A102" s="3"/>
    </row>
    <row r="103" spans="1:1" ht="15.75" customHeight="1" x14ac:dyDescent="0.35">
      <c r="A103" s="3"/>
    </row>
    <row r="104" spans="1:1" ht="15.75" customHeight="1" x14ac:dyDescent="0.35">
      <c r="A104" s="3"/>
    </row>
    <row r="105" spans="1:1" ht="15.75" customHeight="1" x14ac:dyDescent="0.35">
      <c r="A105" s="3"/>
    </row>
    <row r="106" spans="1:1" ht="15.75" customHeight="1" x14ac:dyDescent="0.35">
      <c r="A106" s="3"/>
    </row>
    <row r="107" spans="1:1" ht="15.75" customHeight="1" x14ac:dyDescent="0.35">
      <c r="A107" s="3"/>
    </row>
    <row r="108" spans="1:1" ht="15.75" customHeight="1" x14ac:dyDescent="0.35">
      <c r="A108" s="3"/>
    </row>
    <row r="109" spans="1:1" ht="15.75" customHeight="1" x14ac:dyDescent="0.35">
      <c r="A109" s="3"/>
    </row>
    <row r="110" spans="1:1" ht="15.75" customHeight="1" x14ac:dyDescent="0.35">
      <c r="A110" s="3"/>
    </row>
    <row r="111" spans="1:1" ht="15.75" customHeight="1" x14ac:dyDescent="0.35">
      <c r="A111" s="3"/>
    </row>
    <row r="112" spans="1:1" ht="15.75" customHeight="1" x14ac:dyDescent="0.35">
      <c r="A112" s="3"/>
    </row>
    <row r="113" spans="1:1" ht="15.75" customHeight="1" x14ac:dyDescent="0.35">
      <c r="A113" s="3"/>
    </row>
    <row r="114" spans="1:1" ht="15.75" customHeight="1" x14ac:dyDescent="0.35">
      <c r="A114" s="3"/>
    </row>
    <row r="115" spans="1:1" ht="15.75" customHeight="1" x14ac:dyDescent="0.35">
      <c r="A115" s="3"/>
    </row>
    <row r="116" spans="1:1" ht="15.75" customHeight="1" x14ac:dyDescent="0.35">
      <c r="A116" s="3"/>
    </row>
    <row r="117" spans="1:1" ht="15.75" customHeight="1" x14ac:dyDescent="0.35">
      <c r="A117" s="3"/>
    </row>
    <row r="118" spans="1:1" ht="15.75" customHeight="1" x14ac:dyDescent="0.35">
      <c r="A118" s="3"/>
    </row>
    <row r="119" spans="1:1" ht="15.75" customHeight="1" x14ac:dyDescent="0.35">
      <c r="A119" s="3"/>
    </row>
    <row r="120" spans="1:1" ht="15.75" customHeight="1" x14ac:dyDescent="0.35">
      <c r="A120" s="3"/>
    </row>
    <row r="121" spans="1:1" ht="15.75" customHeight="1" x14ac:dyDescent="0.35">
      <c r="A121" s="3"/>
    </row>
    <row r="122" spans="1:1" ht="15.75" customHeight="1" x14ac:dyDescent="0.35">
      <c r="A122" s="3"/>
    </row>
    <row r="123" spans="1:1" ht="15.75" customHeight="1" x14ac:dyDescent="0.35">
      <c r="A123" s="3"/>
    </row>
    <row r="124" spans="1:1" ht="15.75" customHeight="1" x14ac:dyDescent="0.35">
      <c r="A124" s="3"/>
    </row>
    <row r="125" spans="1:1" ht="15.75" customHeight="1" x14ac:dyDescent="0.35">
      <c r="A125" s="3"/>
    </row>
    <row r="126" spans="1:1" ht="15.75" customHeight="1" x14ac:dyDescent="0.35">
      <c r="A126" s="3"/>
    </row>
    <row r="127" spans="1:1" ht="15.75" customHeight="1" x14ac:dyDescent="0.35">
      <c r="A127" s="3"/>
    </row>
    <row r="128" spans="1:1" ht="15.75" customHeight="1" x14ac:dyDescent="0.35">
      <c r="A128" s="3"/>
    </row>
    <row r="129" spans="1:1" ht="15.75" customHeight="1" x14ac:dyDescent="0.35">
      <c r="A129" s="3"/>
    </row>
    <row r="130" spans="1:1" ht="15.75" customHeight="1" x14ac:dyDescent="0.35">
      <c r="A130" s="3"/>
    </row>
    <row r="131" spans="1:1" ht="15.75" customHeight="1" x14ac:dyDescent="0.35">
      <c r="A131" s="3"/>
    </row>
    <row r="132" spans="1:1" ht="15.75" customHeight="1" x14ac:dyDescent="0.35">
      <c r="A132" s="3"/>
    </row>
    <row r="133" spans="1:1" ht="15.75" customHeight="1" x14ac:dyDescent="0.35">
      <c r="A133" s="3"/>
    </row>
    <row r="134" spans="1:1" ht="15.75" customHeight="1" x14ac:dyDescent="0.35">
      <c r="A134" s="3"/>
    </row>
    <row r="135" spans="1:1" ht="15.75" customHeight="1" x14ac:dyDescent="0.35">
      <c r="A135" s="3"/>
    </row>
    <row r="136" spans="1:1" ht="15.75" customHeight="1" x14ac:dyDescent="0.35">
      <c r="A136" s="3"/>
    </row>
    <row r="137" spans="1:1" ht="15.75" customHeight="1" x14ac:dyDescent="0.35">
      <c r="A137" s="3"/>
    </row>
    <row r="138" spans="1:1" ht="15.75" customHeight="1" x14ac:dyDescent="0.35">
      <c r="A138" s="3"/>
    </row>
    <row r="139" spans="1:1" ht="15.75" customHeight="1" x14ac:dyDescent="0.35">
      <c r="A139" s="3"/>
    </row>
    <row r="140" spans="1:1" ht="15.75" customHeight="1" x14ac:dyDescent="0.35">
      <c r="A140" s="3"/>
    </row>
    <row r="141" spans="1:1" ht="15.75" customHeight="1" x14ac:dyDescent="0.35">
      <c r="A141" s="3"/>
    </row>
    <row r="142" spans="1:1" ht="15.75" customHeight="1" x14ac:dyDescent="0.35">
      <c r="A142" s="3"/>
    </row>
    <row r="143" spans="1:1" ht="15.75" customHeight="1" x14ac:dyDescent="0.35">
      <c r="A143" s="3"/>
    </row>
    <row r="144" spans="1:1" ht="15.75" customHeight="1" x14ac:dyDescent="0.35">
      <c r="A144" s="3"/>
    </row>
    <row r="145" spans="1:1" ht="15.75" customHeight="1" x14ac:dyDescent="0.35">
      <c r="A145" s="3"/>
    </row>
    <row r="146" spans="1:1" ht="15.75" customHeight="1" x14ac:dyDescent="0.35">
      <c r="A146" s="3"/>
    </row>
    <row r="147" spans="1:1" ht="15.75" customHeight="1" x14ac:dyDescent="0.35">
      <c r="A147" s="3"/>
    </row>
    <row r="148" spans="1:1" ht="15.75" customHeight="1" x14ac:dyDescent="0.35">
      <c r="A148" s="3"/>
    </row>
    <row r="149" spans="1:1" ht="15.75" customHeight="1" x14ac:dyDescent="0.35">
      <c r="A149" s="3"/>
    </row>
    <row r="150" spans="1:1" ht="15.75" customHeight="1" x14ac:dyDescent="0.35">
      <c r="A150" s="3"/>
    </row>
    <row r="151" spans="1:1" ht="15.75" customHeight="1" x14ac:dyDescent="0.35">
      <c r="A151" s="3"/>
    </row>
    <row r="152" spans="1:1" ht="15.75" customHeight="1" x14ac:dyDescent="0.35">
      <c r="A152" s="3"/>
    </row>
    <row r="153" spans="1:1" ht="15.75" customHeight="1" x14ac:dyDescent="0.35">
      <c r="A153" s="3"/>
    </row>
    <row r="154" spans="1:1" ht="15.75" customHeight="1" x14ac:dyDescent="0.35">
      <c r="A154" s="3"/>
    </row>
    <row r="155" spans="1:1" ht="15.75" customHeight="1" x14ac:dyDescent="0.35">
      <c r="A155" s="3"/>
    </row>
    <row r="156" spans="1:1" ht="15.75" customHeight="1" x14ac:dyDescent="0.35">
      <c r="A156" s="3"/>
    </row>
    <row r="157" spans="1:1" ht="15.75" customHeight="1" x14ac:dyDescent="0.35">
      <c r="A157" s="3"/>
    </row>
    <row r="158" spans="1:1" ht="15.75" customHeight="1" x14ac:dyDescent="0.35">
      <c r="A158" s="3"/>
    </row>
    <row r="159" spans="1:1" ht="15.75" customHeight="1" x14ac:dyDescent="0.35">
      <c r="A159" s="3"/>
    </row>
    <row r="160" spans="1:1" ht="15.75" customHeight="1" x14ac:dyDescent="0.35">
      <c r="A160" s="3"/>
    </row>
    <row r="161" spans="1:1" ht="15.75" customHeight="1" x14ac:dyDescent="0.35">
      <c r="A161" s="3"/>
    </row>
    <row r="162" spans="1:1" ht="15.75" customHeight="1" x14ac:dyDescent="0.35">
      <c r="A162" s="3"/>
    </row>
    <row r="163" spans="1:1" ht="15.75" customHeight="1" x14ac:dyDescent="0.35">
      <c r="A163" s="3"/>
    </row>
    <row r="164" spans="1:1" ht="15.75" customHeight="1" x14ac:dyDescent="0.35">
      <c r="A164" s="3"/>
    </row>
    <row r="165" spans="1:1" ht="15.75" customHeight="1" x14ac:dyDescent="0.35">
      <c r="A165" s="3"/>
    </row>
    <row r="166" spans="1:1" ht="15.75" customHeight="1" x14ac:dyDescent="0.35">
      <c r="A166" s="3"/>
    </row>
    <row r="167" spans="1:1" ht="15.75" customHeight="1" x14ac:dyDescent="0.35">
      <c r="A167" s="3"/>
    </row>
    <row r="168" spans="1:1" ht="15.75" customHeight="1" x14ac:dyDescent="0.35">
      <c r="A168" s="3"/>
    </row>
    <row r="169" spans="1:1" ht="15.75" customHeight="1" x14ac:dyDescent="0.35">
      <c r="A169" s="3"/>
    </row>
    <row r="170" spans="1:1" ht="15.75" customHeight="1" x14ac:dyDescent="0.35">
      <c r="A170" s="3"/>
    </row>
    <row r="171" spans="1:1" ht="15.75" customHeight="1" x14ac:dyDescent="0.35">
      <c r="A171" s="3"/>
    </row>
    <row r="172" spans="1:1" ht="15.75" customHeight="1" x14ac:dyDescent="0.35">
      <c r="A172" s="3"/>
    </row>
    <row r="173" spans="1:1" ht="15.75" customHeight="1" x14ac:dyDescent="0.35">
      <c r="A173" s="3"/>
    </row>
    <row r="174" spans="1:1" ht="15.75" customHeight="1" x14ac:dyDescent="0.35">
      <c r="A174" s="3"/>
    </row>
    <row r="175" spans="1:1" ht="15.75" customHeight="1" x14ac:dyDescent="0.35">
      <c r="A175" s="3"/>
    </row>
    <row r="176" spans="1:1" ht="15.75" customHeight="1" x14ac:dyDescent="0.35">
      <c r="A176" s="3"/>
    </row>
    <row r="177" spans="1:1" ht="15.75" customHeight="1" x14ac:dyDescent="0.35">
      <c r="A177" s="3"/>
    </row>
    <row r="178" spans="1:1" ht="15.75" customHeight="1" x14ac:dyDescent="0.35">
      <c r="A178" s="3"/>
    </row>
    <row r="179" spans="1:1" ht="15.75" customHeight="1" x14ac:dyDescent="0.35">
      <c r="A179" s="3"/>
    </row>
    <row r="180" spans="1:1" ht="15.75" customHeight="1" x14ac:dyDescent="0.35">
      <c r="A180" s="3"/>
    </row>
    <row r="181" spans="1:1" ht="15.75" customHeight="1" x14ac:dyDescent="0.35">
      <c r="A181" s="3"/>
    </row>
    <row r="182" spans="1:1" ht="15.75" customHeight="1" x14ac:dyDescent="0.35">
      <c r="A182" s="3"/>
    </row>
    <row r="183" spans="1:1" ht="15.75" customHeight="1" x14ac:dyDescent="0.35">
      <c r="A183" s="3"/>
    </row>
    <row r="184" spans="1:1" ht="15.75" customHeight="1" x14ac:dyDescent="0.35">
      <c r="A184" s="3"/>
    </row>
    <row r="185" spans="1:1" ht="15.75" customHeight="1" x14ac:dyDescent="0.35">
      <c r="A185" s="3"/>
    </row>
    <row r="186" spans="1:1" ht="15.75" customHeight="1" x14ac:dyDescent="0.35">
      <c r="A186" s="3"/>
    </row>
    <row r="187" spans="1:1" ht="15.75" customHeight="1" x14ac:dyDescent="0.35">
      <c r="A187" s="3"/>
    </row>
    <row r="188" spans="1:1" ht="15.75" customHeight="1" x14ac:dyDescent="0.35">
      <c r="A188" s="3"/>
    </row>
    <row r="189" spans="1:1" ht="15.75" customHeight="1" x14ac:dyDescent="0.35">
      <c r="A189" s="3"/>
    </row>
    <row r="190" spans="1:1" ht="15.75" customHeight="1" x14ac:dyDescent="0.35">
      <c r="A190" s="3"/>
    </row>
    <row r="191" spans="1:1" ht="15.75" customHeight="1" x14ac:dyDescent="0.35">
      <c r="A191" s="3"/>
    </row>
    <row r="192" spans="1:1" ht="15.75" customHeight="1" x14ac:dyDescent="0.35">
      <c r="A192" s="3"/>
    </row>
    <row r="193" spans="1:1" ht="15.75" customHeight="1" x14ac:dyDescent="0.35">
      <c r="A193" s="3"/>
    </row>
    <row r="194" spans="1:1" ht="15.75" customHeight="1" x14ac:dyDescent="0.35">
      <c r="A194" s="3"/>
    </row>
    <row r="195" spans="1:1" ht="15.75" customHeight="1" x14ac:dyDescent="0.35">
      <c r="A195" s="3"/>
    </row>
    <row r="196" spans="1:1" ht="15.75" customHeight="1" x14ac:dyDescent="0.35">
      <c r="A196" s="3"/>
    </row>
    <row r="197" spans="1:1" ht="15.75" customHeight="1" x14ac:dyDescent="0.35">
      <c r="A197" s="3"/>
    </row>
    <row r="198" spans="1:1" ht="15.75" customHeight="1" x14ac:dyDescent="0.35">
      <c r="A198" s="3"/>
    </row>
    <row r="199" spans="1:1" ht="15.75" customHeight="1" x14ac:dyDescent="0.35">
      <c r="A199" s="3"/>
    </row>
    <row r="200" spans="1:1" ht="15.75" customHeight="1" x14ac:dyDescent="0.35">
      <c r="A200" s="3"/>
    </row>
    <row r="201" spans="1:1" ht="15.75" customHeight="1" x14ac:dyDescent="0.35">
      <c r="A201" s="3"/>
    </row>
    <row r="202" spans="1:1" ht="15.75" customHeight="1" x14ac:dyDescent="0.35">
      <c r="A202" s="3"/>
    </row>
    <row r="203" spans="1:1" ht="15.75" customHeight="1" x14ac:dyDescent="0.35">
      <c r="A203" s="3"/>
    </row>
    <row r="204" spans="1:1" ht="15.75" customHeight="1" x14ac:dyDescent="0.35">
      <c r="A204" s="3"/>
    </row>
    <row r="205" spans="1:1" ht="15.75" customHeight="1" x14ac:dyDescent="0.35">
      <c r="A205" s="3"/>
    </row>
    <row r="206" spans="1:1" ht="15.75" customHeight="1" x14ac:dyDescent="0.35">
      <c r="A206" s="3"/>
    </row>
    <row r="207" spans="1:1" ht="15.75" customHeight="1" x14ac:dyDescent="0.35">
      <c r="A207" s="3"/>
    </row>
    <row r="208" spans="1:1" ht="15.75" customHeight="1" x14ac:dyDescent="0.35">
      <c r="A208" s="3"/>
    </row>
    <row r="209" spans="1:1" ht="15.75" customHeight="1" x14ac:dyDescent="0.35">
      <c r="A209" s="3"/>
    </row>
    <row r="210" spans="1:1" ht="15.75" customHeight="1" x14ac:dyDescent="0.35">
      <c r="A210" s="3"/>
    </row>
    <row r="211" spans="1:1" ht="15.75" customHeight="1" x14ac:dyDescent="0.35">
      <c r="A211" s="3"/>
    </row>
    <row r="212" spans="1:1" ht="15.75" customHeight="1" x14ac:dyDescent="0.35">
      <c r="A212" s="3"/>
    </row>
    <row r="213" spans="1:1" ht="15.75" customHeight="1" x14ac:dyDescent="0.35">
      <c r="A213" s="3"/>
    </row>
    <row r="214" spans="1:1" ht="15.75" customHeight="1" x14ac:dyDescent="0.35">
      <c r="A214" s="3"/>
    </row>
    <row r="215" spans="1:1" ht="15.75" customHeight="1" x14ac:dyDescent="0.35">
      <c r="A215" s="3"/>
    </row>
    <row r="216" spans="1:1" ht="15.75" customHeight="1" x14ac:dyDescent="0.35">
      <c r="A216" s="3"/>
    </row>
    <row r="217" spans="1:1" ht="15.75" customHeight="1" x14ac:dyDescent="0.35">
      <c r="A217" s="3"/>
    </row>
    <row r="218" spans="1:1" ht="15.75" customHeight="1" x14ac:dyDescent="0.35">
      <c r="A218" s="3"/>
    </row>
    <row r="219" spans="1:1" ht="15.75" customHeight="1" x14ac:dyDescent="0.35">
      <c r="A219" s="3"/>
    </row>
    <row r="220" spans="1:1" ht="15.75" customHeight="1" x14ac:dyDescent="0.35">
      <c r="A220" s="3"/>
    </row>
    <row r="221" spans="1:1" ht="15.75" customHeight="1" x14ac:dyDescent="0.35">
      <c r="A221" s="3"/>
    </row>
    <row r="222" spans="1:1" ht="15.75" customHeight="1" x14ac:dyDescent="0.35">
      <c r="A222" s="3"/>
    </row>
    <row r="223" spans="1:1" ht="15.75" customHeight="1" x14ac:dyDescent="0.35">
      <c r="A223" s="3"/>
    </row>
    <row r="224" spans="1:1" ht="15.75" customHeight="1" x14ac:dyDescent="0.35">
      <c r="A224" s="3"/>
    </row>
    <row r="225" spans="1:1" ht="15.75" customHeight="1" x14ac:dyDescent="0.35">
      <c r="A225" s="3"/>
    </row>
    <row r="226" spans="1:1" ht="15.75" customHeight="1" x14ac:dyDescent="0.35">
      <c r="A226" s="3"/>
    </row>
    <row r="227" spans="1:1" ht="15.75" customHeight="1" x14ac:dyDescent="0.35">
      <c r="A227" s="3"/>
    </row>
    <row r="228" spans="1:1" ht="15.75" customHeight="1" x14ac:dyDescent="0.35">
      <c r="A228" s="3"/>
    </row>
    <row r="229" spans="1:1" ht="15.75" customHeight="1" x14ac:dyDescent="0.35">
      <c r="A229" s="3"/>
    </row>
    <row r="230" spans="1:1" ht="15.75" customHeight="1" x14ac:dyDescent="0.35">
      <c r="A230" s="3"/>
    </row>
    <row r="231" spans="1:1" ht="15.75" customHeight="1" x14ac:dyDescent="0.35">
      <c r="A231" s="3"/>
    </row>
    <row r="232" spans="1:1" ht="15.75" customHeight="1" x14ac:dyDescent="0.35">
      <c r="A232" s="3"/>
    </row>
    <row r="233" spans="1:1" ht="15.75" customHeight="1" x14ac:dyDescent="0.35">
      <c r="A233" s="3"/>
    </row>
    <row r="234" spans="1:1" ht="15.75" customHeight="1" x14ac:dyDescent="0.35">
      <c r="A234" s="3"/>
    </row>
    <row r="235" spans="1:1" ht="15.75" customHeight="1" x14ac:dyDescent="0.35">
      <c r="A235" s="3"/>
    </row>
    <row r="236" spans="1:1" ht="15.75" customHeight="1" x14ac:dyDescent="0.35">
      <c r="A236" s="3"/>
    </row>
    <row r="237" spans="1:1" ht="15.75" customHeight="1" x14ac:dyDescent="0.35">
      <c r="A237" s="3"/>
    </row>
    <row r="238" spans="1:1" ht="15.75" customHeight="1" x14ac:dyDescent="0.35">
      <c r="A238" s="3"/>
    </row>
    <row r="239" spans="1:1" ht="15.75" customHeight="1" x14ac:dyDescent="0.35">
      <c r="A239" s="3"/>
    </row>
    <row r="240" spans="1:1" ht="15.75" customHeight="1" x14ac:dyDescent="0.35">
      <c r="A240" s="3"/>
    </row>
    <row r="241" spans="1:1" ht="15.75" customHeight="1" x14ac:dyDescent="0.35">
      <c r="A241" s="3"/>
    </row>
    <row r="242" spans="1:1" ht="15.75" customHeight="1" x14ac:dyDescent="0.35">
      <c r="A242" s="3"/>
    </row>
    <row r="243" spans="1:1" ht="15.75" customHeight="1" x14ac:dyDescent="0.35">
      <c r="A243" s="3"/>
    </row>
    <row r="244" spans="1:1" ht="15.75" customHeight="1" x14ac:dyDescent="0.35">
      <c r="A244" s="3"/>
    </row>
    <row r="245" spans="1:1" ht="15.75" customHeight="1" x14ac:dyDescent="0.35">
      <c r="A245" s="3"/>
    </row>
    <row r="246" spans="1:1" ht="15.75" customHeight="1" x14ac:dyDescent="0.35">
      <c r="A246" s="3"/>
    </row>
    <row r="247" spans="1:1" ht="15.75" customHeight="1" x14ac:dyDescent="0.35">
      <c r="A247" s="3"/>
    </row>
    <row r="248" spans="1:1" ht="15.75" customHeight="1" x14ac:dyDescent="0.35">
      <c r="A248" s="3"/>
    </row>
    <row r="249" spans="1:1" ht="15.75" customHeight="1" x14ac:dyDescent="0.35">
      <c r="A249" s="3"/>
    </row>
    <row r="250" spans="1:1" ht="15.75" customHeight="1" x14ac:dyDescent="0.35">
      <c r="A250" s="3"/>
    </row>
    <row r="251" spans="1:1" ht="15.75" customHeight="1" x14ac:dyDescent="0.35">
      <c r="A251" s="3"/>
    </row>
    <row r="252" spans="1:1" ht="15.75" customHeight="1" x14ac:dyDescent="0.35">
      <c r="A252" s="3"/>
    </row>
    <row r="253" spans="1:1" ht="15.75" customHeight="1" x14ac:dyDescent="0.35">
      <c r="A253" s="3"/>
    </row>
    <row r="254" spans="1:1" ht="15.75" customHeight="1" x14ac:dyDescent="0.35">
      <c r="A254" s="3"/>
    </row>
    <row r="255" spans="1:1" ht="15.75" customHeight="1" x14ac:dyDescent="0.35">
      <c r="A255" s="3"/>
    </row>
    <row r="256" spans="1:1" ht="15.75" customHeight="1" x14ac:dyDescent="0.35">
      <c r="A256" s="3"/>
    </row>
    <row r="257" spans="1:1" ht="15.75" customHeight="1" x14ac:dyDescent="0.35">
      <c r="A257" s="3"/>
    </row>
    <row r="258" spans="1:1" ht="15.75" customHeight="1" x14ac:dyDescent="0.35">
      <c r="A258" s="3"/>
    </row>
    <row r="259" spans="1:1" ht="15.75" customHeight="1" x14ac:dyDescent="0.35">
      <c r="A259" s="3"/>
    </row>
    <row r="260" spans="1:1" ht="15.75" customHeight="1" x14ac:dyDescent="0.35">
      <c r="A260" s="3"/>
    </row>
    <row r="261" spans="1:1" ht="15.75" customHeight="1" x14ac:dyDescent="0.35">
      <c r="A261" s="3"/>
    </row>
    <row r="262" spans="1:1" ht="15.75" customHeight="1" x14ac:dyDescent="0.35">
      <c r="A262" s="3"/>
    </row>
    <row r="263" spans="1:1" ht="15.75" customHeight="1" x14ac:dyDescent="0.35">
      <c r="A263" s="3"/>
    </row>
    <row r="264" spans="1:1" ht="15.75" customHeight="1" x14ac:dyDescent="0.35">
      <c r="A264" s="3"/>
    </row>
    <row r="265" spans="1:1" ht="15.75" customHeight="1" x14ac:dyDescent="0.35">
      <c r="A265" s="3"/>
    </row>
    <row r="266" spans="1:1" ht="15.75" customHeight="1" x14ac:dyDescent="0.35">
      <c r="A266" s="3"/>
    </row>
    <row r="267" spans="1:1" ht="15.75" customHeight="1" x14ac:dyDescent="0.35">
      <c r="A267" s="3"/>
    </row>
    <row r="268" spans="1:1" ht="15.75" customHeight="1" x14ac:dyDescent="0.35">
      <c r="A268" s="3"/>
    </row>
    <row r="269" spans="1:1" ht="15.75" customHeight="1" x14ac:dyDescent="0.35">
      <c r="A269" s="3"/>
    </row>
    <row r="270" spans="1:1" ht="15.75" customHeight="1" x14ac:dyDescent="0.35">
      <c r="A270" s="3"/>
    </row>
    <row r="271" spans="1:1" ht="15.75" customHeight="1" x14ac:dyDescent="0.35">
      <c r="A271" s="3"/>
    </row>
    <row r="272" spans="1:1" ht="15.75" customHeight="1" x14ac:dyDescent="0.35">
      <c r="A272" s="3"/>
    </row>
    <row r="273" spans="1:1" ht="15.75" customHeight="1" x14ac:dyDescent="0.35">
      <c r="A273" s="3"/>
    </row>
    <row r="274" spans="1:1" ht="15.75" customHeight="1" x14ac:dyDescent="0.35">
      <c r="A274" s="3"/>
    </row>
    <row r="275" spans="1:1" ht="15.75" customHeight="1" x14ac:dyDescent="0.35">
      <c r="A275" s="3"/>
    </row>
    <row r="276" spans="1:1" ht="15.75" customHeight="1" x14ac:dyDescent="0.35">
      <c r="A276" s="3"/>
    </row>
    <row r="277" spans="1:1" ht="15.75" customHeight="1" x14ac:dyDescent="0.35">
      <c r="A277" s="3"/>
    </row>
    <row r="278" spans="1:1" ht="15.75" customHeight="1" x14ac:dyDescent="0.35">
      <c r="A278" s="3"/>
    </row>
    <row r="279" spans="1:1" ht="15.75" customHeight="1" x14ac:dyDescent="0.35">
      <c r="A279" s="3"/>
    </row>
    <row r="280" spans="1:1" ht="15.75" customHeight="1" x14ac:dyDescent="0.35">
      <c r="A280" s="3"/>
    </row>
    <row r="281" spans="1:1" ht="15.75" customHeight="1" x14ac:dyDescent="0.35">
      <c r="A281" s="3"/>
    </row>
    <row r="282" spans="1:1" ht="15.75" customHeight="1" x14ac:dyDescent="0.35">
      <c r="A282" s="3"/>
    </row>
    <row r="283" spans="1:1" ht="15.75" customHeight="1" x14ac:dyDescent="0.35">
      <c r="A283" s="3"/>
    </row>
    <row r="284" spans="1:1" ht="15.75" customHeight="1" x14ac:dyDescent="0.35">
      <c r="A284" s="3"/>
    </row>
    <row r="285" spans="1:1" ht="15.75" customHeight="1" x14ac:dyDescent="0.35">
      <c r="A285" s="3"/>
    </row>
    <row r="286" spans="1:1" ht="15.75" customHeight="1" x14ac:dyDescent="0.35">
      <c r="A286" s="3"/>
    </row>
    <row r="287" spans="1:1" ht="15.75" customHeight="1" x14ac:dyDescent="0.35">
      <c r="A287" s="3"/>
    </row>
    <row r="288" spans="1:1" ht="15.75" customHeight="1" x14ac:dyDescent="0.35">
      <c r="A288" s="3"/>
    </row>
    <row r="289" spans="1:1" ht="15.75" customHeight="1" x14ac:dyDescent="0.35">
      <c r="A289" s="3"/>
    </row>
    <row r="290" spans="1:1" ht="15.75" customHeight="1" x14ac:dyDescent="0.35">
      <c r="A290" s="3"/>
    </row>
    <row r="291" spans="1:1" ht="15.75" customHeight="1" x14ac:dyDescent="0.35">
      <c r="A291" s="3"/>
    </row>
    <row r="292" spans="1:1" ht="15.75" customHeight="1" x14ac:dyDescent="0.35">
      <c r="A292" s="3"/>
    </row>
    <row r="293" spans="1:1" ht="15.75" customHeight="1" x14ac:dyDescent="0.35">
      <c r="A293" s="3"/>
    </row>
    <row r="294" spans="1:1" ht="15.75" customHeight="1" x14ac:dyDescent="0.35">
      <c r="A294" s="3"/>
    </row>
    <row r="295" spans="1:1" ht="15.75" customHeight="1" x14ac:dyDescent="0.35">
      <c r="A295" s="3"/>
    </row>
    <row r="296" spans="1:1" ht="15.75" customHeight="1" x14ac:dyDescent="0.35">
      <c r="A296" s="3"/>
    </row>
    <row r="297" spans="1:1" ht="15.75" customHeight="1" x14ac:dyDescent="0.35">
      <c r="A297" s="3"/>
    </row>
    <row r="298" spans="1:1" ht="15.75" customHeight="1" x14ac:dyDescent="0.35">
      <c r="A298" s="3"/>
    </row>
    <row r="299" spans="1:1" ht="15.75" customHeight="1" x14ac:dyDescent="0.35">
      <c r="A299" s="3"/>
    </row>
    <row r="300" spans="1:1" ht="15.75" customHeight="1" x14ac:dyDescent="0.35">
      <c r="A300" s="3"/>
    </row>
    <row r="301" spans="1:1" ht="15.75" customHeight="1" x14ac:dyDescent="0.35">
      <c r="A301" s="3"/>
    </row>
    <row r="302" spans="1:1" ht="15.75" customHeight="1" x14ac:dyDescent="0.35">
      <c r="A302" s="3"/>
    </row>
    <row r="303" spans="1:1" ht="15.75" customHeight="1" x14ac:dyDescent="0.35">
      <c r="A303" s="3"/>
    </row>
    <row r="304" spans="1:1" ht="15.75" customHeight="1" x14ac:dyDescent="0.35">
      <c r="A304" s="3"/>
    </row>
    <row r="305" spans="1:1" ht="15.75" customHeight="1" x14ac:dyDescent="0.35">
      <c r="A305" s="3"/>
    </row>
    <row r="306" spans="1:1" ht="15.75" customHeight="1" x14ac:dyDescent="0.35">
      <c r="A306" s="3"/>
    </row>
    <row r="307" spans="1:1" ht="15.75" customHeight="1" x14ac:dyDescent="0.35">
      <c r="A307" s="3"/>
    </row>
    <row r="308" spans="1:1" ht="15.75" customHeight="1" x14ac:dyDescent="0.35">
      <c r="A308" s="3"/>
    </row>
    <row r="309" spans="1:1" ht="15.75" customHeight="1" x14ac:dyDescent="0.35">
      <c r="A309" s="3"/>
    </row>
    <row r="310" spans="1:1" ht="15.75" customHeight="1" x14ac:dyDescent="0.35">
      <c r="A310" s="3"/>
    </row>
    <row r="311" spans="1:1" ht="15.75" customHeight="1" x14ac:dyDescent="0.35">
      <c r="A311" s="3"/>
    </row>
    <row r="312" spans="1:1" ht="15.75" customHeight="1" x14ac:dyDescent="0.35">
      <c r="A312" s="3"/>
    </row>
    <row r="313" spans="1:1" ht="15.75" customHeight="1" x14ac:dyDescent="0.35">
      <c r="A313" s="3"/>
    </row>
    <row r="314" spans="1:1" ht="15.75" customHeight="1" x14ac:dyDescent="0.35">
      <c r="A314" s="3"/>
    </row>
    <row r="315" spans="1:1" ht="15.75" customHeight="1" x14ac:dyDescent="0.35">
      <c r="A315" s="3"/>
    </row>
    <row r="316" spans="1:1" ht="15.75" customHeight="1" x14ac:dyDescent="0.35">
      <c r="A316" s="3"/>
    </row>
    <row r="317" spans="1:1" ht="15.75" customHeight="1" x14ac:dyDescent="0.35">
      <c r="A317" s="3"/>
    </row>
    <row r="318" spans="1:1" ht="15.75" customHeight="1" x14ac:dyDescent="0.35">
      <c r="A318" s="3"/>
    </row>
    <row r="319" spans="1:1" ht="15.75" customHeight="1" x14ac:dyDescent="0.35">
      <c r="A319" s="3"/>
    </row>
    <row r="320" spans="1:1" ht="15.75" customHeight="1" x14ac:dyDescent="0.35">
      <c r="A320" s="3"/>
    </row>
    <row r="321" spans="1:1" ht="15.75" customHeight="1" x14ac:dyDescent="0.35">
      <c r="A321" s="3"/>
    </row>
    <row r="322" spans="1:1" ht="15.75" customHeight="1" x14ac:dyDescent="0.35">
      <c r="A322" s="3"/>
    </row>
    <row r="323" spans="1:1" ht="15.75" customHeight="1" x14ac:dyDescent="0.35">
      <c r="A323" s="3"/>
    </row>
    <row r="324" spans="1:1" ht="15.75" customHeight="1" x14ac:dyDescent="0.35">
      <c r="A324" s="3"/>
    </row>
    <row r="325" spans="1:1" ht="15.75" customHeight="1" x14ac:dyDescent="0.35">
      <c r="A325" s="3"/>
    </row>
    <row r="326" spans="1:1" ht="15.75" customHeight="1" x14ac:dyDescent="0.35">
      <c r="A326" s="3"/>
    </row>
    <row r="327" spans="1:1" ht="15.75" customHeight="1" x14ac:dyDescent="0.35">
      <c r="A327" s="3"/>
    </row>
    <row r="328" spans="1:1" ht="15.75" customHeight="1" x14ac:dyDescent="0.35">
      <c r="A328" s="3"/>
    </row>
    <row r="329" spans="1:1" ht="15.75" customHeight="1" x14ac:dyDescent="0.35">
      <c r="A329" s="3"/>
    </row>
    <row r="330" spans="1:1" ht="15.75" customHeight="1" x14ac:dyDescent="0.35">
      <c r="A330" s="3"/>
    </row>
    <row r="331" spans="1:1" ht="15.75" customHeight="1" x14ac:dyDescent="0.35">
      <c r="A331" s="3"/>
    </row>
    <row r="332" spans="1:1" ht="15.75" customHeight="1" x14ac:dyDescent="0.35">
      <c r="A332" s="3"/>
    </row>
    <row r="333" spans="1:1" ht="15.75" customHeight="1" x14ac:dyDescent="0.35">
      <c r="A333" s="3"/>
    </row>
    <row r="334" spans="1:1" ht="15.75" customHeight="1" x14ac:dyDescent="0.35">
      <c r="A334" s="3"/>
    </row>
    <row r="335" spans="1:1" ht="15.75" customHeight="1" x14ac:dyDescent="0.35">
      <c r="A335" s="3"/>
    </row>
    <row r="336" spans="1:1" ht="15.75" customHeight="1" x14ac:dyDescent="0.35">
      <c r="A336" s="3"/>
    </row>
    <row r="337" spans="1:1" ht="15.75" customHeight="1" x14ac:dyDescent="0.35">
      <c r="A337" s="3"/>
    </row>
    <row r="338" spans="1:1" ht="15.75" customHeight="1" x14ac:dyDescent="0.35">
      <c r="A338" s="3"/>
    </row>
    <row r="339" spans="1:1" ht="15.75" customHeight="1" x14ac:dyDescent="0.35">
      <c r="A339" s="3"/>
    </row>
    <row r="340" spans="1:1" ht="15.75" customHeight="1" x14ac:dyDescent="0.35">
      <c r="A340" s="3"/>
    </row>
    <row r="341" spans="1:1" ht="15.75" customHeight="1" x14ac:dyDescent="0.35">
      <c r="A341" s="3"/>
    </row>
    <row r="342" spans="1:1" ht="15.75" customHeight="1" x14ac:dyDescent="0.35">
      <c r="A342" s="3"/>
    </row>
    <row r="343" spans="1:1" ht="15.75" customHeight="1" x14ac:dyDescent="0.35">
      <c r="A343" s="3"/>
    </row>
    <row r="344" spans="1:1" ht="15.75" customHeight="1" x14ac:dyDescent="0.35">
      <c r="A344" s="3"/>
    </row>
    <row r="345" spans="1:1" ht="15.75" customHeight="1" x14ac:dyDescent="0.35">
      <c r="A345" s="3"/>
    </row>
    <row r="346" spans="1:1" ht="15.75" customHeight="1" x14ac:dyDescent="0.35">
      <c r="A346" s="3"/>
    </row>
    <row r="347" spans="1:1" ht="15.75" customHeight="1" x14ac:dyDescent="0.35">
      <c r="A347" s="3"/>
    </row>
    <row r="348" spans="1:1" ht="15.75" customHeight="1" x14ac:dyDescent="0.35">
      <c r="A348" s="3"/>
    </row>
    <row r="349" spans="1:1" ht="15.75" customHeight="1" x14ac:dyDescent="0.35">
      <c r="A349" s="3"/>
    </row>
    <row r="350" spans="1:1" ht="15.75" customHeight="1" x14ac:dyDescent="0.35">
      <c r="A350" s="3"/>
    </row>
    <row r="351" spans="1:1" ht="15.75" customHeight="1" x14ac:dyDescent="0.35">
      <c r="A351" s="3"/>
    </row>
    <row r="352" spans="1:1" ht="15.75" customHeight="1" x14ac:dyDescent="0.35">
      <c r="A352" s="3"/>
    </row>
    <row r="353" spans="1:1" ht="15.75" customHeight="1" x14ac:dyDescent="0.35">
      <c r="A353" s="3"/>
    </row>
    <row r="354" spans="1:1" ht="15.75" customHeight="1" x14ac:dyDescent="0.35">
      <c r="A354" s="3"/>
    </row>
    <row r="355" spans="1:1" ht="15.75" customHeight="1" x14ac:dyDescent="0.35">
      <c r="A355" s="3"/>
    </row>
    <row r="356" spans="1:1" ht="15.75" customHeight="1" x14ac:dyDescent="0.35">
      <c r="A356" s="3"/>
    </row>
    <row r="357" spans="1:1" ht="15.75" customHeight="1" x14ac:dyDescent="0.35">
      <c r="A357" s="3"/>
    </row>
    <row r="358" spans="1:1" ht="15.75" customHeight="1" x14ac:dyDescent="0.35">
      <c r="A358" s="3"/>
    </row>
    <row r="359" spans="1:1" ht="15.75" customHeight="1" x14ac:dyDescent="0.35">
      <c r="A359" s="3"/>
    </row>
    <row r="360" spans="1:1" ht="15.75" customHeight="1" x14ac:dyDescent="0.35">
      <c r="A360" s="3"/>
    </row>
    <row r="361" spans="1:1" ht="15.75" customHeight="1" x14ac:dyDescent="0.35">
      <c r="A361" s="3"/>
    </row>
    <row r="362" spans="1:1" ht="15.75" customHeight="1" x14ac:dyDescent="0.35">
      <c r="A362" s="3"/>
    </row>
    <row r="363" spans="1:1" ht="15.75" customHeight="1" x14ac:dyDescent="0.35">
      <c r="A363" s="3"/>
    </row>
    <row r="364" spans="1:1" ht="15.75" customHeight="1" x14ac:dyDescent="0.35">
      <c r="A364" s="3"/>
    </row>
    <row r="365" spans="1:1" ht="15.75" customHeight="1" x14ac:dyDescent="0.35">
      <c r="A365" s="3"/>
    </row>
    <row r="366" spans="1:1" ht="15.75" customHeight="1" x14ac:dyDescent="0.35">
      <c r="A366" s="3"/>
    </row>
    <row r="367" spans="1:1" ht="15.75" customHeight="1" x14ac:dyDescent="0.35">
      <c r="A367" s="3"/>
    </row>
    <row r="368" spans="1:1" ht="15.75" customHeight="1" x14ac:dyDescent="0.35">
      <c r="A368" s="3"/>
    </row>
    <row r="369" spans="1:1" ht="15.75" customHeight="1" x14ac:dyDescent="0.35">
      <c r="A369" s="3"/>
    </row>
    <row r="370" spans="1:1" ht="15.75" customHeight="1" x14ac:dyDescent="0.35">
      <c r="A370" s="3"/>
    </row>
    <row r="371" spans="1:1" ht="15.75" customHeight="1" x14ac:dyDescent="0.35">
      <c r="A371" s="3"/>
    </row>
    <row r="372" spans="1:1" ht="15.75" customHeight="1" x14ac:dyDescent="0.35">
      <c r="A372" s="3"/>
    </row>
    <row r="373" spans="1:1" ht="15.75" customHeight="1" x14ac:dyDescent="0.35">
      <c r="A373" s="3"/>
    </row>
    <row r="374" spans="1:1" ht="15.75" customHeight="1" x14ac:dyDescent="0.35">
      <c r="A374" s="3"/>
    </row>
    <row r="375" spans="1:1" ht="15.75" customHeight="1" x14ac:dyDescent="0.35">
      <c r="A375" s="3"/>
    </row>
    <row r="376" spans="1:1" ht="15.75" customHeight="1" x14ac:dyDescent="0.35">
      <c r="A376" s="3"/>
    </row>
    <row r="377" spans="1:1" ht="15.75" customHeight="1" x14ac:dyDescent="0.35">
      <c r="A377" s="3"/>
    </row>
    <row r="378" spans="1:1" ht="15.75" customHeight="1" x14ac:dyDescent="0.35">
      <c r="A378" s="3"/>
    </row>
    <row r="379" spans="1:1" ht="15.75" customHeight="1" x14ac:dyDescent="0.35">
      <c r="A379" s="3"/>
    </row>
    <row r="380" spans="1:1" ht="15.75" customHeight="1" x14ac:dyDescent="0.35">
      <c r="A380" s="3"/>
    </row>
    <row r="381" spans="1:1" ht="15.75" customHeight="1" x14ac:dyDescent="0.35">
      <c r="A381" s="3"/>
    </row>
    <row r="382" spans="1:1" ht="15.75" customHeight="1" x14ac:dyDescent="0.35">
      <c r="A382" s="3"/>
    </row>
    <row r="383" spans="1:1" ht="15.75" customHeight="1" x14ac:dyDescent="0.35">
      <c r="A383" s="3"/>
    </row>
    <row r="384" spans="1:1" ht="15.75" customHeight="1" x14ac:dyDescent="0.35">
      <c r="A384" s="3"/>
    </row>
    <row r="385" spans="1:1" ht="15.75" customHeight="1" x14ac:dyDescent="0.35">
      <c r="A385" s="3"/>
    </row>
    <row r="386" spans="1:1" ht="15.75" customHeight="1" x14ac:dyDescent="0.35">
      <c r="A386" s="3"/>
    </row>
    <row r="387" spans="1:1" ht="15.75" customHeight="1" x14ac:dyDescent="0.35">
      <c r="A387" s="3"/>
    </row>
    <row r="388" spans="1:1" ht="15.75" customHeight="1" x14ac:dyDescent="0.35">
      <c r="A388" s="3"/>
    </row>
    <row r="389" spans="1:1" ht="15.75" customHeight="1" x14ac:dyDescent="0.35">
      <c r="A389" s="3"/>
    </row>
    <row r="390" spans="1:1" ht="15.75" customHeight="1" x14ac:dyDescent="0.35">
      <c r="A390" s="3"/>
    </row>
    <row r="391" spans="1:1" ht="15.75" customHeight="1" x14ac:dyDescent="0.35">
      <c r="A391" s="3"/>
    </row>
    <row r="392" spans="1:1" ht="15.75" customHeight="1" x14ac:dyDescent="0.35">
      <c r="A392" s="3"/>
    </row>
    <row r="393" spans="1:1" ht="15.75" customHeight="1" x14ac:dyDescent="0.35">
      <c r="A393" s="3"/>
    </row>
    <row r="394" spans="1:1" ht="15.75" customHeight="1" x14ac:dyDescent="0.35">
      <c r="A394" s="3"/>
    </row>
    <row r="395" spans="1:1" ht="15.75" customHeight="1" x14ac:dyDescent="0.35">
      <c r="A395" s="3"/>
    </row>
    <row r="396" spans="1:1" ht="15.75" customHeight="1" x14ac:dyDescent="0.35">
      <c r="A396" s="3"/>
    </row>
    <row r="397" spans="1:1" ht="15.75" customHeight="1" x14ac:dyDescent="0.35">
      <c r="A397" s="3"/>
    </row>
    <row r="398" spans="1:1" ht="15.75" customHeight="1" x14ac:dyDescent="0.35">
      <c r="A398" s="3"/>
    </row>
    <row r="399" spans="1:1" ht="15.75" customHeight="1" x14ac:dyDescent="0.35">
      <c r="A399" s="3"/>
    </row>
    <row r="400" spans="1:1" ht="15.75" customHeight="1" x14ac:dyDescent="0.35">
      <c r="A400" s="3"/>
    </row>
    <row r="401" spans="1:1" ht="15.75" customHeight="1" x14ac:dyDescent="0.35">
      <c r="A401" s="3"/>
    </row>
    <row r="402" spans="1:1" ht="15.75" customHeight="1" x14ac:dyDescent="0.35">
      <c r="A402" s="3"/>
    </row>
    <row r="403" spans="1:1" ht="15.75" customHeight="1" x14ac:dyDescent="0.35">
      <c r="A403" s="3"/>
    </row>
    <row r="404" spans="1:1" ht="15.75" customHeight="1" x14ac:dyDescent="0.35">
      <c r="A404" s="3"/>
    </row>
    <row r="405" spans="1:1" ht="15.75" customHeight="1" x14ac:dyDescent="0.35">
      <c r="A405" s="3"/>
    </row>
    <row r="406" spans="1:1" ht="15.75" customHeight="1" x14ac:dyDescent="0.35">
      <c r="A406" s="3"/>
    </row>
    <row r="407" spans="1:1" ht="15.75" customHeight="1" x14ac:dyDescent="0.35">
      <c r="A407" s="3"/>
    </row>
    <row r="408" spans="1:1" ht="15.75" customHeight="1" x14ac:dyDescent="0.35">
      <c r="A408" s="3"/>
    </row>
    <row r="409" spans="1:1" ht="15.75" customHeight="1" x14ac:dyDescent="0.35">
      <c r="A409" s="3"/>
    </row>
    <row r="410" spans="1:1" ht="15.75" customHeight="1" x14ac:dyDescent="0.35">
      <c r="A410" s="3"/>
    </row>
    <row r="411" spans="1:1" ht="15.75" customHeight="1" x14ac:dyDescent="0.35">
      <c r="A411" s="3"/>
    </row>
    <row r="412" spans="1:1" ht="15.75" customHeight="1" x14ac:dyDescent="0.35">
      <c r="A412" s="3"/>
    </row>
    <row r="413" spans="1:1" ht="15.75" customHeight="1" x14ac:dyDescent="0.35">
      <c r="A413" s="3"/>
    </row>
    <row r="414" spans="1:1" ht="15.75" customHeight="1" x14ac:dyDescent="0.35">
      <c r="A414" s="3"/>
    </row>
    <row r="415" spans="1:1" ht="15.75" customHeight="1" x14ac:dyDescent="0.35">
      <c r="A415" s="3"/>
    </row>
    <row r="416" spans="1:1" ht="15.75" customHeight="1" x14ac:dyDescent="0.35">
      <c r="A416" s="3"/>
    </row>
    <row r="417" spans="1:1" ht="15.75" customHeight="1" x14ac:dyDescent="0.35">
      <c r="A417" s="3"/>
    </row>
    <row r="418" spans="1:1" ht="15.75" customHeight="1" x14ac:dyDescent="0.35">
      <c r="A418" s="3"/>
    </row>
    <row r="419" spans="1:1" ht="15.75" customHeight="1" x14ac:dyDescent="0.35">
      <c r="A419" s="3"/>
    </row>
    <row r="420" spans="1:1" ht="15.75" customHeight="1" x14ac:dyDescent="0.35">
      <c r="A420" s="3"/>
    </row>
    <row r="421" spans="1:1" ht="15.75" customHeight="1" x14ac:dyDescent="0.35">
      <c r="A421" s="3"/>
    </row>
    <row r="422" spans="1:1" ht="15.75" customHeight="1" x14ac:dyDescent="0.35">
      <c r="A422" s="3"/>
    </row>
    <row r="423" spans="1:1" ht="15.75" customHeight="1" x14ac:dyDescent="0.35">
      <c r="A423" s="3"/>
    </row>
    <row r="424" spans="1:1" ht="15.75" customHeight="1" x14ac:dyDescent="0.35">
      <c r="A424" s="3"/>
    </row>
    <row r="425" spans="1:1" ht="15.75" customHeight="1" x14ac:dyDescent="0.35">
      <c r="A425" s="3"/>
    </row>
    <row r="426" spans="1:1" ht="15.75" customHeight="1" x14ac:dyDescent="0.35">
      <c r="A426" s="3"/>
    </row>
    <row r="427" spans="1:1" ht="15.75" customHeight="1" x14ac:dyDescent="0.35">
      <c r="A427" s="3"/>
    </row>
    <row r="428" spans="1:1" ht="15.75" customHeight="1" x14ac:dyDescent="0.35">
      <c r="A428" s="3"/>
    </row>
    <row r="429" spans="1:1" ht="15.75" customHeight="1" x14ac:dyDescent="0.35">
      <c r="A429" s="3"/>
    </row>
    <row r="430" spans="1:1" ht="15.75" customHeight="1" x14ac:dyDescent="0.35">
      <c r="A430" s="3"/>
    </row>
    <row r="431" spans="1:1" ht="15.75" customHeight="1" x14ac:dyDescent="0.35">
      <c r="A431" s="3"/>
    </row>
    <row r="432" spans="1:1" ht="15.75" customHeight="1" x14ac:dyDescent="0.35">
      <c r="A432" s="3"/>
    </row>
    <row r="433" spans="1:1" ht="15.75" customHeight="1" x14ac:dyDescent="0.35">
      <c r="A433" s="3"/>
    </row>
    <row r="434" spans="1:1" ht="15.75" customHeight="1" x14ac:dyDescent="0.35">
      <c r="A434" s="3"/>
    </row>
    <row r="435" spans="1:1" ht="15.75" customHeight="1" x14ac:dyDescent="0.35">
      <c r="A435" s="3"/>
    </row>
    <row r="436" spans="1:1" ht="15.75" customHeight="1" x14ac:dyDescent="0.35">
      <c r="A436" s="3"/>
    </row>
    <row r="437" spans="1:1" ht="15.75" customHeight="1" x14ac:dyDescent="0.35">
      <c r="A437" s="3"/>
    </row>
    <row r="438" spans="1:1" ht="15.75" customHeight="1" x14ac:dyDescent="0.35">
      <c r="A438" s="3"/>
    </row>
    <row r="439" spans="1:1" ht="15.75" customHeight="1" x14ac:dyDescent="0.35">
      <c r="A439" s="3"/>
    </row>
    <row r="440" spans="1:1" ht="15.75" customHeight="1" x14ac:dyDescent="0.35">
      <c r="A440" s="3"/>
    </row>
    <row r="441" spans="1:1" ht="15.75" customHeight="1" x14ac:dyDescent="0.35">
      <c r="A441" s="3"/>
    </row>
    <row r="442" spans="1:1" ht="15.75" customHeight="1" x14ac:dyDescent="0.35">
      <c r="A442" s="3"/>
    </row>
    <row r="443" spans="1:1" ht="15.75" customHeight="1" x14ac:dyDescent="0.35">
      <c r="A443" s="3"/>
    </row>
    <row r="444" spans="1:1" ht="15.75" customHeight="1" x14ac:dyDescent="0.35">
      <c r="A444" s="3"/>
    </row>
    <row r="445" spans="1:1" ht="15.75" customHeight="1" x14ac:dyDescent="0.35">
      <c r="A445" s="3"/>
    </row>
    <row r="446" spans="1:1" ht="15.75" customHeight="1" x14ac:dyDescent="0.35">
      <c r="A446" s="3"/>
    </row>
    <row r="447" spans="1:1" ht="15.75" customHeight="1" x14ac:dyDescent="0.35">
      <c r="A447" s="3"/>
    </row>
    <row r="448" spans="1:1" ht="15.75" customHeight="1" x14ac:dyDescent="0.35">
      <c r="A448" s="3"/>
    </row>
    <row r="449" spans="1:1" ht="15.75" customHeight="1" x14ac:dyDescent="0.35">
      <c r="A449" s="3"/>
    </row>
    <row r="450" spans="1:1" ht="15.75" customHeight="1" x14ac:dyDescent="0.35">
      <c r="A450" s="3"/>
    </row>
    <row r="451" spans="1:1" ht="15.75" customHeight="1" x14ac:dyDescent="0.35">
      <c r="A451" s="3"/>
    </row>
    <row r="452" spans="1:1" ht="15.75" customHeight="1" x14ac:dyDescent="0.35">
      <c r="A452" s="3"/>
    </row>
    <row r="453" spans="1:1" ht="15.75" customHeight="1" x14ac:dyDescent="0.35">
      <c r="A453" s="3"/>
    </row>
    <row r="454" spans="1:1" ht="15.75" customHeight="1" x14ac:dyDescent="0.35">
      <c r="A454" s="3"/>
    </row>
    <row r="455" spans="1:1" ht="15.75" customHeight="1" x14ac:dyDescent="0.35">
      <c r="A455" s="3"/>
    </row>
    <row r="456" spans="1:1" ht="15.75" customHeight="1" x14ac:dyDescent="0.35">
      <c r="A456" s="3"/>
    </row>
    <row r="457" spans="1:1" ht="15.75" customHeight="1" x14ac:dyDescent="0.35">
      <c r="A457" s="3"/>
    </row>
    <row r="458" spans="1:1" ht="15.75" customHeight="1" x14ac:dyDescent="0.35">
      <c r="A458" s="3"/>
    </row>
    <row r="459" spans="1:1" ht="15.75" customHeight="1" x14ac:dyDescent="0.35">
      <c r="A459" s="3"/>
    </row>
    <row r="460" spans="1:1" ht="15.75" customHeight="1" x14ac:dyDescent="0.35">
      <c r="A460" s="3"/>
    </row>
    <row r="461" spans="1:1" ht="15.75" customHeight="1" x14ac:dyDescent="0.35">
      <c r="A461" s="3"/>
    </row>
    <row r="462" spans="1:1" ht="15.75" customHeight="1" x14ac:dyDescent="0.35">
      <c r="A462" s="3"/>
    </row>
    <row r="463" spans="1:1" ht="15.75" customHeight="1" x14ac:dyDescent="0.35">
      <c r="A463" s="3"/>
    </row>
    <row r="464" spans="1:1" ht="15.75" customHeight="1" x14ac:dyDescent="0.35">
      <c r="A464" s="3"/>
    </row>
    <row r="465" spans="1:1" ht="15.75" customHeight="1" x14ac:dyDescent="0.35">
      <c r="A465" s="3"/>
    </row>
    <row r="466" spans="1:1" ht="15.75" customHeight="1" x14ac:dyDescent="0.35">
      <c r="A466" s="3"/>
    </row>
    <row r="467" spans="1:1" ht="15.75" customHeight="1" x14ac:dyDescent="0.35">
      <c r="A467" s="3"/>
    </row>
    <row r="468" spans="1:1" ht="15.75" customHeight="1" x14ac:dyDescent="0.35">
      <c r="A468" s="3"/>
    </row>
    <row r="469" spans="1:1" ht="15.75" customHeight="1" x14ac:dyDescent="0.35">
      <c r="A469" s="3"/>
    </row>
    <row r="470" spans="1:1" ht="15.75" customHeight="1" x14ac:dyDescent="0.35">
      <c r="A470" s="3"/>
    </row>
    <row r="471" spans="1:1" ht="15.75" customHeight="1" x14ac:dyDescent="0.35">
      <c r="A471" s="3"/>
    </row>
    <row r="472" spans="1:1" ht="15.75" customHeight="1" x14ac:dyDescent="0.35">
      <c r="A472" s="3"/>
    </row>
    <row r="473" spans="1:1" ht="15.75" customHeight="1" x14ac:dyDescent="0.35">
      <c r="A473" s="3"/>
    </row>
    <row r="474" spans="1:1" ht="15.75" customHeight="1" x14ac:dyDescent="0.35">
      <c r="A474" s="3"/>
    </row>
    <row r="475" spans="1:1" ht="15.75" customHeight="1" x14ac:dyDescent="0.35">
      <c r="A475" s="3"/>
    </row>
    <row r="476" spans="1:1" ht="15.75" customHeight="1" x14ac:dyDescent="0.35">
      <c r="A476" s="3"/>
    </row>
    <row r="477" spans="1:1" ht="15.75" customHeight="1" x14ac:dyDescent="0.35">
      <c r="A477" s="3"/>
    </row>
    <row r="478" spans="1:1" ht="15.75" customHeight="1" x14ac:dyDescent="0.35">
      <c r="A478" s="3"/>
    </row>
    <row r="479" spans="1:1" ht="15.75" customHeight="1" x14ac:dyDescent="0.35">
      <c r="A479" s="3"/>
    </row>
    <row r="480" spans="1:1" ht="15.75" customHeight="1" x14ac:dyDescent="0.35">
      <c r="A480" s="3"/>
    </row>
    <row r="481" spans="1:1" ht="15.75" customHeight="1" x14ac:dyDescent="0.35">
      <c r="A481" s="3"/>
    </row>
    <row r="482" spans="1:1" ht="15.75" customHeight="1" x14ac:dyDescent="0.35">
      <c r="A482" s="3"/>
    </row>
    <row r="483" spans="1:1" ht="15.75" customHeight="1" x14ac:dyDescent="0.35">
      <c r="A483" s="3"/>
    </row>
    <row r="484" spans="1:1" ht="15.75" customHeight="1" x14ac:dyDescent="0.35">
      <c r="A484" s="3"/>
    </row>
    <row r="485" spans="1:1" ht="15.75" customHeight="1" x14ac:dyDescent="0.35">
      <c r="A485" s="3"/>
    </row>
    <row r="486" spans="1:1" ht="15.75" customHeight="1" x14ac:dyDescent="0.35">
      <c r="A486" s="3"/>
    </row>
    <row r="487" spans="1:1" ht="15.75" customHeight="1" x14ac:dyDescent="0.35">
      <c r="A487" s="3"/>
    </row>
    <row r="488" spans="1:1" ht="15.75" customHeight="1" x14ac:dyDescent="0.35">
      <c r="A488" s="3"/>
    </row>
    <row r="489" spans="1:1" ht="15.75" customHeight="1" x14ac:dyDescent="0.35">
      <c r="A489" s="3"/>
    </row>
    <row r="490" spans="1:1" ht="15.75" customHeight="1" x14ac:dyDescent="0.35">
      <c r="A490" s="3"/>
    </row>
    <row r="491" spans="1:1" ht="15.75" customHeight="1" x14ac:dyDescent="0.35">
      <c r="A491" s="3"/>
    </row>
    <row r="492" spans="1:1" ht="15.75" customHeight="1" x14ac:dyDescent="0.35">
      <c r="A492" s="3"/>
    </row>
    <row r="493" spans="1:1" ht="15.75" customHeight="1" x14ac:dyDescent="0.35">
      <c r="A493" s="3"/>
    </row>
    <row r="494" spans="1:1" ht="15.75" customHeight="1" x14ac:dyDescent="0.35">
      <c r="A494" s="3"/>
    </row>
    <row r="495" spans="1:1" ht="15.75" customHeight="1" x14ac:dyDescent="0.35">
      <c r="A495" s="3"/>
    </row>
    <row r="496" spans="1:1" ht="15.75" customHeight="1" x14ac:dyDescent="0.35">
      <c r="A496" s="3"/>
    </row>
    <row r="497" spans="1:1" ht="15.75" customHeight="1" x14ac:dyDescent="0.35">
      <c r="A497" s="3"/>
    </row>
    <row r="498" spans="1:1" ht="15.75" customHeight="1" x14ac:dyDescent="0.35">
      <c r="A498" s="3"/>
    </row>
    <row r="499" spans="1:1" ht="15.75" customHeight="1" x14ac:dyDescent="0.35">
      <c r="A499" s="3"/>
    </row>
    <row r="500" spans="1:1" ht="15.75" customHeight="1" x14ac:dyDescent="0.35">
      <c r="A500" s="3"/>
    </row>
    <row r="501" spans="1:1" ht="15.75" customHeight="1" x14ac:dyDescent="0.35">
      <c r="A501" s="3"/>
    </row>
    <row r="502" spans="1:1" ht="15.75" customHeight="1" x14ac:dyDescent="0.35">
      <c r="A502" s="3"/>
    </row>
    <row r="503" spans="1:1" ht="15.75" customHeight="1" x14ac:dyDescent="0.35">
      <c r="A503" s="3"/>
    </row>
    <row r="504" spans="1:1" ht="15.75" customHeight="1" x14ac:dyDescent="0.35">
      <c r="A504" s="3"/>
    </row>
    <row r="505" spans="1:1" ht="15.75" customHeight="1" x14ac:dyDescent="0.35">
      <c r="A505" s="3"/>
    </row>
    <row r="506" spans="1:1" ht="15.75" customHeight="1" x14ac:dyDescent="0.35">
      <c r="A506" s="3"/>
    </row>
    <row r="507" spans="1:1" ht="15.75" customHeight="1" x14ac:dyDescent="0.35">
      <c r="A507" s="3"/>
    </row>
    <row r="508" spans="1:1" ht="15.75" customHeight="1" x14ac:dyDescent="0.35">
      <c r="A508" s="3"/>
    </row>
    <row r="509" spans="1:1" ht="15.75" customHeight="1" x14ac:dyDescent="0.35">
      <c r="A509" s="3"/>
    </row>
    <row r="510" spans="1:1" ht="15.75" customHeight="1" x14ac:dyDescent="0.35">
      <c r="A510" s="3"/>
    </row>
    <row r="511" spans="1:1" ht="15.75" customHeight="1" x14ac:dyDescent="0.35">
      <c r="A511" s="3"/>
    </row>
    <row r="512" spans="1:1" ht="15.75" customHeight="1" x14ac:dyDescent="0.35">
      <c r="A512" s="3"/>
    </row>
    <row r="513" spans="1:1" ht="15.75" customHeight="1" x14ac:dyDescent="0.35">
      <c r="A513" s="3"/>
    </row>
    <row r="514" spans="1:1" ht="15.75" customHeight="1" x14ac:dyDescent="0.35">
      <c r="A514" s="3"/>
    </row>
    <row r="515" spans="1:1" ht="15.75" customHeight="1" x14ac:dyDescent="0.35">
      <c r="A515" s="3"/>
    </row>
    <row r="516" spans="1:1" ht="15.75" customHeight="1" x14ac:dyDescent="0.35">
      <c r="A516" s="3"/>
    </row>
    <row r="517" spans="1:1" ht="15.75" customHeight="1" x14ac:dyDescent="0.35">
      <c r="A517" s="3"/>
    </row>
    <row r="518" spans="1:1" ht="15.75" customHeight="1" x14ac:dyDescent="0.35">
      <c r="A518" s="3"/>
    </row>
    <row r="519" spans="1:1" ht="15.75" customHeight="1" x14ac:dyDescent="0.35">
      <c r="A519" s="3"/>
    </row>
    <row r="520" spans="1:1" ht="15.75" customHeight="1" x14ac:dyDescent="0.35">
      <c r="A520" s="3"/>
    </row>
    <row r="521" spans="1:1" ht="15.75" customHeight="1" x14ac:dyDescent="0.35">
      <c r="A521" s="3"/>
    </row>
    <row r="522" spans="1:1" ht="15.75" customHeight="1" x14ac:dyDescent="0.35">
      <c r="A522" s="3"/>
    </row>
    <row r="523" spans="1:1" ht="15.75" customHeight="1" x14ac:dyDescent="0.35">
      <c r="A523" s="3"/>
    </row>
    <row r="524" spans="1:1" ht="15.75" customHeight="1" x14ac:dyDescent="0.35">
      <c r="A524" s="3"/>
    </row>
    <row r="525" spans="1:1" ht="15.75" customHeight="1" x14ac:dyDescent="0.35">
      <c r="A525" s="3"/>
    </row>
    <row r="526" spans="1:1" ht="15.75" customHeight="1" x14ac:dyDescent="0.35">
      <c r="A526" s="3"/>
    </row>
    <row r="527" spans="1:1" ht="15.75" customHeight="1" x14ac:dyDescent="0.35">
      <c r="A527" s="3"/>
    </row>
    <row r="528" spans="1:1" ht="15.75" customHeight="1" x14ac:dyDescent="0.35">
      <c r="A528" s="3"/>
    </row>
    <row r="529" spans="1:1" ht="15.75" customHeight="1" x14ac:dyDescent="0.35">
      <c r="A529" s="3"/>
    </row>
    <row r="530" spans="1:1" ht="15.75" customHeight="1" x14ac:dyDescent="0.35">
      <c r="A530" s="3"/>
    </row>
    <row r="531" spans="1:1" ht="15.75" customHeight="1" x14ac:dyDescent="0.35">
      <c r="A531" s="3"/>
    </row>
    <row r="532" spans="1:1" ht="15.75" customHeight="1" x14ac:dyDescent="0.35">
      <c r="A532" s="3"/>
    </row>
    <row r="533" spans="1:1" ht="15.75" customHeight="1" x14ac:dyDescent="0.35">
      <c r="A533" s="3"/>
    </row>
    <row r="534" spans="1:1" ht="15.75" customHeight="1" x14ac:dyDescent="0.35">
      <c r="A534" s="3"/>
    </row>
    <row r="535" spans="1:1" ht="15.75" customHeight="1" x14ac:dyDescent="0.35">
      <c r="A535" s="3"/>
    </row>
    <row r="536" spans="1:1" ht="15.75" customHeight="1" x14ac:dyDescent="0.35">
      <c r="A536" s="3"/>
    </row>
    <row r="537" spans="1:1" ht="15.75" customHeight="1" x14ac:dyDescent="0.35">
      <c r="A537" s="3"/>
    </row>
    <row r="538" spans="1:1" ht="15.75" customHeight="1" x14ac:dyDescent="0.35">
      <c r="A538" s="3"/>
    </row>
    <row r="539" spans="1:1" ht="15.75" customHeight="1" x14ac:dyDescent="0.35">
      <c r="A539" s="3"/>
    </row>
    <row r="540" spans="1:1" ht="15.75" customHeight="1" x14ac:dyDescent="0.35">
      <c r="A540" s="3"/>
    </row>
    <row r="541" spans="1:1" ht="15.75" customHeight="1" x14ac:dyDescent="0.35">
      <c r="A541" s="3"/>
    </row>
    <row r="542" spans="1:1" ht="15.75" customHeight="1" x14ac:dyDescent="0.35">
      <c r="A542" s="3"/>
    </row>
    <row r="543" spans="1:1" ht="15.75" customHeight="1" x14ac:dyDescent="0.35">
      <c r="A543" s="3"/>
    </row>
    <row r="544" spans="1:1" ht="15.75" customHeight="1" x14ac:dyDescent="0.35">
      <c r="A544" s="3"/>
    </row>
    <row r="545" spans="1:1" ht="15.75" customHeight="1" x14ac:dyDescent="0.35">
      <c r="A545" s="3"/>
    </row>
    <row r="546" spans="1:1" ht="15.75" customHeight="1" x14ac:dyDescent="0.35">
      <c r="A546" s="3"/>
    </row>
    <row r="547" spans="1:1" ht="15.75" customHeight="1" x14ac:dyDescent="0.35">
      <c r="A547" s="3"/>
    </row>
    <row r="548" spans="1:1" ht="15.75" customHeight="1" x14ac:dyDescent="0.35">
      <c r="A548" s="3"/>
    </row>
    <row r="549" spans="1:1" ht="15.75" customHeight="1" x14ac:dyDescent="0.35">
      <c r="A549" s="3"/>
    </row>
    <row r="550" spans="1:1" ht="15.75" customHeight="1" x14ac:dyDescent="0.35">
      <c r="A550" s="3"/>
    </row>
    <row r="551" spans="1:1" ht="15.75" customHeight="1" x14ac:dyDescent="0.35">
      <c r="A551" s="3"/>
    </row>
    <row r="552" spans="1:1" ht="15.75" customHeight="1" x14ac:dyDescent="0.35">
      <c r="A552" s="3"/>
    </row>
    <row r="553" spans="1:1" ht="15.75" customHeight="1" x14ac:dyDescent="0.35">
      <c r="A553" s="3"/>
    </row>
    <row r="554" spans="1:1" ht="15.75" customHeight="1" x14ac:dyDescent="0.35">
      <c r="A554" s="3"/>
    </row>
    <row r="555" spans="1:1" ht="15.75" customHeight="1" x14ac:dyDescent="0.35">
      <c r="A555" s="3"/>
    </row>
    <row r="556" spans="1:1" ht="15.75" customHeight="1" x14ac:dyDescent="0.35">
      <c r="A556" s="3"/>
    </row>
    <row r="557" spans="1:1" ht="15.75" customHeight="1" x14ac:dyDescent="0.35">
      <c r="A557" s="3"/>
    </row>
    <row r="558" spans="1:1" ht="15.75" customHeight="1" x14ac:dyDescent="0.35">
      <c r="A558" s="3"/>
    </row>
    <row r="559" spans="1:1" ht="15.75" customHeight="1" x14ac:dyDescent="0.35">
      <c r="A559" s="3"/>
    </row>
    <row r="560" spans="1:1" ht="15.75" customHeight="1" x14ac:dyDescent="0.35">
      <c r="A560" s="3"/>
    </row>
    <row r="561" spans="1:1" ht="15.75" customHeight="1" x14ac:dyDescent="0.35">
      <c r="A561" s="3"/>
    </row>
    <row r="562" spans="1:1" ht="15.75" customHeight="1" x14ac:dyDescent="0.35">
      <c r="A562" s="3"/>
    </row>
    <row r="563" spans="1:1" ht="15.75" customHeight="1" x14ac:dyDescent="0.35">
      <c r="A563" s="3"/>
    </row>
    <row r="564" spans="1:1" ht="15.75" customHeight="1" x14ac:dyDescent="0.35">
      <c r="A564" s="3"/>
    </row>
    <row r="565" spans="1:1" ht="15.75" customHeight="1" x14ac:dyDescent="0.35">
      <c r="A565" s="3"/>
    </row>
    <row r="566" spans="1:1" ht="15.75" customHeight="1" x14ac:dyDescent="0.35">
      <c r="A566" s="3"/>
    </row>
    <row r="567" spans="1:1" ht="15.75" customHeight="1" x14ac:dyDescent="0.35">
      <c r="A567" s="3"/>
    </row>
    <row r="568" spans="1:1" ht="15.75" customHeight="1" x14ac:dyDescent="0.35">
      <c r="A568" s="3"/>
    </row>
    <row r="569" spans="1:1" ht="15.75" customHeight="1" x14ac:dyDescent="0.35">
      <c r="A569" s="3"/>
    </row>
    <row r="570" spans="1:1" ht="15.75" customHeight="1" x14ac:dyDescent="0.35">
      <c r="A570" s="3"/>
    </row>
    <row r="571" spans="1:1" ht="15.75" customHeight="1" x14ac:dyDescent="0.35">
      <c r="A571" s="3"/>
    </row>
    <row r="572" spans="1:1" ht="15.75" customHeight="1" x14ac:dyDescent="0.35">
      <c r="A572" s="3"/>
    </row>
    <row r="573" spans="1:1" ht="15.75" customHeight="1" x14ac:dyDescent="0.35">
      <c r="A573" s="3"/>
    </row>
    <row r="574" spans="1:1" ht="15.75" customHeight="1" x14ac:dyDescent="0.35">
      <c r="A574" s="3"/>
    </row>
    <row r="575" spans="1:1" ht="15.75" customHeight="1" x14ac:dyDescent="0.35">
      <c r="A575" s="3"/>
    </row>
    <row r="576" spans="1:1" ht="15.75" customHeight="1" x14ac:dyDescent="0.35">
      <c r="A576" s="3"/>
    </row>
    <row r="577" spans="1:1" ht="15.75" customHeight="1" x14ac:dyDescent="0.35">
      <c r="A577" s="3"/>
    </row>
    <row r="578" spans="1:1" ht="15.75" customHeight="1" x14ac:dyDescent="0.35">
      <c r="A578" s="3"/>
    </row>
    <row r="579" spans="1:1" ht="15.75" customHeight="1" x14ac:dyDescent="0.35">
      <c r="A579" s="3"/>
    </row>
    <row r="580" spans="1:1" ht="15.75" customHeight="1" x14ac:dyDescent="0.35">
      <c r="A580" s="3"/>
    </row>
    <row r="581" spans="1:1" ht="15.75" customHeight="1" x14ac:dyDescent="0.35">
      <c r="A581" s="3"/>
    </row>
    <row r="582" spans="1:1" ht="15.75" customHeight="1" x14ac:dyDescent="0.35">
      <c r="A582" s="3"/>
    </row>
    <row r="583" spans="1:1" ht="15.75" customHeight="1" x14ac:dyDescent="0.35">
      <c r="A583" s="3"/>
    </row>
    <row r="584" spans="1:1" ht="15.75" customHeight="1" x14ac:dyDescent="0.35">
      <c r="A584" s="3"/>
    </row>
    <row r="585" spans="1:1" ht="15.75" customHeight="1" x14ac:dyDescent="0.35">
      <c r="A585" s="3"/>
    </row>
    <row r="586" spans="1:1" ht="15.75" customHeight="1" x14ac:dyDescent="0.35">
      <c r="A586" s="3"/>
    </row>
    <row r="587" spans="1:1" ht="15.75" customHeight="1" x14ac:dyDescent="0.35">
      <c r="A587" s="3"/>
    </row>
    <row r="588" spans="1:1" ht="15.75" customHeight="1" x14ac:dyDescent="0.35">
      <c r="A588" s="3"/>
    </row>
    <row r="589" spans="1:1" ht="15.75" customHeight="1" x14ac:dyDescent="0.35">
      <c r="A589" s="3"/>
    </row>
    <row r="590" spans="1:1" ht="15.75" customHeight="1" x14ac:dyDescent="0.35">
      <c r="A590" s="3"/>
    </row>
    <row r="591" spans="1:1" ht="15.75" customHeight="1" x14ac:dyDescent="0.35">
      <c r="A591" s="3"/>
    </row>
    <row r="592" spans="1:1" ht="15.75" customHeight="1" x14ac:dyDescent="0.35">
      <c r="A592" s="3"/>
    </row>
    <row r="593" spans="1:1" ht="15.75" customHeight="1" x14ac:dyDescent="0.35">
      <c r="A593" s="3"/>
    </row>
    <row r="594" spans="1:1" ht="15.75" customHeight="1" x14ac:dyDescent="0.35">
      <c r="A594" s="3"/>
    </row>
    <row r="595" spans="1:1" ht="15.75" customHeight="1" x14ac:dyDescent="0.35">
      <c r="A595" s="3"/>
    </row>
    <row r="596" spans="1:1" ht="15.75" customHeight="1" x14ac:dyDescent="0.35">
      <c r="A596" s="3"/>
    </row>
    <row r="597" spans="1:1" ht="15.75" customHeight="1" x14ac:dyDescent="0.35">
      <c r="A597" s="3"/>
    </row>
    <row r="598" spans="1:1" ht="15.75" customHeight="1" x14ac:dyDescent="0.35">
      <c r="A598" s="3"/>
    </row>
    <row r="599" spans="1:1" ht="15.75" customHeight="1" x14ac:dyDescent="0.35">
      <c r="A599" s="3"/>
    </row>
    <row r="600" spans="1:1" ht="15.75" customHeight="1" x14ac:dyDescent="0.35">
      <c r="A600" s="3"/>
    </row>
    <row r="601" spans="1:1" ht="15.75" customHeight="1" x14ac:dyDescent="0.35">
      <c r="A601" s="3"/>
    </row>
    <row r="602" spans="1:1" ht="15.75" customHeight="1" x14ac:dyDescent="0.35">
      <c r="A602" s="3"/>
    </row>
    <row r="603" spans="1:1" ht="15.75" customHeight="1" x14ac:dyDescent="0.35">
      <c r="A603" s="3"/>
    </row>
    <row r="604" spans="1:1" ht="15.75" customHeight="1" x14ac:dyDescent="0.35">
      <c r="A604" s="3"/>
    </row>
    <row r="605" spans="1:1" ht="15.75" customHeight="1" x14ac:dyDescent="0.35">
      <c r="A605" s="3"/>
    </row>
    <row r="606" spans="1:1" ht="15.75" customHeight="1" x14ac:dyDescent="0.35">
      <c r="A606" s="3"/>
    </row>
    <row r="607" spans="1:1" ht="15.75" customHeight="1" x14ac:dyDescent="0.35">
      <c r="A607" s="3"/>
    </row>
    <row r="608" spans="1:1" ht="15.75" customHeight="1" x14ac:dyDescent="0.35">
      <c r="A608" s="3"/>
    </row>
    <row r="609" spans="1:1" ht="15.75" customHeight="1" x14ac:dyDescent="0.35">
      <c r="A609" s="3"/>
    </row>
    <row r="610" spans="1:1" ht="15.75" customHeight="1" x14ac:dyDescent="0.35">
      <c r="A610" s="3"/>
    </row>
    <row r="611" spans="1:1" ht="15.75" customHeight="1" x14ac:dyDescent="0.35">
      <c r="A611" s="3"/>
    </row>
    <row r="612" spans="1:1" ht="15.75" customHeight="1" x14ac:dyDescent="0.35">
      <c r="A612" s="3"/>
    </row>
    <row r="613" spans="1:1" ht="15.75" customHeight="1" x14ac:dyDescent="0.35">
      <c r="A613" s="3"/>
    </row>
    <row r="614" spans="1:1" ht="15.75" customHeight="1" x14ac:dyDescent="0.35">
      <c r="A614" s="3"/>
    </row>
    <row r="615" spans="1:1" ht="15.75" customHeight="1" x14ac:dyDescent="0.35">
      <c r="A615" s="3"/>
    </row>
    <row r="616" spans="1:1" ht="15.75" customHeight="1" x14ac:dyDescent="0.35">
      <c r="A616" s="3"/>
    </row>
    <row r="617" spans="1:1" ht="15.75" customHeight="1" x14ac:dyDescent="0.35">
      <c r="A617" s="3"/>
    </row>
    <row r="618" spans="1:1" ht="15.75" customHeight="1" x14ac:dyDescent="0.35">
      <c r="A618" s="3"/>
    </row>
    <row r="619" spans="1:1" ht="15.75" customHeight="1" x14ac:dyDescent="0.35">
      <c r="A619" s="3"/>
    </row>
    <row r="620" spans="1:1" ht="15.75" customHeight="1" x14ac:dyDescent="0.35">
      <c r="A620" s="3"/>
    </row>
    <row r="621" spans="1:1" ht="15.75" customHeight="1" x14ac:dyDescent="0.35">
      <c r="A621" s="3"/>
    </row>
    <row r="622" spans="1:1" ht="15.75" customHeight="1" x14ac:dyDescent="0.35">
      <c r="A622" s="3"/>
    </row>
    <row r="623" spans="1:1" ht="15.75" customHeight="1" x14ac:dyDescent="0.35">
      <c r="A623" s="3"/>
    </row>
    <row r="624" spans="1:1" ht="15.75" customHeight="1" x14ac:dyDescent="0.35">
      <c r="A624" s="3"/>
    </row>
    <row r="625" spans="1:1" ht="15.75" customHeight="1" x14ac:dyDescent="0.35">
      <c r="A625" s="3"/>
    </row>
    <row r="626" spans="1:1" ht="15.75" customHeight="1" x14ac:dyDescent="0.35">
      <c r="A626" s="3"/>
    </row>
    <row r="627" spans="1:1" ht="15.75" customHeight="1" x14ac:dyDescent="0.35">
      <c r="A627" s="3"/>
    </row>
    <row r="628" spans="1:1" ht="15.75" customHeight="1" x14ac:dyDescent="0.35">
      <c r="A628" s="3"/>
    </row>
    <row r="629" spans="1:1" ht="15.75" customHeight="1" x14ac:dyDescent="0.35">
      <c r="A629" s="3"/>
    </row>
    <row r="630" spans="1:1" ht="15.75" customHeight="1" x14ac:dyDescent="0.35">
      <c r="A630" s="3"/>
    </row>
    <row r="631" spans="1:1" ht="15.75" customHeight="1" x14ac:dyDescent="0.35">
      <c r="A631" s="3"/>
    </row>
    <row r="632" spans="1:1" ht="15.75" customHeight="1" x14ac:dyDescent="0.35">
      <c r="A632" s="3"/>
    </row>
    <row r="633" spans="1:1" ht="15.75" customHeight="1" x14ac:dyDescent="0.35">
      <c r="A633" s="3"/>
    </row>
    <row r="634" spans="1:1" ht="15.75" customHeight="1" x14ac:dyDescent="0.35">
      <c r="A634" s="3"/>
    </row>
    <row r="635" spans="1:1" ht="15.75" customHeight="1" x14ac:dyDescent="0.35">
      <c r="A635" s="3"/>
    </row>
    <row r="636" spans="1:1" ht="15.75" customHeight="1" x14ac:dyDescent="0.35">
      <c r="A636" s="3"/>
    </row>
    <row r="637" spans="1:1" ht="15.75" customHeight="1" x14ac:dyDescent="0.35">
      <c r="A637" s="3"/>
    </row>
    <row r="638" spans="1:1" ht="15.75" customHeight="1" x14ac:dyDescent="0.35">
      <c r="A638" s="3"/>
    </row>
    <row r="639" spans="1:1" ht="15.75" customHeight="1" x14ac:dyDescent="0.35">
      <c r="A639" s="3"/>
    </row>
    <row r="640" spans="1:1" ht="15.75" customHeight="1" x14ac:dyDescent="0.35">
      <c r="A640" s="3"/>
    </row>
    <row r="641" spans="1:1" ht="15.75" customHeight="1" x14ac:dyDescent="0.35">
      <c r="A641" s="3"/>
    </row>
    <row r="642" spans="1:1" ht="15.75" customHeight="1" x14ac:dyDescent="0.35">
      <c r="A642" s="3"/>
    </row>
    <row r="643" spans="1:1" ht="15.75" customHeight="1" x14ac:dyDescent="0.35">
      <c r="A643" s="3"/>
    </row>
    <row r="644" spans="1:1" ht="15.75" customHeight="1" x14ac:dyDescent="0.35">
      <c r="A644" s="3"/>
    </row>
    <row r="645" spans="1:1" ht="15.75" customHeight="1" x14ac:dyDescent="0.35">
      <c r="A645" s="3"/>
    </row>
    <row r="646" spans="1:1" ht="15.75" customHeight="1" x14ac:dyDescent="0.35">
      <c r="A646" s="3"/>
    </row>
    <row r="647" spans="1:1" ht="15.75" customHeight="1" x14ac:dyDescent="0.35">
      <c r="A647" s="3"/>
    </row>
    <row r="648" spans="1:1" ht="15.75" customHeight="1" x14ac:dyDescent="0.35">
      <c r="A648" s="3"/>
    </row>
    <row r="649" spans="1:1" ht="15.75" customHeight="1" x14ac:dyDescent="0.35">
      <c r="A649" s="3"/>
    </row>
    <row r="650" spans="1:1" ht="15.75" customHeight="1" x14ac:dyDescent="0.35">
      <c r="A650" s="3"/>
    </row>
    <row r="651" spans="1:1" ht="15.75" customHeight="1" x14ac:dyDescent="0.35">
      <c r="A651" s="3"/>
    </row>
    <row r="652" spans="1:1" ht="15.75" customHeight="1" x14ac:dyDescent="0.35">
      <c r="A652" s="3"/>
    </row>
    <row r="653" spans="1:1" ht="15.75" customHeight="1" x14ac:dyDescent="0.35">
      <c r="A653" s="3"/>
    </row>
    <row r="654" spans="1:1" ht="15.75" customHeight="1" x14ac:dyDescent="0.35">
      <c r="A654" s="3"/>
    </row>
    <row r="655" spans="1:1" ht="15.75" customHeight="1" x14ac:dyDescent="0.35">
      <c r="A655" s="3"/>
    </row>
    <row r="656" spans="1:1" ht="15.75" customHeight="1" x14ac:dyDescent="0.35">
      <c r="A656" s="3"/>
    </row>
    <row r="657" spans="1:1" ht="15.75" customHeight="1" x14ac:dyDescent="0.35">
      <c r="A657" s="3"/>
    </row>
    <row r="658" spans="1:1" ht="15.75" customHeight="1" x14ac:dyDescent="0.35">
      <c r="A658" s="3"/>
    </row>
    <row r="659" spans="1:1" ht="15.75" customHeight="1" x14ac:dyDescent="0.35">
      <c r="A659" s="3"/>
    </row>
    <row r="660" spans="1:1" ht="15.75" customHeight="1" x14ac:dyDescent="0.35">
      <c r="A660" s="3"/>
    </row>
    <row r="661" spans="1:1" ht="15.75" customHeight="1" x14ac:dyDescent="0.35">
      <c r="A661" s="3"/>
    </row>
    <row r="662" spans="1:1" ht="15.75" customHeight="1" x14ac:dyDescent="0.35">
      <c r="A662" s="3"/>
    </row>
    <row r="663" spans="1:1" ht="15.75" customHeight="1" x14ac:dyDescent="0.35">
      <c r="A663" s="3"/>
    </row>
    <row r="664" spans="1:1" ht="15.75" customHeight="1" x14ac:dyDescent="0.35">
      <c r="A664" s="3"/>
    </row>
    <row r="665" spans="1:1" ht="15.75" customHeight="1" x14ac:dyDescent="0.35">
      <c r="A665" s="3"/>
    </row>
    <row r="666" spans="1:1" ht="15.75" customHeight="1" x14ac:dyDescent="0.35">
      <c r="A666" s="3"/>
    </row>
    <row r="667" spans="1:1" ht="15.75" customHeight="1" x14ac:dyDescent="0.35">
      <c r="A667" s="3"/>
    </row>
    <row r="668" spans="1:1" ht="15.75" customHeight="1" x14ac:dyDescent="0.35">
      <c r="A668" s="3"/>
    </row>
    <row r="669" spans="1:1" ht="15.75" customHeight="1" x14ac:dyDescent="0.35">
      <c r="A669" s="3"/>
    </row>
    <row r="670" spans="1:1" ht="15.75" customHeight="1" x14ac:dyDescent="0.35">
      <c r="A670" s="3"/>
    </row>
    <row r="671" spans="1:1" ht="15.75" customHeight="1" x14ac:dyDescent="0.35">
      <c r="A671" s="3"/>
    </row>
    <row r="672" spans="1:1" ht="15.75" customHeight="1" x14ac:dyDescent="0.35">
      <c r="A672" s="3"/>
    </row>
    <row r="673" spans="1:1" ht="15.75" customHeight="1" x14ac:dyDescent="0.35">
      <c r="A673" s="3"/>
    </row>
    <row r="674" spans="1:1" ht="15.75" customHeight="1" x14ac:dyDescent="0.35">
      <c r="A674" s="3"/>
    </row>
    <row r="675" spans="1:1" ht="15.75" customHeight="1" x14ac:dyDescent="0.35">
      <c r="A675" s="3"/>
    </row>
    <row r="676" spans="1:1" ht="15.75" customHeight="1" x14ac:dyDescent="0.35">
      <c r="A676" s="3"/>
    </row>
    <row r="677" spans="1:1" ht="15.75" customHeight="1" x14ac:dyDescent="0.35">
      <c r="A677" s="3"/>
    </row>
    <row r="678" spans="1:1" ht="15.75" customHeight="1" x14ac:dyDescent="0.35">
      <c r="A678" s="3"/>
    </row>
    <row r="679" spans="1:1" ht="15.75" customHeight="1" x14ac:dyDescent="0.35">
      <c r="A679" s="3"/>
    </row>
    <row r="680" spans="1:1" ht="15.75" customHeight="1" x14ac:dyDescent="0.35">
      <c r="A680" s="3"/>
    </row>
    <row r="681" spans="1:1" ht="15.75" customHeight="1" x14ac:dyDescent="0.35">
      <c r="A681" s="3"/>
    </row>
    <row r="682" spans="1:1" ht="15.75" customHeight="1" x14ac:dyDescent="0.35">
      <c r="A682" s="3"/>
    </row>
    <row r="683" spans="1:1" ht="15.75" customHeight="1" x14ac:dyDescent="0.35">
      <c r="A683" s="3"/>
    </row>
    <row r="684" spans="1:1" ht="15.75" customHeight="1" x14ac:dyDescent="0.35">
      <c r="A684" s="3"/>
    </row>
    <row r="685" spans="1:1" ht="15.75" customHeight="1" x14ac:dyDescent="0.35">
      <c r="A685" s="3"/>
    </row>
    <row r="686" spans="1:1" ht="15.75" customHeight="1" x14ac:dyDescent="0.35">
      <c r="A686" s="3"/>
    </row>
    <row r="687" spans="1:1" ht="15.75" customHeight="1" x14ac:dyDescent="0.35">
      <c r="A687" s="3"/>
    </row>
    <row r="688" spans="1:1" ht="15.75" customHeight="1" x14ac:dyDescent="0.35">
      <c r="A688" s="3"/>
    </row>
    <row r="689" spans="1:1" ht="15.75" customHeight="1" x14ac:dyDescent="0.35">
      <c r="A689" s="3"/>
    </row>
    <row r="690" spans="1:1" ht="15.75" customHeight="1" x14ac:dyDescent="0.35">
      <c r="A690" s="3"/>
    </row>
    <row r="691" spans="1:1" ht="15.75" customHeight="1" x14ac:dyDescent="0.35">
      <c r="A691" s="3"/>
    </row>
    <row r="692" spans="1:1" ht="15.75" customHeight="1" x14ac:dyDescent="0.35">
      <c r="A692" s="3"/>
    </row>
    <row r="693" spans="1:1" ht="15.75" customHeight="1" x14ac:dyDescent="0.35">
      <c r="A693" s="3"/>
    </row>
    <row r="694" spans="1:1" ht="15.75" customHeight="1" x14ac:dyDescent="0.35">
      <c r="A694" s="3"/>
    </row>
    <row r="695" spans="1:1" ht="15.75" customHeight="1" x14ac:dyDescent="0.35">
      <c r="A695" s="3"/>
    </row>
    <row r="696" spans="1:1" ht="15.75" customHeight="1" x14ac:dyDescent="0.35">
      <c r="A696" s="3"/>
    </row>
    <row r="697" spans="1:1" ht="15.75" customHeight="1" x14ac:dyDescent="0.35">
      <c r="A697" s="3"/>
    </row>
    <row r="698" spans="1:1" ht="15.75" customHeight="1" x14ac:dyDescent="0.35">
      <c r="A698" s="3"/>
    </row>
    <row r="699" spans="1:1" ht="15.75" customHeight="1" x14ac:dyDescent="0.35">
      <c r="A699" s="3"/>
    </row>
    <row r="700" spans="1:1" ht="15.75" customHeight="1" x14ac:dyDescent="0.35">
      <c r="A700" s="3"/>
    </row>
    <row r="701" spans="1:1" ht="15.75" customHeight="1" x14ac:dyDescent="0.35">
      <c r="A701" s="3"/>
    </row>
    <row r="702" spans="1:1" ht="15.75" customHeight="1" x14ac:dyDescent="0.35">
      <c r="A702" s="3"/>
    </row>
    <row r="703" spans="1:1" ht="15.75" customHeight="1" x14ac:dyDescent="0.35">
      <c r="A703" s="3"/>
    </row>
    <row r="704" spans="1:1" ht="15.75" customHeight="1" x14ac:dyDescent="0.35">
      <c r="A704" s="3"/>
    </row>
    <row r="705" spans="1:1" ht="15.75" customHeight="1" x14ac:dyDescent="0.35">
      <c r="A705" s="3"/>
    </row>
    <row r="706" spans="1:1" ht="15.75" customHeight="1" x14ac:dyDescent="0.35">
      <c r="A706" s="3"/>
    </row>
    <row r="707" spans="1:1" ht="15.75" customHeight="1" x14ac:dyDescent="0.35">
      <c r="A707" s="3"/>
    </row>
    <row r="708" spans="1:1" ht="15.75" customHeight="1" x14ac:dyDescent="0.35">
      <c r="A708" s="3"/>
    </row>
    <row r="709" spans="1:1" ht="15.75" customHeight="1" x14ac:dyDescent="0.35">
      <c r="A709" s="3"/>
    </row>
    <row r="710" spans="1:1" ht="15.75" customHeight="1" x14ac:dyDescent="0.35">
      <c r="A710" s="3"/>
    </row>
    <row r="711" spans="1:1" ht="15.75" customHeight="1" x14ac:dyDescent="0.35">
      <c r="A711" s="3"/>
    </row>
    <row r="712" spans="1:1" ht="15.75" customHeight="1" x14ac:dyDescent="0.35">
      <c r="A712" s="3"/>
    </row>
    <row r="713" spans="1:1" ht="15.75" customHeight="1" x14ac:dyDescent="0.35">
      <c r="A713" s="3"/>
    </row>
    <row r="714" spans="1:1" ht="15.75" customHeight="1" x14ac:dyDescent="0.35">
      <c r="A714" s="3"/>
    </row>
    <row r="715" spans="1:1" ht="15.75" customHeight="1" x14ac:dyDescent="0.35">
      <c r="A715" s="3"/>
    </row>
    <row r="716" spans="1:1" ht="15.75" customHeight="1" x14ac:dyDescent="0.35">
      <c r="A716" s="3"/>
    </row>
    <row r="717" spans="1:1" ht="15.75" customHeight="1" x14ac:dyDescent="0.35">
      <c r="A717" s="3"/>
    </row>
    <row r="718" spans="1:1" ht="15.75" customHeight="1" x14ac:dyDescent="0.35">
      <c r="A718" s="3"/>
    </row>
    <row r="719" spans="1:1" ht="15.75" customHeight="1" x14ac:dyDescent="0.35">
      <c r="A719" s="3"/>
    </row>
    <row r="720" spans="1:1" ht="15.75" customHeight="1" x14ac:dyDescent="0.35">
      <c r="A720" s="3"/>
    </row>
    <row r="721" spans="1:1" ht="15.75" customHeight="1" x14ac:dyDescent="0.35">
      <c r="A721" s="3"/>
    </row>
    <row r="722" spans="1:1" ht="15.75" customHeight="1" x14ac:dyDescent="0.35">
      <c r="A722" s="3"/>
    </row>
    <row r="723" spans="1:1" ht="15.75" customHeight="1" x14ac:dyDescent="0.35">
      <c r="A723" s="3"/>
    </row>
    <row r="724" spans="1:1" ht="15.75" customHeight="1" x14ac:dyDescent="0.35">
      <c r="A724" s="3"/>
    </row>
    <row r="725" spans="1:1" ht="15.75" customHeight="1" x14ac:dyDescent="0.35">
      <c r="A725" s="3"/>
    </row>
    <row r="726" spans="1:1" ht="15.75" customHeight="1" x14ac:dyDescent="0.35">
      <c r="A726" s="3"/>
    </row>
    <row r="727" spans="1:1" ht="15.75" customHeight="1" x14ac:dyDescent="0.35">
      <c r="A727" s="3"/>
    </row>
    <row r="728" spans="1:1" ht="15.75" customHeight="1" x14ac:dyDescent="0.35">
      <c r="A728" s="3"/>
    </row>
    <row r="729" spans="1:1" ht="15.75" customHeight="1" x14ac:dyDescent="0.35">
      <c r="A729" s="3"/>
    </row>
    <row r="730" spans="1:1" ht="15.75" customHeight="1" x14ac:dyDescent="0.35">
      <c r="A730" s="3"/>
    </row>
    <row r="731" spans="1:1" ht="15.75" customHeight="1" x14ac:dyDescent="0.35">
      <c r="A731" s="3"/>
    </row>
    <row r="732" spans="1:1" ht="15.75" customHeight="1" x14ac:dyDescent="0.35">
      <c r="A732" s="3"/>
    </row>
    <row r="733" spans="1:1" ht="15.75" customHeight="1" x14ac:dyDescent="0.35">
      <c r="A733" s="3"/>
    </row>
    <row r="734" spans="1:1" ht="15.75" customHeight="1" x14ac:dyDescent="0.35">
      <c r="A734" s="3"/>
    </row>
    <row r="735" spans="1:1" ht="15.75" customHeight="1" x14ac:dyDescent="0.35">
      <c r="A735" s="3"/>
    </row>
    <row r="736" spans="1:1" ht="15.75" customHeight="1" x14ac:dyDescent="0.35">
      <c r="A736" s="3"/>
    </row>
    <row r="737" spans="1:1" ht="15.75" customHeight="1" x14ac:dyDescent="0.35">
      <c r="A737" s="3"/>
    </row>
    <row r="738" spans="1:1" ht="15.75" customHeight="1" x14ac:dyDescent="0.35">
      <c r="A738" s="3"/>
    </row>
    <row r="739" spans="1:1" ht="15.75" customHeight="1" x14ac:dyDescent="0.35">
      <c r="A739" s="3"/>
    </row>
    <row r="740" spans="1:1" ht="15.75" customHeight="1" x14ac:dyDescent="0.35">
      <c r="A740" s="3"/>
    </row>
    <row r="741" spans="1:1" ht="15.75" customHeight="1" x14ac:dyDescent="0.35">
      <c r="A741" s="3"/>
    </row>
    <row r="742" spans="1:1" ht="15.75" customHeight="1" x14ac:dyDescent="0.35">
      <c r="A742" s="3"/>
    </row>
    <row r="743" spans="1:1" ht="15.75" customHeight="1" x14ac:dyDescent="0.35">
      <c r="A743" s="3"/>
    </row>
    <row r="744" spans="1:1" ht="15.75" customHeight="1" x14ac:dyDescent="0.35">
      <c r="A744" s="3"/>
    </row>
    <row r="745" spans="1:1" ht="15.75" customHeight="1" x14ac:dyDescent="0.35">
      <c r="A745" s="3"/>
    </row>
    <row r="746" spans="1:1" ht="15.75" customHeight="1" x14ac:dyDescent="0.35">
      <c r="A746" s="3"/>
    </row>
    <row r="747" spans="1:1" ht="15.75" customHeight="1" x14ac:dyDescent="0.35">
      <c r="A747" s="3"/>
    </row>
    <row r="748" spans="1:1" ht="15.75" customHeight="1" x14ac:dyDescent="0.35">
      <c r="A748" s="3"/>
    </row>
    <row r="749" spans="1:1" ht="15.75" customHeight="1" x14ac:dyDescent="0.35">
      <c r="A749" s="3"/>
    </row>
    <row r="750" spans="1:1" ht="15.75" customHeight="1" x14ac:dyDescent="0.35">
      <c r="A750" s="3"/>
    </row>
    <row r="751" spans="1:1" ht="15.75" customHeight="1" x14ac:dyDescent="0.35">
      <c r="A751" s="3"/>
    </row>
    <row r="752" spans="1:1" ht="15.75" customHeight="1" x14ac:dyDescent="0.35">
      <c r="A752" s="3"/>
    </row>
    <row r="753" spans="1:1" ht="15.75" customHeight="1" x14ac:dyDescent="0.35">
      <c r="A753" s="3"/>
    </row>
    <row r="754" spans="1:1" ht="15.75" customHeight="1" x14ac:dyDescent="0.35">
      <c r="A754" s="3"/>
    </row>
    <row r="755" spans="1:1" ht="15.75" customHeight="1" x14ac:dyDescent="0.35">
      <c r="A755" s="3"/>
    </row>
    <row r="756" spans="1:1" ht="15.75" customHeight="1" x14ac:dyDescent="0.35">
      <c r="A756" s="3"/>
    </row>
    <row r="757" spans="1:1" ht="15.75" customHeight="1" x14ac:dyDescent="0.35">
      <c r="A757" s="3"/>
    </row>
    <row r="758" spans="1:1" ht="15.75" customHeight="1" x14ac:dyDescent="0.35">
      <c r="A758" s="3"/>
    </row>
    <row r="759" spans="1:1" ht="15.75" customHeight="1" x14ac:dyDescent="0.35">
      <c r="A759" s="3"/>
    </row>
    <row r="760" spans="1:1" ht="15.75" customHeight="1" x14ac:dyDescent="0.35">
      <c r="A760" s="3"/>
    </row>
    <row r="761" spans="1:1" ht="15.75" customHeight="1" x14ac:dyDescent="0.35">
      <c r="A761" s="3"/>
    </row>
    <row r="762" spans="1:1" ht="15.75" customHeight="1" x14ac:dyDescent="0.35">
      <c r="A762" s="3"/>
    </row>
    <row r="763" spans="1:1" ht="15.75" customHeight="1" x14ac:dyDescent="0.35">
      <c r="A763" s="3"/>
    </row>
    <row r="764" spans="1:1" ht="15.75" customHeight="1" x14ac:dyDescent="0.35">
      <c r="A764" s="3"/>
    </row>
    <row r="765" spans="1:1" ht="15.75" customHeight="1" x14ac:dyDescent="0.35">
      <c r="A765" s="3"/>
    </row>
    <row r="766" spans="1:1" ht="15.75" customHeight="1" x14ac:dyDescent="0.35">
      <c r="A766" s="3"/>
    </row>
    <row r="767" spans="1:1" ht="15.75" customHeight="1" x14ac:dyDescent="0.35">
      <c r="A767" s="3"/>
    </row>
    <row r="768" spans="1:1" ht="15.75" customHeight="1" x14ac:dyDescent="0.35">
      <c r="A768" s="3"/>
    </row>
    <row r="769" spans="1:1" ht="15.75" customHeight="1" x14ac:dyDescent="0.35">
      <c r="A769" s="3"/>
    </row>
    <row r="770" spans="1:1" ht="15.75" customHeight="1" x14ac:dyDescent="0.35">
      <c r="A770" s="3"/>
    </row>
    <row r="771" spans="1:1" ht="15.75" customHeight="1" x14ac:dyDescent="0.35">
      <c r="A771" s="3"/>
    </row>
    <row r="772" spans="1:1" ht="15.75" customHeight="1" x14ac:dyDescent="0.35">
      <c r="A772" s="3"/>
    </row>
    <row r="773" spans="1:1" ht="15.75" customHeight="1" x14ac:dyDescent="0.35">
      <c r="A773" s="3"/>
    </row>
    <row r="774" spans="1:1" ht="15.75" customHeight="1" x14ac:dyDescent="0.35">
      <c r="A774" s="3"/>
    </row>
    <row r="775" spans="1:1" ht="15.75" customHeight="1" x14ac:dyDescent="0.35">
      <c r="A775" s="3"/>
    </row>
    <row r="776" spans="1:1" ht="15.75" customHeight="1" x14ac:dyDescent="0.35">
      <c r="A776" s="3"/>
    </row>
    <row r="777" spans="1:1" ht="15.75" customHeight="1" x14ac:dyDescent="0.35">
      <c r="A777" s="3"/>
    </row>
    <row r="778" spans="1:1" ht="15.75" customHeight="1" x14ac:dyDescent="0.35">
      <c r="A778" s="3"/>
    </row>
    <row r="779" spans="1:1" ht="15.75" customHeight="1" x14ac:dyDescent="0.35">
      <c r="A779" s="3"/>
    </row>
    <row r="780" spans="1:1" ht="15.75" customHeight="1" x14ac:dyDescent="0.35">
      <c r="A780" s="3"/>
    </row>
    <row r="781" spans="1:1" ht="15.75" customHeight="1" x14ac:dyDescent="0.35">
      <c r="A781" s="3"/>
    </row>
    <row r="782" spans="1:1" ht="15.75" customHeight="1" x14ac:dyDescent="0.35">
      <c r="A782" s="3"/>
    </row>
    <row r="783" spans="1:1" ht="15.75" customHeight="1" x14ac:dyDescent="0.35">
      <c r="A783" s="3"/>
    </row>
    <row r="784" spans="1:1" ht="15.75" customHeight="1" x14ac:dyDescent="0.35">
      <c r="A784" s="3"/>
    </row>
    <row r="785" spans="1:1" ht="15.75" customHeight="1" x14ac:dyDescent="0.35">
      <c r="A785" s="3"/>
    </row>
    <row r="786" spans="1:1" ht="15.75" customHeight="1" x14ac:dyDescent="0.35">
      <c r="A786" s="3"/>
    </row>
    <row r="787" spans="1:1" ht="15.75" customHeight="1" x14ac:dyDescent="0.35">
      <c r="A787" s="3"/>
    </row>
    <row r="788" spans="1:1" ht="15.75" customHeight="1" x14ac:dyDescent="0.35">
      <c r="A788" s="3"/>
    </row>
    <row r="789" spans="1:1" ht="15.75" customHeight="1" x14ac:dyDescent="0.35">
      <c r="A789" s="3"/>
    </row>
    <row r="790" spans="1:1" ht="15.75" customHeight="1" x14ac:dyDescent="0.35">
      <c r="A790" s="3"/>
    </row>
    <row r="791" spans="1:1" ht="15.75" customHeight="1" x14ac:dyDescent="0.35">
      <c r="A791" s="3"/>
    </row>
    <row r="792" spans="1:1" ht="15.75" customHeight="1" x14ac:dyDescent="0.35">
      <c r="A792" s="3"/>
    </row>
    <row r="793" spans="1:1" ht="15.75" customHeight="1" x14ac:dyDescent="0.35">
      <c r="A793" s="3"/>
    </row>
    <row r="794" spans="1:1" ht="15.75" customHeight="1" x14ac:dyDescent="0.35">
      <c r="A794" s="3"/>
    </row>
    <row r="795" spans="1:1" ht="15.75" customHeight="1" x14ac:dyDescent="0.35">
      <c r="A795" s="3"/>
    </row>
    <row r="796" spans="1:1" ht="15.75" customHeight="1" x14ac:dyDescent="0.35">
      <c r="A796" s="3"/>
    </row>
    <row r="797" spans="1:1" ht="15.75" customHeight="1" x14ac:dyDescent="0.35">
      <c r="A797" s="3"/>
    </row>
    <row r="798" spans="1:1" ht="15.75" customHeight="1" x14ac:dyDescent="0.35">
      <c r="A798" s="3"/>
    </row>
    <row r="799" spans="1:1" ht="15.75" customHeight="1" x14ac:dyDescent="0.35">
      <c r="A799" s="3"/>
    </row>
    <row r="800" spans="1:1" ht="15.75" customHeight="1" x14ac:dyDescent="0.35">
      <c r="A800" s="3"/>
    </row>
    <row r="801" spans="1:1" ht="15.75" customHeight="1" x14ac:dyDescent="0.35">
      <c r="A801" s="3"/>
    </row>
    <row r="802" spans="1:1" ht="15.75" customHeight="1" x14ac:dyDescent="0.35">
      <c r="A802" s="3"/>
    </row>
    <row r="803" spans="1:1" ht="15.75" customHeight="1" x14ac:dyDescent="0.35">
      <c r="A803" s="3"/>
    </row>
    <row r="804" spans="1:1" ht="15.75" customHeight="1" x14ac:dyDescent="0.35">
      <c r="A804" s="3"/>
    </row>
    <row r="805" spans="1:1" ht="15.75" customHeight="1" x14ac:dyDescent="0.35">
      <c r="A805" s="3"/>
    </row>
    <row r="806" spans="1:1" ht="15.75" customHeight="1" x14ac:dyDescent="0.35">
      <c r="A806" s="3"/>
    </row>
    <row r="807" spans="1:1" ht="15.75" customHeight="1" x14ac:dyDescent="0.35">
      <c r="A807" s="3"/>
    </row>
    <row r="808" spans="1:1" ht="15.75" customHeight="1" x14ac:dyDescent="0.35">
      <c r="A808" s="3"/>
    </row>
    <row r="809" spans="1:1" ht="15.75" customHeight="1" x14ac:dyDescent="0.35">
      <c r="A809" s="3"/>
    </row>
    <row r="810" spans="1:1" ht="15.75" customHeight="1" x14ac:dyDescent="0.35">
      <c r="A810" s="3"/>
    </row>
    <row r="811" spans="1:1" ht="15.75" customHeight="1" x14ac:dyDescent="0.35">
      <c r="A811" s="3"/>
    </row>
    <row r="812" spans="1:1" ht="15.75" customHeight="1" x14ac:dyDescent="0.35">
      <c r="A812" s="3"/>
    </row>
    <row r="813" spans="1:1" ht="15.75" customHeight="1" x14ac:dyDescent="0.35">
      <c r="A813" s="3"/>
    </row>
    <row r="814" spans="1:1" ht="15.75" customHeight="1" x14ac:dyDescent="0.35">
      <c r="A814" s="3"/>
    </row>
    <row r="815" spans="1:1" ht="15.75" customHeight="1" x14ac:dyDescent="0.35">
      <c r="A815" s="3"/>
    </row>
    <row r="816" spans="1:1" ht="15.75" customHeight="1" x14ac:dyDescent="0.35">
      <c r="A816" s="3"/>
    </row>
    <row r="817" spans="1:1" ht="15.75" customHeight="1" x14ac:dyDescent="0.35">
      <c r="A817" s="3"/>
    </row>
    <row r="818" spans="1:1" ht="15.75" customHeight="1" x14ac:dyDescent="0.35">
      <c r="A818" s="3"/>
    </row>
    <row r="819" spans="1:1" ht="15.75" customHeight="1" x14ac:dyDescent="0.35">
      <c r="A819" s="3"/>
    </row>
    <row r="820" spans="1:1" ht="15.75" customHeight="1" x14ac:dyDescent="0.35">
      <c r="A820" s="3"/>
    </row>
    <row r="821" spans="1:1" ht="15.75" customHeight="1" x14ac:dyDescent="0.35">
      <c r="A821" s="3"/>
    </row>
    <row r="822" spans="1:1" ht="15.75" customHeight="1" x14ac:dyDescent="0.35">
      <c r="A822" s="3"/>
    </row>
    <row r="823" spans="1:1" ht="15.75" customHeight="1" x14ac:dyDescent="0.35">
      <c r="A823" s="3"/>
    </row>
    <row r="824" spans="1:1" ht="15.75" customHeight="1" x14ac:dyDescent="0.35">
      <c r="A824" s="3"/>
    </row>
    <row r="825" spans="1:1" ht="15.75" customHeight="1" x14ac:dyDescent="0.35">
      <c r="A825" s="3"/>
    </row>
    <row r="826" spans="1:1" ht="15.75" customHeight="1" x14ac:dyDescent="0.35">
      <c r="A826" s="3"/>
    </row>
    <row r="827" spans="1:1" ht="15.75" customHeight="1" x14ac:dyDescent="0.35">
      <c r="A827" s="3"/>
    </row>
    <row r="828" spans="1:1" ht="15.75" customHeight="1" x14ac:dyDescent="0.35">
      <c r="A828" s="3"/>
    </row>
    <row r="829" spans="1:1" ht="15.75" customHeight="1" x14ac:dyDescent="0.35">
      <c r="A829" s="3"/>
    </row>
    <row r="830" spans="1:1" ht="15.75" customHeight="1" x14ac:dyDescent="0.35">
      <c r="A830" s="3"/>
    </row>
    <row r="831" spans="1:1" ht="15.75" customHeight="1" x14ac:dyDescent="0.35">
      <c r="A831" s="3"/>
    </row>
    <row r="832" spans="1:1" ht="15.75" customHeight="1" x14ac:dyDescent="0.35">
      <c r="A832" s="3"/>
    </row>
    <row r="833" spans="1:1" ht="15.75" customHeight="1" x14ac:dyDescent="0.35">
      <c r="A833" s="3"/>
    </row>
    <row r="834" spans="1:1" ht="15.75" customHeight="1" x14ac:dyDescent="0.35">
      <c r="A834" s="3"/>
    </row>
    <row r="835" spans="1:1" ht="15.75" customHeight="1" x14ac:dyDescent="0.35">
      <c r="A835" s="3"/>
    </row>
    <row r="836" spans="1:1" ht="15.75" customHeight="1" x14ac:dyDescent="0.35">
      <c r="A836" s="3"/>
    </row>
    <row r="837" spans="1:1" ht="15.75" customHeight="1" x14ac:dyDescent="0.35">
      <c r="A837" s="3"/>
    </row>
    <row r="838" spans="1:1" ht="15.75" customHeight="1" x14ac:dyDescent="0.35">
      <c r="A838" s="3"/>
    </row>
    <row r="839" spans="1:1" ht="15.75" customHeight="1" x14ac:dyDescent="0.35">
      <c r="A839" s="3"/>
    </row>
    <row r="840" spans="1:1" ht="15.75" customHeight="1" x14ac:dyDescent="0.35">
      <c r="A840" s="3"/>
    </row>
    <row r="841" spans="1:1" ht="15.75" customHeight="1" x14ac:dyDescent="0.35">
      <c r="A841" s="3"/>
    </row>
    <row r="842" spans="1:1" ht="15.75" customHeight="1" x14ac:dyDescent="0.35">
      <c r="A842" s="3"/>
    </row>
    <row r="843" spans="1:1" ht="15.75" customHeight="1" x14ac:dyDescent="0.35">
      <c r="A843" s="3"/>
    </row>
    <row r="844" spans="1:1" ht="15.75" customHeight="1" x14ac:dyDescent="0.35">
      <c r="A844" s="3"/>
    </row>
    <row r="845" spans="1:1" ht="15.75" customHeight="1" x14ac:dyDescent="0.35">
      <c r="A845" s="3"/>
    </row>
    <row r="846" spans="1:1" ht="15.75" customHeight="1" x14ac:dyDescent="0.35">
      <c r="A846" s="3"/>
    </row>
    <row r="847" spans="1:1" ht="15.75" customHeight="1" x14ac:dyDescent="0.35">
      <c r="A847" s="3"/>
    </row>
    <row r="848" spans="1:1" ht="15.75" customHeight="1" x14ac:dyDescent="0.35">
      <c r="A848" s="3"/>
    </row>
    <row r="849" spans="1:1" ht="15.75" customHeight="1" x14ac:dyDescent="0.35">
      <c r="A849" s="3"/>
    </row>
    <row r="850" spans="1:1" ht="15.75" customHeight="1" x14ac:dyDescent="0.35">
      <c r="A850" s="3"/>
    </row>
    <row r="851" spans="1:1" ht="15.75" customHeight="1" x14ac:dyDescent="0.35">
      <c r="A851" s="3"/>
    </row>
    <row r="852" spans="1:1" ht="15.75" customHeight="1" x14ac:dyDescent="0.35">
      <c r="A852" s="3"/>
    </row>
    <row r="853" spans="1:1" ht="15.75" customHeight="1" x14ac:dyDescent="0.35">
      <c r="A853" s="3"/>
    </row>
    <row r="854" spans="1:1" ht="15.75" customHeight="1" x14ac:dyDescent="0.35">
      <c r="A854" s="3"/>
    </row>
    <row r="855" spans="1:1" ht="15.75" customHeight="1" x14ac:dyDescent="0.35">
      <c r="A855" s="3"/>
    </row>
    <row r="856" spans="1:1" ht="15.75" customHeight="1" x14ac:dyDescent="0.35">
      <c r="A856" s="3"/>
    </row>
    <row r="857" spans="1:1" ht="15.75" customHeight="1" x14ac:dyDescent="0.35">
      <c r="A857" s="3"/>
    </row>
    <row r="858" spans="1:1" ht="15.75" customHeight="1" x14ac:dyDescent="0.35">
      <c r="A858" s="3"/>
    </row>
    <row r="859" spans="1:1" ht="15.75" customHeight="1" x14ac:dyDescent="0.35">
      <c r="A859" s="3"/>
    </row>
    <row r="860" spans="1:1" ht="15.75" customHeight="1" x14ac:dyDescent="0.35">
      <c r="A860" s="3"/>
    </row>
    <row r="861" spans="1:1" ht="15.75" customHeight="1" x14ac:dyDescent="0.35">
      <c r="A861" s="3"/>
    </row>
    <row r="862" spans="1:1" ht="15.75" customHeight="1" x14ac:dyDescent="0.35">
      <c r="A862" s="3"/>
    </row>
    <row r="863" spans="1:1" ht="15.75" customHeight="1" x14ac:dyDescent="0.35">
      <c r="A863" s="3"/>
    </row>
    <row r="864" spans="1:1" ht="15.75" customHeight="1" x14ac:dyDescent="0.35">
      <c r="A864" s="3"/>
    </row>
    <row r="865" spans="1:1" ht="15.75" customHeight="1" x14ac:dyDescent="0.35">
      <c r="A865" s="3"/>
    </row>
    <row r="866" spans="1:1" ht="15.75" customHeight="1" x14ac:dyDescent="0.35">
      <c r="A866" s="3"/>
    </row>
    <row r="867" spans="1:1" ht="15.75" customHeight="1" x14ac:dyDescent="0.35">
      <c r="A867" s="3"/>
    </row>
    <row r="868" spans="1:1" ht="15.75" customHeight="1" x14ac:dyDescent="0.35">
      <c r="A868" s="3"/>
    </row>
    <row r="869" spans="1:1" ht="15.75" customHeight="1" x14ac:dyDescent="0.35">
      <c r="A869" s="3"/>
    </row>
    <row r="870" spans="1:1" ht="15.75" customHeight="1" x14ac:dyDescent="0.35">
      <c r="A870" s="3"/>
    </row>
    <row r="871" spans="1:1" ht="15.75" customHeight="1" x14ac:dyDescent="0.35">
      <c r="A871" s="3"/>
    </row>
    <row r="872" spans="1:1" ht="15.75" customHeight="1" x14ac:dyDescent="0.35">
      <c r="A872" s="3"/>
    </row>
    <row r="873" spans="1:1" ht="15.75" customHeight="1" x14ac:dyDescent="0.35">
      <c r="A873" s="3"/>
    </row>
    <row r="874" spans="1:1" ht="15.75" customHeight="1" x14ac:dyDescent="0.35">
      <c r="A874" s="3"/>
    </row>
    <row r="875" spans="1:1" ht="15.75" customHeight="1" x14ac:dyDescent="0.35">
      <c r="A875" s="3"/>
    </row>
    <row r="876" spans="1:1" ht="15.75" customHeight="1" x14ac:dyDescent="0.35">
      <c r="A876" s="3"/>
    </row>
    <row r="877" spans="1:1" ht="15.75" customHeight="1" x14ac:dyDescent="0.35">
      <c r="A877" s="3"/>
    </row>
    <row r="878" spans="1:1" ht="15.75" customHeight="1" x14ac:dyDescent="0.35">
      <c r="A878" s="3"/>
    </row>
    <row r="879" spans="1:1" ht="15.75" customHeight="1" x14ac:dyDescent="0.35">
      <c r="A879" s="3"/>
    </row>
    <row r="880" spans="1:1" ht="15.75" customHeight="1" x14ac:dyDescent="0.35">
      <c r="A880" s="3"/>
    </row>
    <row r="881" spans="1:1" ht="15.75" customHeight="1" x14ac:dyDescent="0.35">
      <c r="A881" s="3"/>
    </row>
    <row r="882" spans="1:1" ht="15.75" customHeight="1" x14ac:dyDescent="0.35">
      <c r="A882" s="3"/>
    </row>
    <row r="883" spans="1:1" ht="15.75" customHeight="1" x14ac:dyDescent="0.35">
      <c r="A883" s="3"/>
    </row>
    <row r="884" spans="1:1" ht="15.75" customHeight="1" x14ac:dyDescent="0.35">
      <c r="A884" s="3"/>
    </row>
    <row r="885" spans="1:1" ht="15.75" customHeight="1" x14ac:dyDescent="0.35">
      <c r="A885" s="3"/>
    </row>
    <row r="886" spans="1:1" ht="15.75" customHeight="1" x14ac:dyDescent="0.35">
      <c r="A886" s="3"/>
    </row>
    <row r="887" spans="1:1" ht="15.75" customHeight="1" x14ac:dyDescent="0.35">
      <c r="A887" s="3"/>
    </row>
    <row r="888" spans="1:1" ht="15.75" customHeight="1" x14ac:dyDescent="0.35">
      <c r="A888" s="3"/>
    </row>
    <row r="889" spans="1:1" ht="15.75" customHeight="1" x14ac:dyDescent="0.35">
      <c r="A889" s="3"/>
    </row>
    <row r="890" spans="1:1" ht="15.75" customHeight="1" x14ac:dyDescent="0.35">
      <c r="A890" s="3"/>
    </row>
    <row r="891" spans="1:1" ht="15.75" customHeight="1" x14ac:dyDescent="0.35">
      <c r="A891" s="3"/>
    </row>
    <row r="892" spans="1:1" ht="15.75" customHeight="1" x14ac:dyDescent="0.35">
      <c r="A892" s="3"/>
    </row>
    <row r="893" spans="1:1" ht="15.75" customHeight="1" x14ac:dyDescent="0.35">
      <c r="A893" s="3"/>
    </row>
    <row r="894" spans="1:1" ht="15.75" customHeight="1" x14ac:dyDescent="0.35">
      <c r="A894" s="3"/>
    </row>
    <row r="895" spans="1:1" ht="15.75" customHeight="1" x14ac:dyDescent="0.35">
      <c r="A895" s="3"/>
    </row>
    <row r="896" spans="1:1" ht="15.75" customHeight="1" x14ac:dyDescent="0.35">
      <c r="A896" s="3"/>
    </row>
    <row r="897" spans="1:1" ht="15.75" customHeight="1" x14ac:dyDescent="0.35">
      <c r="A897" s="3"/>
    </row>
    <row r="898" spans="1:1" ht="15.75" customHeight="1" x14ac:dyDescent="0.35">
      <c r="A898" s="3"/>
    </row>
    <row r="899" spans="1:1" ht="15.75" customHeight="1" x14ac:dyDescent="0.35">
      <c r="A899" s="3"/>
    </row>
    <row r="900" spans="1:1" ht="15.75" customHeight="1" x14ac:dyDescent="0.35">
      <c r="A900" s="3"/>
    </row>
    <row r="901" spans="1:1" ht="15.75" customHeight="1" x14ac:dyDescent="0.35">
      <c r="A901" s="3"/>
    </row>
    <row r="902" spans="1:1" ht="15.75" customHeight="1" x14ac:dyDescent="0.35">
      <c r="A902" s="3"/>
    </row>
    <row r="903" spans="1:1" ht="15.75" customHeight="1" x14ac:dyDescent="0.35">
      <c r="A903" s="3"/>
    </row>
    <row r="904" spans="1:1" ht="15.75" customHeight="1" x14ac:dyDescent="0.35">
      <c r="A904" s="3"/>
    </row>
    <row r="905" spans="1:1" ht="15.75" customHeight="1" x14ac:dyDescent="0.35">
      <c r="A905" s="3"/>
    </row>
    <row r="906" spans="1:1" ht="15.75" customHeight="1" x14ac:dyDescent="0.35">
      <c r="A906" s="3"/>
    </row>
    <row r="907" spans="1:1" ht="15.75" customHeight="1" x14ac:dyDescent="0.35">
      <c r="A907" s="3"/>
    </row>
    <row r="908" spans="1:1" ht="15.75" customHeight="1" x14ac:dyDescent="0.35">
      <c r="A908" s="3"/>
    </row>
    <row r="909" spans="1:1" ht="15.75" customHeight="1" x14ac:dyDescent="0.35">
      <c r="A909" s="3"/>
    </row>
    <row r="910" spans="1:1" ht="15.75" customHeight="1" x14ac:dyDescent="0.35">
      <c r="A910" s="3"/>
    </row>
    <row r="911" spans="1:1" ht="15.75" customHeight="1" x14ac:dyDescent="0.35">
      <c r="A911" s="3"/>
    </row>
    <row r="912" spans="1:1" ht="15.75" customHeight="1" x14ac:dyDescent="0.35">
      <c r="A912" s="3"/>
    </row>
    <row r="913" spans="1:1" ht="15.75" customHeight="1" x14ac:dyDescent="0.35">
      <c r="A913" s="3"/>
    </row>
    <row r="914" spans="1:1" ht="15.75" customHeight="1" x14ac:dyDescent="0.35">
      <c r="A914" s="3"/>
    </row>
    <row r="915" spans="1:1" ht="15.75" customHeight="1" x14ac:dyDescent="0.35">
      <c r="A915" s="3"/>
    </row>
    <row r="916" spans="1:1" ht="15.75" customHeight="1" x14ac:dyDescent="0.35">
      <c r="A916" s="3"/>
    </row>
    <row r="917" spans="1:1" ht="15.75" customHeight="1" x14ac:dyDescent="0.35">
      <c r="A917" s="3"/>
    </row>
    <row r="918" spans="1:1" ht="15.75" customHeight="1" x14ac:dyDescent="0.35">
      <c r="A918" s="3"/>
    </row>
    <row r="919" spans="1:1" ht="15.75" customHeight="1" x14ac:dyDescent="0.35">
      <c r="A919" s="3"/>
    </row>
    <row r="920" spans="1:1" ht="15.75" customHeight="1" x14ac:dyDescent="0.35">
      <c r="A920" s="3"/>
    </row>
    <row r="921" spans="1:1" ht="15.75" customHeight="1" x14ac:dyDescent="0.35">
      <c r="A921" s="3"/>
    </row>
    <row r="922" spans="1:1" ht="15.75" customHeight="1" x14ac:dyDescent="0.35">
      <c r="A922" s="3"/>
    </row>
    <row r="923" spans="1:1" ht="15.75" customHeight="1" x14ac:dyDescent="0.35">
      <c r="A923" s="3"/>
    </row>
    <row r="924" spans="1:1" ht="15.75" customHeight="1" x14ac:dyDescent="0.35">
      <c r="A924" s="3"/>
    </row>
    <row r="925" spans="1:1" ht="15.75" customHeight="1" x14ac:dyDescent="0.35">
      <c r="A925" s="3"/>
    </row>
    <row r="926" spans="1:1" ht="15.75" customHeight="1" x14ac:dyDescent="0.35">
      <c r="A926" s="3"/>
    </row>
    <row r="927" spans="1:1" ht="15.75" customHeight="1" x14ac:dyDescent="0.35">
      <c r="A927" s="3"/>
    </row>
    <row r="928" spans="1:1" ht="15.75" customHeight="1" x14ac:dyDescent="0.35">
      <c r="A928" s="3"/>
    </row>
    <row r="929" spans="1:1" ht="15.75" customHeight="1" x14ac:dyDescent="0.35">
      <c r="A929" s="3"/>
    </row>
    <row r="930" spans="1:1" ht="15.75" customHeight="1" x14ac:dyDescent="0.35">
      <c r="A930" s="3"/>
    </row>
    <row r="931" spans="1:1" ht="15.75" customHeight="1" x14ac:dyDescent="0.35">
      <c r="A931" s="3"/>
    </row>
    <row r="932" spans="1:1" ht="15.75" customHeight="1" x14ac:dyDescent="0.35">
      <c r="A932" s="3"/>
    </row>
    <row r="933" spans="1:1" ht="15.75" customHeight="1" x14ac:dyDescent="0.35">
      <c r="A933" s="3"/>
    </row>
    <row r="934" spans="1:1" ht="15.75" customHeight="1" x14ac:dyDescent="0.35">
      <c r="A934" s="3"/>
    </row>
    <row r="935" spans="1:1" ht="15.75" customHeight="1" x14ac:dyDescent="0.35">
      <c r="A935" s="3"/>
    </row>
    <row r="936" spans="1:1" ht="15.75" customHeight="1" x14ac:dyDescent="0.35">
      <c r="A936" s="3"/>
    </row>
    <row r="937" spans="1:1" ht="15.75" customHeight="1" x14ac:dyDescent="0.35">
      <c r="A937" s="3"/>
    </row>
    <row r="938" spans="1:1" ht="15.75" customHeight="1" x14ac:dyDescent="0.35">
      <c r="A938" s="3"/>
    </row>
    <row r="939" spans="1:1" ht="15.75" customHeight="1" x14ac:dyDescent="0.35">
      <c r="A939" s="3"/>
    </row>
    <row r="940" spans="1:1" ht="15.75" customHeight="1" x14ac:dyDescent="0.35">
      <c r="A940" s="3"/>
    </row>
    <row r="941" spans="1:1" ht="15.75" customHeight="1" x14ac:dyDescent="0.35">
      <c r="A941" s="3"/>
    </row>
    <row r="942" spans="1:1" ht="15.75" customHeight="1" x14ac:dyDescent="0.35">
      <c r="A942" s="3"/>
    </row>
    <row r="943" spans="1:1" ht="15.75" customHeight="1" x14ac:dyDescent="0.35">
      <c r="A943" s="3"/>
    </row>
    <row r="944" spans="1:1" ht="15.75" customHeight="1" x14ac:dyDescent="0.35">
      <c r="A944" s="3"/>
    </row>
    <row r="945" spans="1:1" ht="15.75" customHeight="1" x14ac:dyDescent="0.35">
      <c r="A945" s="3"/>
    </row>
    <row r="946" spans="1:1" ht="15.75" customHeight="1" x14ac:dyDescent="0.35">
      <c r="A946" s="3"/>
    </row>
    <row r="947" spans="1:1" ht="15.75" customHeight="1" x14ac:dyDescent="0.35">
      <c r="A947" s="3"/>
    </row>
    <row r="948" spans="1:1" ht="15.75" customHeight="1" x14ac:dyDescent="0.35">
      <c r="A948" s="3"/>
    </row>
    <row r="949" spans="1:1" ht="15.75" customHeight="1" x14ac:dyDescent="0.35">
      <c r="A949" s="3"/>
    </row>
    <row r="950" spans="1:1" ht="15.75" customHeight="1" x14ac:dyDescent="0.35">
      <c r="A950" s="3"/>
    </row>
    <row r="951" spans="1:1" ht="15.75" customHeight="1" x14ac:dyDescent="0.35">
      <c r="A951" s="3"/>
    </row>
    <row r="952" spans="1:1" ht="15.75" customHeight="1" x14ac:dyDescent="0.35">
      <c r="A952" s="3"/>
    </row>
    <row r="953" spans="1:1" ht="15.75" customHeight="1" x14ac:dyDescent="0.35">
      <c r="A953" s="3"/>
    </row>
    <row r="954" spans="1:1" ht="15.75" customHeight="1" x14ac:dyDescent="0.35">
      <c r="A954" s="3"/>
    </row>
    <row r="955" spans="1:1" ht="15.75" customHeight="1" x14ac:dyDescent="0.35">
      <c r="A955" s="3"/>
    </row>
    <row r="956" spans="1:1" ht="15.75" customHeight="1" x14ac:dyDescent="0.35">
      <c r="A956" s="3"/>
    </row>
    <row r="957" spans="1:1" ht="15.75" customHeight="1" x14ac:dyDescent="0.35">
      <c r="A957" s="3"/>
    </row>
    <row r="958" spans="1:1" ht="15.75" customHeight="1" x14ac:dyDescent="0.35">
      <c r="A958" s="3"/>
    </row>
    <row r="959" spans="1:1" ht="15.75" customHeight="1" x14ac:dyDescent="0.35">
      <c r="A959" s="3"/>
    </row>
    <row r="960" spans="1:1" ht="15.75" customHeight="1" x14ac:dyDescent="0.35">
      <c r="A960" s="3"/>
    </row>
    <row r="961" spans="1:1" ht="15.75" customHeight="1" x14ac:dyDescent="0.35">
      <c r="A961" s="3"/>
    </row>
    <row r="962" spans="1:1" ht="15.75" customHeight="1" x14ac:dyDescent="0.35">
      <c r="A962" s="3"/>
    </row>
    <row r="963" spans="1:1" ht="15.75" customHeight="1" x14ac:dyDescent="0.35">
      <c r="A963" s="3"/>
    </row>
    <row r="964" spans="1:1" ht="15.75" customHeight="1" x14ac:dyDescent="0.35">
      <c r="A964" s="3"/>
    </row>
    <row r="965" spans="1:1" ht="15.75" customHeight="1" x14ac:dyDescent="0.35">
      <c r="A965" s="3"/>
    </row>
    <row r="966" spans="1:1" ht="15.75" customHeight="1" x14ac:dyDescent="0.35">
      <c r="A966" s="3"/>
    </row>
    <row r="967" spans="1:1" ht="15.75" customHeight="1" x14ac:dyDescent="0.35">
      <c r="A967" s="3"/>
    </row>
    <row r="968" spans="1:1" ht="15.75" customHeight="1" x14ac:dyDescent="0.35">
      <c r="A968" s="3"/>
    </row>
    <row r="969" spans="1:1" ht="15.75" customHeight="1" x14ac:dyDescent="0.35">
      <c r="A969" s="3"/>
    </row>
    <row r="970" spans="1:1" ht="15.75" customHeight="1" x14ac:dyDescent="0.35">
      <c r="A970" s="3"/>
    </row>
    <row r="971" spans="1:1" ht="15.75" customHeight="1" x14ac:dyDescent="0.35">
      <c r="A971" s="3"/>
    </row>
    <row r="972" spans="1:1" ht="15.75" customHeight="1" x14ac:dyDescent="0.35">
      <c r="A972" s="3"/>
    </row>
    <row r="973" spans="1:1" ht="15.75" customHeight="1" x14ac:dyDescent="0.35">
      <c r="A973" s="3"/>
    </row>
    <row r="974" spans="1:1" ht="15.75" customHeight="1" x14ac:dyDescent="0.35">
      <c r="A974" s="3"/>
    </row>
    <row r="975" spans="1:1" ht="15.75" customHeight="1" x14ac:dyDescent="0.35">
      <c r="A975" s="3"/>
    </row>
    <row r="976" spans="1:1" ht="15.75" customHeight="1" x14ac:dyDescent="0.35">
      <c r="A976" s="3"/>
    </row>
    <row r="977" spans="1:1" ht="15.75" customHeight="1" x14ac:dyDescent="0.35">
      <c r="A977" s="3"/>
    </row>
    <row r="978" spans="1:1" ht="15.75" customHeight="1" x14ac:dyDescent="0.35">
      <c r="A978" s="3"/>
    </row>
    <row r="979" spans="1:1" ht="15.75" customHeight="1" x14ac:dyDescent="0.35">
      <c r="A979" s="3"/>
    </row>
    <row r="980" spans="1:1" ht="15.75" customHeight="1" x14ac:dyDescent="0.35">
      <c r="A980" s="3"/>
    </row>
    <row r="981" spans="1:1" ht="15.75" customHeight="1" x14ac:dyDescent="0.35">
      <c r="A981" s="3"/>
    </row>
    <row r="982" spans="1:1" ht="15.75" customHeight="1" x14ac:dyDescent="0.35">
      <c r="A982" s="3"/>
    </row>
    <row r="983" spans="1:1" ht="15.75" customHeight="1" x14ac:dyDescent="0.35">
      <c r="A983" s="3"/>
    </row>
    <row r="984" spans="1:1" ht="15.75" customHeight="1" x14ac:dyDescent="0.35">
      <c r="A984" s="3"/>
    </row>
    <row r="985" spans="1:1" ht="15.75" customHeight="1" x14ac:dyDescent="0.35">
      <c r="A985" s="3"/>
    </row>
    <row r="986" spans="1:1" ht="15.75" customHeight="1" x14ac:dyDescent="0.35">
      <c r="A986" s="3"/>
    </row>
    <row r="987" spans="1:1" ht="15.75" customHeight="1" x14ac:dyDescent="0.35">
      <c r="A987" s="3"/>
    </row>
    <row r="988" spans="1:1" ht="15.75" customHeight="1" x14ac:dyDescent="0.35">
      <c r="A988" s="3"/>
    </row>
    <row r="989" spans="1:1" ht="15.75" customHeight="1" x14ac:dyDescent="0.35">
      <c r="A989" s="3"/>
    </row>
    <row r="990" spans="1:1" ht="15.75" customHeight="1" x14ac:dyDescent="0.35">
      <c r="A990" s="3"/>
    </row>
    <row r="991" spans="1:1" ht="15.75" customHeight="1" x14ac:dyDescent="0.35">
      <c r="A991" s="3"/>
    </row>
    <row r="992" spans="1:1" ht="15.75" customHeight="1" x14ac:dyDescent="0.35">
      <c r="A992" s="3"/>
    </row>
    <row r="993" spans="1:1" ht="15.75" customHeight="1" x14ac:dyDescent="0.35">
      <c r="A993" s="3"/>
    </row>
    <row r="994" spans="1:1" ht="15.75" customHeight="1" x14ac:dyDescent="0.35">
      <c r="A994" s="3"/>
    </row>
    <row r="995" spans="1:1" ht="15.75" customHeight="1" x14ac:dyDescent="0.35">
      <c r="A995" s="3"/>
    </row>
    <row r="996" spans="1:1" ht="15.75" customHeight="1" x14ac:dyDescent="0.35">
      <c r="A996" s="3"/>
    </row>
    <row r="997" spans="1:1" ht="15.75" customHeight="1" x14ac:dyDescent="0.35">
      <c r="A997" s="3"/>
    </row>
    <row r="998" spans="1:1" ht="15.75" customHeight="1" x14ac:dyDescent="0.35">
      <c r="A998" s="3"/>
    </row>
    <row r="999" spans="1:1" ht="15.75" customHeight="1" x14ac:dyDescent="0.35">
      <c r="A999" s="3"/>
    </row>
    <row r="1000" spans="1:1" ht="15.75" customHeight="1" x14ac:dyDescent="0.35">
      <c r="A1000" s="3"/>
    </row>
  </sheetData>
  <mergeCells count="9">
    <mergeCell ref="A1:A3"/>
    <mergeCell ref="B1:J3"/>
    <mergeCell ref="A6:A7"/>
    <mergeCell ref="A8:A12"/>
    <mergeCell ref="A13:A20"/>
    <mergeCell ref="C5:D5"/>
    <mergeCell ref="C6:D7"/>
    <mergeCell ref="C8:D12"/>
    <mergeCell ref="C13:D20"/>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000"/>
  <sheetViews>
    <sheetView showGridLines="0" topLeftCell="B1" zoomScale="70" zoomScaleNormal="70" workbookViewId="0">
      <pane ySplit="1" topLeftCell="A160" activePane="bottomLeft" state="frozen"/>
      <selection pane="bottomLeft" activeCell="G185" sqref="G185"/>
    </sheetView>
  </sheetViews>
  <sheetFormatPr defaultColWidth="11.25" defaultRowHeight="15" customHeight="1" x14ac:dyDescent="0.35"/>
  <cols>
    <col min="1" max="1" width="11.25" bestFit="1" customWidth="1"/>
    <col min="2" max="2" width="17.5" bestFit="1" customWidth="1"/>
    <col min="3" max="3" width="9.5" bestFit="1" customWidth="1"/>
    <col min="4" max="4" width="14.1640625" bestFit="1" customWidth="1"/>
    <col min="5" max="5" width="13.1640625" bestFit="1" customWidth="1"/>
    <col min="6" max="6" width="10" bestFit="1" customWidth="1"/>
    <col min="7" max="7" width="13.1640625" bestFit="1" customWidth="1"/>
    <col min="8" max="8" width="84.1640625" bestFit="1" customWidth="1"/>
    <col min="9" max="9" width="8.58203125" customWidth="1"/>
    <col min="10" max="10" width="9" customWidth="1"/>
    <col min="11" max="11" width="10.58203125" customWidth="1"/>
    <col min="12" max="12" width="9" customWidth="1"/>
    <col min="13" max="26" width="8.58203125" customWidth="1"/>
  </cols>
  <sheetData>
    <row r="1" spans="1:13" ht="23.25" customHeight="1" x14ac:dyDescent="0.35">
      <c r="A1" s="7" t="s">
        <v>42</v>
      </c>
      <c r="B1" s="7" t="s">
        <v>43</v>
      </c>
      <c r="C1" s="7" t="s">
        <v>44</v>
      </c>
      <c r="D1" s="7" t="s">
        <v>6</v>
      </c>
      <c r="E1" s="7" t="s">
        <v>45</v>
      </c>
      <c r="F1" s="7" t="s">
        <v>10</v>
      </c>
      <c r="G1" s="7" t="s">
        <v>46</v>
      </c>
      <c r="H1" s="7" t="s">
        <v>47</v>
      </c>
      <c r="I1" s="7" t="s">
        <v>48</v>
      </c>
      <c r="J1" s="7" t="s">
        <v>49</v>
      </c>
      <c r="K1" s="7" t="s">
        <v>50</v>
      </c>
      <c r="L1" s="7" t="s">
        <v>51</v>
      </c>
      <c r="M1" s="7" t="s">
        <v>52</v>
      </c>
    </row>
    <row r="2" spans="1:13" ht="15.75" customHeight="1" x14ac:dyDescent="0.35">
      <c r="A2" s="8">
        <v>45292</v>
      </c>
      <c r="B2" s="9" t="s">
        <v>53</v>
      </c>
      <c r="C2" s="10" t="s">
        <v>54</v>
      </c>
      <c r="D2" s="9" t="s">
        <v>501</v>
      </c>
      <c r="E2" s="10" t="s">
        <v>55</v>
      </c>
      <c r="F2" s="10" t="s">
        <v>56</v>
      </c>
      <c r="G2" s="9" t="s">
        <v>57</v>
      </c>
      <c r="H2" s="11" t="s">
        <v>58</v>
      </c>
      <c r="I2" s="10">
        <v>57</v>
      </c>
      <c r="J2" s="10">
        <v>2</v>
      </c>
      <c r="K2" s="10">
        <v>114</v>
      </c>
      <c r="L2" s="12">
        <v>0.35</v>
      </c>
      <c r="M2" s="13">
        <v>17.099999999999998</v>
      </c>
    </row>
    <row r="3" spans="1:13" ht="15.75" customHeight="1" x14ac:dyDescent="0.35">
      <c r="A3" s="8">
        <v>45293</v>
      </c>
      <c r="B3" s="9" t="s">
        <v>59</v>
      </c>
      <c r="C3" s="10" t="s">
        <v>54</v>
      </c>
      <c r="D3" s="9" t="s">
        <v>60</v>
      </c>
      <c r="E3" s="10" t="s">
        <v>61</v>
      </c>
      <c r="F3" s="10" t="s">
        <v>62</v>
      </c>
      <c r="G3" s="9" t="s">
        <v>57</v>
      </c>
      <c r="H3" s="11" t="s">
        <v>63</v>
      </c>
      <c r="I3" s="10">
        <v>77</v>
      </c>
      <c r="J3" s="10">
        <v>9</v>
      </c>
      <c r="K3" s="10">
        <v>693</v>
      </c>
      <c r="L3" s="12">
        <v>0.63</v>
      </c>
      <c r="M3" s="13">
        <v>103.95</v>
      </c>
    </row>
    <row r="4" spans="1:13" ht="15.75" customHeight="1" x14ac:dyDescent="0.35">
      <c r="A4" s="8">
        <v>45294</v>
      </c>
      <c r="B4" s="9" t="s">
        <v>59</v>
      </c>
      <c r="C4" s="10" t="s">
        <v>54</v>
      </c>
      <c r="D4" s="9" t="s">
        <v>60</v>
      </c>
      <c r="E4" s="10" t="s">
        <v>61</v>
      </c>
      <c r="F4" s="10" t="s">
        <v>64</v>
      </c>
      <c r="G4" s="9" t="s">
        <v>57</v>
      </c>
      <c r="H4" s="11" t="s">
        <v>65</v>
      </c>
      <c r="I4" s="10">
        <v>84</v>
      </c>
      <c r="J4" s="10">
        <v>5</v>
      </c>
      <c r="K4" s="10">
        <v>420</v>
      </c>
      <c r="L4" s="12">
        <v>0.44</v>
      </c>
      <c r="M4" s="13">
        <v>63</v>
      </c>
    </row>
    <row r="5" spans="1:13" ht="15.75" customHeight="1" x14ac:dyDescent="0.35">
      <c r="A5" s="8">
        <v>45295</v>
      </c>
      <c r="B5" s="9" t="s">
        <v>59</v>
      </c>
      <c r="C5" s="10" t="s">
        <v>66</v>
      </c>
      <c r="D5" s="9" t="s">
        <v>60</v>
      </c>
      <c r="E5" s="10" t="s">
        <v>61</v>
      </c>
      <c r="F5" s="10" t="s">
        <v>67</v>
      </c>
      <c r="G5" s="9" t="s">
        <v>57</v>
      </c>
      <c r="H5" s="11" t="s">
        <v>68</v>
      </c>
      <c r="I5" s="10">
        <v>83</v>
      </c>
      <c r="J5" s="10">
        <v>17</v>
      </c>
      <c r="K5" s="10">
        <v>1411</v>
      </c>
      <c r="L5" s="12">
        <v>0.28000000000000003</v>
      </c>
      <c r="M5" s="13">
        <v>211.65</v>
      </c>
    </row>
    <row r="6" spans="1:13" ht="15.75" customHeight="1" x14ac:dyDescent="0.35">
      <c r="A6" s="8">
        <v>45296</v>
      </c>
      <c r="B6" s="9" t="s">
        <v>59</v>
      </c>
      <c r="C6" s="10" t="s">
        <v>54</v>
      </c>
      <c r="D6" s="9" t="s">
        <v>60</v>
      </c>
      <c r="E6" s="10" t="s">
        <v>61</v>
      </c>
      <c r="F6" s="10" t="s">
        <v>69</v>
      </c>
      <c r="G6" s="9" t="s">
        <v>57</v>
      </c>
      <c r="H6" s="11" t="s">
        <v>70</v>
      </c>
      <c r="I6" s="10">
        <v>94</v>
      </c>
      <c r="J6" s="10">
        <v>6</v>
      </c>
      <c r="K6" s="10">
        <v>564</v>
      </c>
      <c r="L6" s="12">
        <v>0.43</v>
      </c>
      <c r="M6" s="13">
        <v>84.6</v>
      </c>
    </row>
    <row r="7" spans="1:13" ht="15.75" customHeight="1" x14ac:dyDescent="0.35">
      <c r="A7" s="8">
        <v>45297</v>
      </c>
      <c r="B7" s="9" t="s">
        <v>59</v>
      </c>
      <c r="C7" s="10" t="s">
        <v>54</v>
      </c>
      <c r="D7" s="9" t="s">
        <v>60</v>
      </c>
      <c r="E7" s="10" t="s">
        <v>61</v>
      </c>
      <c r="F7" s="10" t="s">
        <v>71</v>
      </c>
      <c r="G7" s="9" t="s">
        <v>57</v>
      </c>
      <c r="H7" s="11" t="s">
        <v>72</v>
      </c>
      <c r="I7" s="10">
        <v>40</v>
      </c>
      <c r="J7" s="10">
        <v>12</v>
      </c>
      <c r="K7" s="10">
        <v>480</v>
      </c>
      <c r="L7" s="12">
        <v>0.6</v>
      </c>
      <c r="M7" s="13">
        <v>72</v>
      </c>
    </row>
    <row r="8" spans="1:13" ht="15.75" customHeight="1" x14ac:dyDescent="0.35">
      <c r="A8" s="8">
        <v>45298</v>
      </c>
      <c r="B8" s="9" t="s">
        <v>59</v>
      </c>
      <c r="C8" s="10" t="s">
        <v>54</v>
      </c>
      <c r="D8" s="9" t="s">
        <v>60</v>
      </c>
      <c r="E8" s="10" t="s">
        <v>61</v>
      </c>
      <c r="F8" s="10" t="s">
        <v>73</v>
      </c>
      <c r="G8" s="9" t="s">
        <v>57</v>
      </c>
      <c r="H8" s="11" t="s">
        <v>74</v>
      </c>
      <c r="I8" s="10">
        <v>48</v>
      </c>
      <c r="J8" s="10">
        <v>9</v>
      </c>
      <c r="K8" s="10">
        <v>432</v>
      </c>
      <c r="L8" s="12">
        <v>0.6</v>
      </c>
      <c r="M8" s="13">
        <v>64.8</v>
      </c>
    </row>
    <row r="9" spans="1:13" ht="15.75" customHeight="1" x14ac:dyDescent="0.35">
      <c r="A9" s="8">
        <v>45299</v>
      </c>
      <c r="B9" s="9" t="s">
        <v>59</v>
      </c>
      <c r="C9" s="10" t="s">
        <v>54</v>
      </c>
      <c r="D9" s="9" t="s">
        <v>60</v>
      </c>
      <c r="E9" s="10" t="s">
        <v>61</v>
      </c>
      <c r="F9" s="10" t="s">
        <v>75</v>
      </c>
      <c r="G9" s="9" t="s">
        <v>76</v>
      </c>
      <c r="H9" s="11" t="s">
        <v>77</v>
      </c>
      <c r="I9" s="10">
        <v>99</v>
      </c>
      <c r="J9" s="10">
        <v>9</v>
      </c>
      <c r="K9" s="10">
        <v>891</v>
      </c>
      <c r="L9" s="12">
        <v>0.53</v>
      </c>
      <c r="M9" s="13">
        <v>133.65</v>
      </c>
    </row>
    <row r="10" spans="1:13" ht="15.75" customHeight="1" x14ac:dyDescent="0.35">
      <c r="A10" s="8">
        <v>45300</v>
      </c>
      <c r="B10" s="9" t="s">
        <v>78</v>
      </c>
      <c r="C10" s="10" t="s">
        <v>66</v>
      </c>
      <c r="D10" s="9" t="s">
        <v>502</v>
      </c>
      <c r="E10" s="10" t="s">
        <v>55</v>
      </c>
      <c r="F10" s="10" t="s">
        <v>79</v>
      </c>
      <c r="G10" s="9" t="s">
        <v>57</v>
      </c>
      <c r="H10" s="11" t="s">
        <v>80</v>
      </c>
      <c r="I10" s="10">
        <v>76</v>
      </c>
      <c r="J10" s="10">
        <v>10</v>
      </c>
      <c r="K10" s="10">
        <v>760</v>
      </c>
      <c r="L10" s="12">
        <v>0.24</v>
      </c>
      <c r="M10" s="13">
        <v>114</v>
      </c>
    </row>
    <row r="11" spans="1:13" ht="15.75" customHeight="1" x14ac:dyDescent="0.35">
      <c r="A11" s="8">
        <v>45301</v>
      </c>
      <c r="B11" s="9" t="s">
        <v>81</v>
      </c>
      <c r="C11" s="10" t="s">
        <v>66</v>
      </c>
      <c r="D11" s="9" t="s">
        <v>82</v>
      </c>
      <c r="E11" s="10" t="s">
        <v>83</v>
      </c>
      <c r="F11" s="10" t="s">
        <v>84</v>
      </c>
      <c r="G11" s="9" t="s">
        <v>57</v>
      </c>
      <c r="H11" s="11" t="s">
        <v>85</v>
      </c>
      <c r="I11" s="10">
        <v>38</v>
      </c>
      <c r="J11" s="10">
        <v>10</v>
      </c>
      <c r="K11" s="10">
        <v>380</v>
      </c>
      <c r="L11" s="12">
        <v>0.49</v>
      </c>
      <c r="M11" s="13">
        <v>57</v>
      </c>
    </row>
    <row r="12" spans="1:13" ht="15.75" customHeight="1" x14ac:dyDescent="0.35">
      <c r="A12" s="8">
        <v>45302</v>
      </c>
      <c r="B12" s="9" t="s">
        <v>81</v>
      </c>
      <c r="C12" s="10" t="s">
        <v>54</v>
      </c>
      <c r="D12" s="9" t="s">
        <v>82</v>
      </c>
      <c r="E12" s="10" t="s">
        <v>83</v>
      </c>
      <c r="F12" s="10" t="s">
        <v>86</v>
      </c>
      <c r="G12" s="9" t="s">
        <v>57</v>
      </c>
      <c r="H12" s="11" t="s">
        <v>87</v>
      </c>
      <c r="I12" s="10">
        <v>79</v>
      </c>
      <c r="J12" s="10">
        <v>7</v>
      </c>
      <c r="K12" s="10">
        <v>553</v>
      </c>
      <c r="L12" s="12">
        <v>0.56000000000000005</v>
      </c>
      <c r="M12" s="13">
        <v>82.95</v>
      </c>
    </row>
    <row r="13" spans="1:13" ht="15.75" customHeight="1" x14ac:dyDescent="0.35">
      <c r="A13" s="8">
        <v>45303</v>
      </c>
      <c r="B13" s="9" t="s">
        <v>88</v>
      </c>
      <c r="C13" s="10" t="s">
        <v>66</v>
      </c>
      <c r="D13" s="9" t="s">
        <v>89</v>
      </c>
      <c r="E13" s="10" t="s">
        <v>90</v>
      </c>
      <c r="F13" s="10" t="s">
        <v>91</v>
      </c>
      <c r="G13" s="9" t="s">
        <v>92</v>
      </c>
      <c r="H13" s="11" t="s">
        <v>93</v>
      </c>
      <c r="I13" s="10">
        <v>58</v>
      </c>
      <c r="J13" s="10">
        <v>5</v>
      </c>
      <c r="K13" s="10">
        <v>290</v>
      </c>
      <c r="L13" s="12">
        <v>0.12</v>
      </c>
      <c r="M13" s="13">
        <v>43.5</v>
      </c>
    </row>
    <row r="14" spans="1:13" ht="15.75" customHeight="1" x14ac:dyDescent="0.35">
      <c r="A14" s="8">
        <v>45304</v>
      </c>
      <c r="B14" s="9" t="s">
        <v>94</v>
      </c>
      <c r="C14" s="10" t="s">
        <v>54</v>
      </c>
      <c r="D14" s="9" t="s">
        <v>95</v>
      </c>
      <c r="E14" s="10" t="s">
        <v>96</v>
      </c>
      <c r="F14" s="10" t="s">
        <v>97</v>
      </c>
      <c r="G14" s="9" t="s">
        <v>57</v>
      </c>
      <c r="H14" s="11" t="s">
        <v>98</v>
      </c>
      <c r="I14" s="10">
        <v>33</v>
      </c>
      <c r="J14" s="10">
        <v>20</v>
      </c>
      <c r="K14" s="10">
        <v>660</v>
      </c>
      <c r="L14" s="12">
        <v>0.62</v>
      </c>
      <c r="M14" s="13">
        <v>99</v>
      </c>
    </row>
    <row r="15" spans="1:13" ht="15.75" customHeight="1" x14ac:dyDescent="0.35">
      <c r="A15" s="8">
        <v>45305</v>
      </c>
      <c r="B15" s="9" t="s">
        <v>94</v>
      </c>
      <c r="C15" s="10" t="s">
        <v>54</v>
      </c>
      <c r="D15" s="9" t="s">
        <v>95</v>
      </c>
      <c r="E15" s="10" t="s">
        <v>96</v>
      </c>
      <c r="F15" s="10" t="s">
        <v>99</v>
      </c>
      <c r="G15" s="9" t="s">
        <v>57</v>
      </c>
      <c r="H15" s="11" t="s">
        <v>100</v>
      </c>
      <c r="I15" s="10">
        <v>53</v>
      </c>
      <c r="J15" s="10">
        <v>16</v>
      </c>
      <c r="K15" s="10">
        <v>848</v>
      </c>
      <c r="L15" s="12">
        <v>0.22</v>
      </c>
      <c r="M15" s="13">
        <v>127.19999999999999</v>
      </c>
    </row>
    <row r="16" spans="1:13" ht="15.75" customHeight="1" x14ac:dyDescent="0.35">
      <c r="A16" s="8">
        <v>45306</v>
      </c>
      <c r="B16" s="9" t="s">
        <v>94</v>
      </c>
      <c r="C16" s="10" t="s">
        <v>54</v>
      </c>
      <c r="D16" s="9" t="s">
        <v>95</v>
      </c>
      <c r="E16" s="10" t="s">
        <v>96</v>
      </c>
      <c r="F16" s="10" t="s">
        <v>101</v>
      </c>
      <c r="G16" s="9" t="s">
        <v>76</v>
      </c>
      <c r="H16" s="11" t="s">
        <v>102</v>
      </c>
      <c r="I16" s="10">
        <v>61</v>
      </c>
      <c r="J16" s="10">
        <v>7</v>
      </c>
      <c r="K16" s="10">
        <v>427</v>
      </c>
      <c r="L16" s="12">
        <v>0.12</v>
      </c>
      <c r="M16" s="13">
        <v>64.05</v>
      </c>
    </row>
    <row r="17" spans="1:13" ht="15.75" customHeight="1" x14ac:dyDescent="0.35">
      <c r="A17" s="8">
        <v>45307</v>
      </c>
      <c r="B17" s="9" t="s">
        <v>103</v>
      </c>
      <c r="C17" s="10" t="s">
        <v>66</v>
      </c>
      <c r="D17" s="9" t="s">
        <v>104</v>
      </c>
      <c r="E17" s="10" t="s">
        <v>105</v>
      </c>
      <c r="F17" s="10" t="s">
        <v>106</v>
      </c>
      <c r="G17" s="9" t="s">
        <v>76</v>
      </c>
      <c r="H17" s="11" t="s">
        <v>107</v>
      </c>
      <c r="I17" s="10">
        <v>45</v>
      </c>
      <c r="J17" s="10">
        <v>2</v>
      </c>
      <c r="K17" s="10">
        <v>90</v>
      </c>
      <c r="L17" s="12">
        <v>0.2</v>
      </c>
      <c r="M17" s="13">
        <v>13.5</v>
      </c>
    </row>
    <row r="18" spans="1:13" ht="15.75" customHeight="1" x14ac:dyDescent="0.35">
      <c r="A18" s="8">
        <v>45308</v>
      </c>
      <c r="B18" s="9" t="s">
        <v>103</v>
      </c>
      <c r="C18" s="10" t="s">
        <v>66</v>
      </c>
      <c r="D18" s="9" t="s">
        <v>104</v>
      </c>
      <c r="E18" s="10" t="s">
        <v>105</v>
      </c>
      <c r="F18" s="10" t="s">
        <v>108</v>
      </c>
      <c r="G18" s="9" t="s">
        <v>92</v>
      </c>
      <c r="H18" s="11" t="s">
        <v>109</v>
      </c>
      <c r="I18" s="10">
        <v>71</v>
      </c>
      <c r="J18" s="10">
        <v>1</v>
      </c>
      <c r="K18" s="10">
        <v>71</v>
      </c>
      <c r="L18" s="12">
        <v>0.17</v>
      </c>
      <c r="M18" s="13">
        <v>10.65</v>
      </c>
    </row>
    <row r="19" spans="1:13" ht="15.75" customHeight="1" x14ac:dyDescent="0.35">
      <c r="A19" s="8">
        <v>45309</v>
      </c>
      <c r="B19" s="9" t="s">
        <v>110</v>
      </c>
      <c r="C19" s="10" t="s">
        <v>54</v>
      </c>
      <c r="D19" s="9" t="s">
        <v>111</v>
      </c>
      <c r="E19" s="10" t="s">
        <v>112</v>
      </c>
      <c r="F19" s="10" t="s">
        <v>113</v>
      </c>
      <c r="G19" s="9" t="s">
        <v>57</v>
      </c>
      <c r="H19" s="11" t="s">
        <v>114</v>
      </c>
      <c r="I19" s="10">
        <v>50</v>
      </c>
      <c r="J19" s="10">
        <v>9</v>
      </c>
      <c r="K19" s="10">
        <v>450</v>
      </c>
      <c r="L19" s="12">
        <v>0.11</v>
      </c>
      <c r="M19" s="13">
        <v>67.5</v>
      </c>
    </row>
    <row r="20" spans="1:13" ht="15.75" customHeight="1" x14ac:dyDescent="0.35">
      <c r="A20" s="8">
        <v>45310</v>
      </c>
      <c r="B20" s="9" t="s">
        <v>110</v>
      </c>
      <c r="C20" s="10" t="s">
        <v>54</v>
      </c>
      <c r="D20" s="9" t="s">
        <v>111</v>
      </c>
      <c r="E20" s="10" t="s">
        <v>112</v>
      </c>
      <c r="F20" s="10" t="s">
        <v>113</v>
      </c>
      <c r="G20" s="9" t="s">
        <v>57</v>
      </c>
      <c r="H20" s="11" t="s">
        <v>114</v>
      </c>
      <c r="I20" s="10">
        <v>50</v>
      </c>
      <c r="J20" s="10">
        <v>13</v>
      </c>
      <c r="K20" s="10">
        <v>650</v>
      </c>
      <c r="L20" s="12">
        <v>0.27</v>
      </c>
      <c r="M20" s="13">
        <v>97.5</v>
      </c>
    </row>
    <row r="21" spans="1:13" ht="15.75" customHeight="1" x14ac:dyDescent="0.35">
      <c r="A21" s="8">
        <v>45311</v>
      </c>
      <c r="B21" s="9" t="s">
        <v>115</v>
      </c>
      <c r="C21" s="10" t="s">
        <v>54</v>
      </c>
      <c r="D21" s="9" t="s">
        <v>111</v>
      </c>
      <c r="E21" s="10" t="s">
        <v>112</v>
      </c>
      <c r="F21" s="10" t="s">
        <v>116</v>
      </c>
      <c r="G21" s="9" t="s">
        <v>92</v>
      </c>
      <c r="H21" s="11" t="s">
        <v>117</v>
      </c>
      <c r="I21" s="10">
        <v>84</v>
      </c>
      <c r="J21" s="10">
        <v>7</v>
      </c>
      <c r="K21" s="10">
        <v>588</v>
      </c>
      <c r="L21" s="12">
        <v>0.4</v>
      </c>
      <c r="M21" s="13">
        <v>88.2</v>
      </c>
    </row>
    <row r="22" spans="1:13" ht="15.75" customHeight="1" x14ac:dyDescent="0.35">
      <c r="A22" s="8">
        <v>45312</v>
      </c>
      <c r="B22" s="9" t="s">
        <v>115</v>
      </c>
      <c r="C22" s="10" t="s">
        <v>54</v>
      </c>
      <c r="D22" s="9" t="s">
        <v>111</v>
      </c>
      <c r="E22" s="10" t="s">
        <v>112</v>
      </c>
      <c r="F22" s="10" t="s">
        <v>118</v>
      </c>
      <c r="G22" s="9" t="s">
        <v>92</v>
      </c>
      <c r="H22" s="11" t="s">
        <v>119</v>
      </c>
      <c r="I22" s="10">
        <v>62</v>
      </c>
      <c r="J22" s="10">
        <v>9</v>
      </c>
      <c r="K22" s="10">
        <v>558</v>
      </c>
      <c r="L22" s="12">
        <v>0.56999999999999995</v>
      </c>
      <c r="M22" s="13">
        <v>83.7</v>
      </c>
    </row>
    <row r="23" spans="1:13" ht="15.75" customHeight="1" x14ac:dyDescent="0.35">
      <c r="A23" s="8">
        <v>45313</v>
      </c>
      <c r="B23" s="9" t="s">
        <v>115</v>
      </c>
      <c r="C23" s="10" t="s">
        <v>54</v>
      </c>
      <c r="D23" s="9" t="s">
        <v>111</v>
      </c>
      <c r="E23" s="10" t="s">
        <v>112</v>
      </c>
      <c r="F23" s="10" t="s">
        <v>120</v>
      </c>
      <c r="G23" s="9" t="s">
        <v>57</v>
      </c>
      <c r="H23" s="11" t="s">
        <v>121</v>
      </c>
      <c r="I23" s="10">
        <v>66</v>
      </c>
      <c r="J23" s="10">
        <v>4</v>
      </c>
      <c r="K23" s="10">
        <v>264</v>
      </c>
      <c r="L23" s="12">
        <v>0.21</v>
      </c>
      <c r="M23" s="13">
        <v>39.6</v>
      </c>
    </row>
    <row r="24" spans="1:13" ht="15.75" customHeight="1" x14ac:dyDescent="0.35">
      <c r="A24" s="8">
        <v>45314</v>
      </c>
      <c r="B24" s="9" t="s">
        <v>115</v>
      </c>
      <c r="C24" s="10" t="s">
        <v>54</v>
      </c>
      <c r="D24" s="9" t="s">
        <v>111</v>
      </c>
      <c r="E24" s="10" t="s">
        <v>112</v>
      </c>
      <c r="F24" s="10" t="s">
        <v>122</v>
      </c>
      <c r="G24" s="9" t="s">
        <v>57</v>
      </c>
      <c r="H24" s="11" t="s">
        <v>123</v>
      </c>
      <c r="I24" s="10">
        <v>42</v>
      </c>
      <c r="J24" s="10">
        <v>3</v>
      </c>
      <c r="K24" s="10">
        <v>126</v>
      </c>
      <c r="L24" s="12">
        <v>0.42</v>
      </c>
      <c r="M24" s="13">
        <v>18.899999999999999</v>
      </c>
    </row>
    <row r="25" spans="1:13" ht="15.75" customHeight="1" x14ac:dyDescent="0.35">
      <c r="A25" s="8">
        <v>45315</v>
      </c>
      <c r="B25" s="9" t="s">
        <v>115</v>
      </c>
      <c r="C25" s="10" t="s">
        <v>54</v>
      </c>
      <c r="D25" s="9" t="s">
        <v>111</v>
      </c>
      <c r="E25" s="10" t="s">
        <v>112</v>
      </c>
      <c r="F25" s="10" t="s">
        <v>124</v>
      </c>
      <c r="G25" s="9" t="s">
        <v>57</v>
      </c>
      <c r="H25" s="11" t="s">
        <v>125</v>
      </c>
      <c r="I25" s="10">
        <v>85</v>
      </c>
      <c r="J25" s="10">
        <v>5</v>
      </c>
      <c r="K25" s="10">
        <v>425</v>
      </c>
      <c r="L25" s="12">
        <v>0.24</v>
      </c>
      <c r="M25" s="13">
        <v>63.75</v>
      </c>
    </row>
    <row r="26" spans="1:13" ht="15.75" customHeight="1" x14ac:dyDescent="0.35">
      <c r="A26" s="8">
        <v>45316</v>
      </c>
      <c r="B26" s="9" t="s">
        <v>115</v>
      </c>
      <c r="C26" s="10" t="s">
        <v>54</v>
      </c>
      <c r="D26" s="9" t="s">
        <v>111</v>
      </c>
      <c r="E26" s="10" t="s">
        <v>112</v>
      </c>
      <c r="F26" s="10" t="s">
        <v>126</v>
      </c>
      <c r="G26" s="9" t="s">
        <v>76</v>
      </c>
      <c r="H26" s="11" t="s">
        <v>127</v>
      </c>
      <c r="I26" s="10">
        <v>33</v>
      </c>
      <c r="J26" s="10">
        <v>6</v>
      </c>
      <c r="K26" s="10">
        <v>198</v>
      </c>
      <c r="L26" s="12">
        <v>0.44</v>
      </c>
      <c r="M26" s="13">
        <v>29.7</v>
      </c>
    </row>
    <row r="27" spans="1:13" ht="15.75" customHeight="1" x14ac:dyDescent="0.35">
      <c r="A27" s="8">
        <v>45317</v>
      </c>
      <c r="B27" s="9" t="s">
        <v>115</v>
      </c>
      <c r="C27" s="10" t="s">
        <v>54</v>
      </c>
      <c r="D27" s="9" t="s">
        <v>111</v>
      </c>
      <c r="E27" s="10" t="s">
        <v>112</v>
      </c>
      <c r="F27" s="10" t="s">
        <v>128</v>
      </c>
      <c r="G27" s="9" t="s">
        <v>76</v>
      </c>
      <c r="H27" s="11" t="s">
        <v>129</v>
      </c>
      <c r="I27" s="10">
        <v>37</v>
      </c>
      <c r="J27" s="10">
        <v>4</v>
      </c>
      <c r="K27" s="10">
        <v>148</v>
      </c>
      <c r="L27" s="12">
        <v>0.43</v>
      </c>
      <c r="M27" s="13">
        <v>22.2</v>
      </c>
    </row>
    <row r="28" spans="1:13" ht="15.75" customHeight="1" x14ac:dyDescent="0.35">
      <c r="A28" s="8">
        <v>45318</v>
      </c>
      <c r="B28" s="9" t="s">
        <v>115</v>
      </c>
      <c r="C28" s="10" t="s">
        <v>54</v>
      </c>
      <c r="D28" s="9" t="s">
        <v>111</v>
      </c>
      <c r="E28" s="10" t="s">
        <v>112</v>
      </c>
      <c r="F28" s="10" t="s">
        <v>128</v>
      </c>
      <c r="G28" s="9" t="s">
        <v>76</v>
      </c>
      <c r="H28" s="11" t="s">
        <v>129</v>
      </c>
      <c r="I28" s="10">
        <v>37</v>
      </c>
      <c r="J28" s="10">
        <v>4</v>
      </c>
      <c r="K28" s="10">
        <v>148</v>
      </c>
      <c r="L28" s="12">
        <v>0.49</v>
      </c>
      <c r="M28" s="13">
        <v>22.2</v>
      </c>
    </row>
    <row r="29" spans="1:13" ht="15.75" customHeight="1" x14ac:dyDescent="0.35">
      <c r="A29" s="8">
        <v>45319</v>
      </c>
      <c r="B29" s="9" t="s">
        <v>130</v>
      </c>
      <c r="C29" s="10" t="s">
        <v>54</v>
      </c>
      <c r="D29" s="9" t="s">
        <v>131</v>
      </c>
      <c r="E29" s="10" t="s">
        <v>132</v>
      </c>
      <c r="F29" s="10" t="s">
        <v>133</v>
      </c>
      <c r="G29" s="9" t="s">
        <v>57</v>
      </c>
      <c r="H29" s="11" t="s">
        <v>134</v>
      </c>
      <c r="I29" s="10">
        <v>79</v>
      </c>
      <c r="J29" s="10">
        <v>14</v>
      </c>
      <c r="K29" s="10">
        <v>1106</v>
      </c>
      <c r="L29" s="12">
        <v>0.48</v>
      </c>
      <c r="M29" s="13">
        <v>165.9</v>
      </c>
    </row>
    <row r="30" spans="1:13" ht="15.75" customHeight="1" x14ac:dyDescent="0.35">
      <c r="A30" s="8">
        <v>45320</v>
      </c>
      <c r="B30" s="9" t="s">
        <v>130</v>
      </c>
      <c r="C30" s="10" t="s">
        <v>54</v>
      </c>
      <c r="D30" s="9" t="s">
        <v>131</v>
      </c>
      <c r="E30" s="10" t="s">
        <v>132</v>
      </c>
      <c r="F30" s="10" t="s">
        <v>135</v>
      </c>
      <c r="G30" s="9" t="s">
        <v>57</v>
      </c>
      <c r="H30" s="11" t="s">
        <v>136</v>
      </c>
      <c r="I30" s="10">
        <v>50</v>
      </c>
      <c r="J30" s="10">
        <v>2</v>
      </c>
      <c r="K30" s="10">
        <v>100</v>
      </c>
      <c r="L30" s="12">
        <v>0.45</v>
      </c>
      <c r="M30" s="13">
        <v>15</v>
      </c>
    </row>
    <row r="31" spans="1:13" ht="15.75" customHeight="1" x14ac:dyDescent="0.35">
      <c r="A31" s="8">
        <v>45321</v>
      </c>
      <c r="B31" s="9" t="s">
        <v>130</v>
      </c>
      <c r="C31" s="10" t="s">
        <v>54</v>
      </c>
      <c r="D31" s="9" t="s">
        <v>131</v>
      </c>
      <c r="E31" s="10" t="s">
        <v>132</v>
      </c>
      <c r="F31" s="10" t="s">
        <v>137</v>
      </c>
      <c r="G31" s="9" t="s">
        <v>57</v>
      </c>
      <c r="H31" s="11" t="s">
        <v>138</v>
      </c>
      <c r="I31" s="10">
        <v>93</v>
      </c>
      <c r="J31" s="10">
        <v>3</v>
      </c>
      <c r="K31" s="10">
        <v>279</v>
      </c>
      <c r="L31" s="12">
        <v>0.26</v>
      </c>
      <c r="M31" s="13">
        <v>41.85</v>
      </c>
    </row>
    <row r="32" spans="1:13" ht="15.75" customHeight="1" x14ac:dyDescent="0.35">
      <c r="A32" s="8">
        <v>45322</v>
      </c>
      <c r="B32" s="9" t="s">
        <v>130</v>
      </c>
      <c r="C32" s="10" t="s">
        <v>54</v>
      </c>
      <c r="D32" s="9" t="s">
        <v>131</v>
      </c>
      <c r="E32" s="10" t="s">
        <v>132</v>
      </c>
      <c r="F32" s="10" t="s">
        <v>139</v>
      </c>
      <c r="G32" s="9" t="s">
        <v>57</v>
      </c>
      <c r="H32" s="11" t="s">
        <v>140</v>
      </c>
      <c r="I32" s="10">
        <v>79</v>
      </c>
      <c r="J32" s="10">
        <v>6</v>
      </c>
      <c r="K32" s="10">
        <v>474</v>
      </c>
      <c r="L32" s="12">
        <v>0.6</v>
      </c>
      <c r="M32" s="13">
        <v>71.099999999999994</v>
      </c>
    </row>
    <row r="33" spans="1:13" ht="15.75" customHeight="1" x14ac:dyDescent="0.35">
      <c r="A33" s="8">
        <v>45323</v>
      </c>
      <c r="B33" s="9" t="s">
        <v>141</v>
      </c>
      <c r="C33" s="10" t="s">
        <v>54</v>
      </c>
      <c r="D33" s="9" t="s">
        <v>142</v>
      </c>
      <c r="E33" s="10" t="s">
        <v>112</v>
      </c>
      <c r="F33" s="10" t="s">
        <v>143</v>
      </c>
      <c r="G33" s="9" t="s">
        <v>57</v>
      </c>
      <c r="H33" s="11" t="s">
        <v>144</v>
      </c>
      <c r="I33" s="10">
        <v>92</v>
      </c>
      <c r="J33" s="10">
        <v>2</v>
      </c>
      <c r="K33" s="10">
        <v>184</v>
      </c>
      <c r="L33" s="12">
        <v>0.15</v>
      </c>
      <c r="M33" s="13">
        <v>27.599999999999998</v>
      </c>
    </row>
    <row r="34" spans="1:13" ht="15.75" customHeight="1" x14ac:dyDescent="0.35">
      <c r="A34" s="8">
        <v>45324</v>
      </c>
      <c r="B34" s="9" t="s">
        <v>141</v>
      </c>
      <c r="C34" s="10" t="s">
        <v>54</v>
      </c>
      <c r="D34" s="9" t="s">
        <v>142</v>
      </c>
      <c r="E34" s="10" t="s">
        <v>112</v>
      </c>
      <c r="F34" s="10" t="s">
        <v>145</v>
      </c>
      <c r="G34" s="9" t="s">
        <v>57</v>
      </c>
      <c r="H34" s="11" t="s">
        <v>146</v>
      </c>
      <c r="I34" s="10">
        <v>42</v>
      </c>
      <c r="J34" s="10">
        <v>4</v>
      </c>
      <c r="K34" s="10">
        <v>168</v>
      </c>
      <c r="L34" s="12">
        <v>0.35</v>
      </c>
      <c r="M34" s="13">
        <v>25.2</v>
      </c>
    </row>
    <row r="35" spans="1:13" ht="15.75" customHeight="1" x14ac:dyDescent="0.35">
      <c r="A35" s="8">
        <v>45325</v>
      </c>
      <c r="B35" s="9" t="s">
        <v>141</v>
      </c>
      <c r="C35" s="10" t="s">
        <v>54</v>
      </c>
      <c r="D35" s="9" t="s">
        <v>503</v>
      </c>
      <c r="E35" s="10" t="s">
        <v>112</v>
      </c>
      <c r="F35" s="10" t="s">
        <v>147</v>
      </c>
      <c r="G35" s="9" t="s">
        <v>76</v>
      </c>
      <c r="H35" s="11" t="s">
        <v>148</v>
      </c>
      <c r="I35" s="10">
        <v>37</v>
      </c>
      <c r="J35" s="10">
        <v>3</v>
      </c>
      <c r="K35" s="10">
        <v>111</v>
      </c>
      <c r="L35" s="12">
        <v>0.65</v>
      </c>
      <c r="M35" s="13">
        <v>16.649999999999999</v>
      </c>
    </row>
    <row r="36" spans="1:13" ht="15.75" customHeight="1" x14ac:dyDescent="0.35">
      <c r="A36" s="8">
        <v>45326</v>
      </c>
      <c r="B36" s="9" t="s">
        <v>149</v>
      </c>
      <c r="C36" s="10" t="s">
        <v>54</v>
      </c>
      <c r="D36" s="9" t="s">
        <v>150</v>
      </c>
      <c r="E36" s="10" t="s">
        <v>90</v>
      </c>
      <c r="F36" s="10" t="s">
        <v>151</v>
      </c>
      <c r="G36" s="9" t="s">
        <v>92</v>
      </c>
      <c r="H36" s="11" t="s">
        <v>152</v>
      </c>
      <c r="I36" s="10">
        <v>100</v>
      </c>
      <c r="J36" s="10">
        <v>6</v>
      </c>
      <c r="K36" s="10">
        <v>600</v>
      </c>
      <c r="L36" s="12">
        <v>0.32</v>
      </c>
      <c r="M36" s="13">
        <v>90</v>
      </c>
    </row>
    <row r="37" spans="1:13" ht="15.75" customHeight="1" x14ac:dyDescent="0.35">
      <c r="A37" s="8">
        <v>45327</v>
      </c>
      <c r="B37" s="9" t="s">
        <v>153</v>
      </c>
      <c r="C37" s="10" t="s">
        <v>54</v>
      </c>
      <c r="D37" s="9" t="s">
        <v>142</v>
      </c>
      <c r="E37" s="10" t="s">
        <v>112</v>
      </c>
      <c r="F37" s="10" t="s">
        <v>154</v>
      </c>
      <c r="G37" s="9" t="s">
        <v>57</v>
      </c>
      <c r="H37" s="11" t="s">
        <v>155</v>
      </c>
      <c r="I37" s="10">
        <v>79</v>
      </c>
      <c r="J37" s="10">
        <v>5</v>
      </c>
      <c r="K37" s="10">
        <v>395</v>
      </c>
      <c r="L37" s="12">
        <v>0.28000000000000003</v>
      </c>
      <c r="M37" s="13">
        <v>59.25</v>
      </c>
    </row>
    <row r="38" spans="1:13" ht="15.75" customHeight="1" x14ac:dyDescent="0.35">
      <c r="A38" s="8">
        <v>45328</v>
      </c>
      <c r="B38" s="9" t="s">
        <v>153</v>
      </c>
      <c r="C38" s="10" t="s">
        <v>54</v>
      </c>
      <c r="D38" s="9" t="s">
        <v>142</v>
      </c>
      <c r="E38" s="10" t="s">
        <v>112</v>
      </c>
      <c r="F38" s="10" t="s">
        <v>156</v>
      </c>
      <c r="G38" s="9" t="s">
        <v>57</v>
      </c>
      <c r="H38" s="11" t="s">
        <v>157</v>
      </c>
      <c r="I38" s="10">
        <v>33</v>
      </c>
      <c r="J38" s="10">
        <v>1</v>
      </c>
      <c r="K38" s="10">
        <v>33</v>
      </c>
      <c r="L38" s="12">
        <v>0.27</v>
      </c>
      <c r="M38" s="13">
        <v>4.95</v>
      </c>
    </row>
    <row r="39" spans="1:13" ht="15.75" customHeight="1" x14ac:dyDescent="0.35">
      <c r="A39" s="8">
        <v>45329</v>
      </c>
      <c r="B39" s="9" t="s">
        <v>158</v>
      </c>
      <c r="C39" s="10" t="s">
        <v>54</v>
      </c>
      <c r="D39" s="9" t="s">
        <v>159</v>
      </c>
      <c r="E39" s="10" t="s">
        <v>160</v>
      </c>
      <c r="F39" s="10" t="s">
        <v>161</v>
      </c>
      <c r="G39" s="9" t="s">
        <v>57</v>
      </c>
      <c r="H39" s="11" t="s">
        <v>162</v>
      </c>
      <c r="I39" s="10">
        <v>91</v>
      </c>
      <c r="J39" s="10">
        <v>4</v>
      </c>
      <c r="K39" s="10">
        <v>364</v>
      </c>
      <c r="L39" s="12">
        <v>0.03</v>
      </c>
      <c r="M39" s="13">
        <v>54.6</v>
      </c>
    </row>
    <row r="40" spans="1:13" ht="15.75" customHeight="1" x14ac:dyDescent="0.35">
      <c r="A40" s="8">
        <v>45330</v>
      </c>
      <c r="B40" s="9" t="s">
        <v>163</v>
      </c>
      <c r="C40" s="10" t="s">
        <v>66</v>
      </c>
      <c r="D40" s="9" t="s">
        <v>164</v>
      </c>
      <c r="E40" s="10" t="s">
        <v>132</v>
      </c>
      <c r="F40" s="10" t="s">
        <v>165</v>
      </c>
      <c r="G40" s="9" t="s">
        <v>92</v>
      </c>
      <c r="H40" s="11" t="s">
        <v>166</v>
      </c>
      <c r="I40" s="10">
        <v>76</v>
      </c>
      <c r="J40" s="10">
        <v>4</v>
      </c>
      <c r="K40" s="10">
        <v>304</v>
      </c>
      <c r="L40" s="12">
        <v>0.05</v>
      </c>
      <c r="M40" s="13">
        <v>45.6</v>
      </c>
    </row>
    <row r="41" spans="1:13" ht="15.75" customHeight="1" x14ac:dyDescent="0.35">
      <c r="A41" s="8">
        <v>45331</v>
      </c>
      <c r="B41" s="9" t="s">
        <v>167</v>
      </c>
      <c r="C41" s="10" t="s">
        <v>54</v>
      </c>
      <c r="D41" s="9" t="s">
        <v>168</v>
      </c>
      <c r="E41" s="10" t="s">
        <v>169</v>
      </c>
      <c r="F41" s="10" t="s">
        <v>170</v>
      </c>
      <c r="G41" s="9" t="s">
        <v>57</v>
      </c>
      <c r="H41" s="11" t="s">
        <v>171</v>
      </c>
      <c r="I41" s="10">
        <v>68</v>
      </c>
      <c r="J41" s="10">
        <v>6</v>
      </c>
      <c r="K41" s="10">
        <v>408</v>
      </c>
      <c r="L41" s="12">
        <v>0.66</v>
      </c>
      <c r="M41" s="13">
        <v>61.199999999999996</v>
      </c>
    </row>
    <row r="42" spans="1:13" ht="15.75" customHeight="1" x14ac:dyDescent="0.35">
      <c r="A42" s="8">
        <v>45332</v>
      </c>
      <c r="B42" s="9" t="s">
        <v>172</v>
      </c>
      <c r="C42" s="10" t="s">
        <v>54</v>
      </c>
      <c r="D42" s="9" t="s">
        <v>173</v>
      </c>
      <c r="E42" s="10" t="s">
        <v>105</v>
      </c>
      <c r="F42" s="10" t="s">
        <v>174</v>
      </c>
      <c r="G42" s="9" t="s">
        <v>92</v>
      </c>
      <c r="H42" s="11" t="s">
        <v>175</v>
      </c>
      <c r="I42" s="10">
        <v>69</v>
      </c>
      <c r="J42" s="10">
        <v>5</v>
      </c>
      <c r="K42" s="10">
        <v>345</v>
      </c>
      <c r="L42" s="12">
        <v>0.56000000000000005</v>
      </c>
      <c r="M42" s="13">
        <v>51.75</v>
      </c>
    </row>
    <row r="43" spans="1:13" ht="15.75" customHeight="1" x14ac:dyDescent="0.35">
      <c r="A43" s="8">
        <v>45333</v>
      </c>
      <c r="B43" s="9" t="s">
        <v>176</v>
      </c>
      <c r="C43" s="10" t="s">
        <v>66</v>
      </c>
      <c r="D43" s="9" t="s">
        <v>177</v>
      </c>
      <c r="E43" s="10" t="s">
        <v>178</v>
      </c>
      <c r="F43" s="10" t="s">
        <v>179</v>
      </c>
      <c r="G43" s="9" t="s">
        <v>57</v>
      </c>
      <c r="H43" s="11" t="s">
        <v>180</v>
      </c>
      <c r="I43" s="10">
        <v>71</v>
      </c>
      <c r="J43" s="10">
        <v>8</v>
      </c>
      <c r="K43" s="10">
        <v>568</v>
      </c>
      <c r="L43" s="12">
        <v>0.08</v>
      </c>
      <c r="M43" s="13">
        <v>85.2</v>
      </c>
    </row>
    <row r="44" spans="1:13" ht="15.75" customHeight="1" x14ac:dyDescent="0.35">
      <c r="A44" s="8">
        <v>45334</v>
      </c>
      <c r="B44" s="9" t="s">
        <v>176</v>
      </c>
      <c r="C44" s="10" t="s">
        <v>66</v>
      </c>
      <c r="D44" s="9" t="s">
        <v>177</v>
      </c>
      <c r="E44" s="10" t="s">
        <v>178</v>
      </c>
      <c r="F44" s="10" t="s">
        <v>181</v>
      </c>
      <c r="G44" s="9" t="s">
        <v>76</v>
      </c>
      <c r="H44" s="11" t="s">
        <v>182</v>
      </c>
      <c r="I44" s="10">
        <v>75</v>
      </c>
      <c r="J44" s="10">
        <v>4</v>
      </c>
      <c r="K44" s="10">
        <v>300</v>
      </c>
      <c r="L44" s="12">
        <v>0.28000000000000003</v>
      </c>
      <c r="M44" s="13">
        <v>45</v>
      </c>
    </row>
    <row r="45" spans="1:13" ht="15.75" customHeight="1" x14ac:dyDescent="0.35">
      <c r="A45" s="8">
        <v>45335</v>
      </c>
      <c r="B45" s="9" t="s">
        <v>183</v>
      </c>
      <c r="C45" s="10" t="s">
        <v>66</v>
      </c>
      <c r="D45" s="9" t="s">
        <v>173</v>
      </c>
      <c r="E45" s="10" t="s">
        <v>105</v>
      </c>
      <c r="F45" s="10" t="s">
        <v>184</v>
      </c>
      <c r="G45" s="9" t="s">
        <v>92</v>
      </c>
      <c r="H45" s="11" t="s">
        <v>185</v>
      </c>
      <c r="I45" s="10">
        <v>77</v>
      </c>
      <c r="J45" s="10">
        <v>3</v>
      </c>
      <c r="K45" s="10">
        <v>231</v>
      </c>
      <c r="L45" s="12">
        <v>0.55000000000000004</v>
      </c>
      <c r="M45" s="13">
        <v>34.65</v>
      </c>
    </row>
    <row r="46" spans="1:13" ht="15.75" customHeight="1" x14ac:dyDescent="0.35">
      <c r="A46" s="8">
        <v>45336</v>
      </c>
      <c r="B46" s="9" t="s">
        <v>186</v>
      </c>
      <c r="C46" s="10" t="s">
        <v>54</v>
      </c>
      <c r="D46" s="9" t="s">
        <v>187</v>
      </c>
      <c r="E46" s="10" t="s">
        <v>188</v>
      </c>
      <c r="F46" s="10" t="s">
        <v>189</v>
      </c>
      <c r="G46" s="9" t="s">
        <v>92</v>
      </c>
      <c r="H46" s="11" t="s">
        <v>190</v>
      </c>
      <c r="I46" s="10">
        <v>67</v>
      </c>
      <c r="J46" s="10">
        <v>3</v>
      </c>
      <c r="K46" s="10">
        <v>201</v>
      </c>
      <c r="L46" s="12">
        <v>0.12</v>
      </c>
      <c r="M46" s="13">
        <v>30.15</v>
      </c>
    </row>
    <row r="47" spans="1:13" ht="15.75" customHeight="1" x14ac:dyDescent="0.35">
      <c r="A47" s="8">
        <v>45337</v>
      </c>
      <c r="B47" s="9" t="s">
        <v>186</v>
      </c>
      <c r="C47" s="10" t="s">
        <v>54</v>
      </c>
      <c r="D47" s="9" t="s">
        <v>187</v>
      </c>
      <c r="E47" s="10" t="s">
        <v>188</v>
      </c>
      <c r="F47" s="10" t="s">
        <v>191</v>
      </c>
      <c r="G47" s="9" t="s">
        <v>57</v>
      </c>
      <c r="H47" s="11" t="s">
        <v>192</v>
      </c>
      <c r="I47" s="10">
        <v>79</v>
      </c>
      <c r="J47" s="10">
        <v>2</v>
      </c>
      <c r="K47" s="10">
        <v>158</v>
      </c>
      <c r="L47" s="12">
        <v>0.17</v>
      </c>
      <c r="M47" s="13">
        <v>23.7</v>
      </c>
    </row>
    <row r="48" spans="1:13" ht="15.75" customHeight="1" x14ac:dyDescent="0.35">
      <c r="A48" s="8">
        <v>45338</v>
      </c>
      <c r="B48" s="9" t="s">
        <v>186</v>
      </c>
      <c r="C48" s="10" t="s">
        <v>54</v>
      </c>
      <c r="D48" s="9" t="s">
        <v>187</v>
      </c>
      <c r="E48" s="10" t="s">
        <v>188</v>
      </c>
      <c r="F48" s="10" t="s">
        <v>193</v>
      </c>
      <c r="G48" s="9" t="s">
        <v>57</v>
      </c>
      <c r="H48" s="11" t="s">
        <v>194</v>
      </c>
      <c r="I48" s="10">
        <v>32</v>
      </c>
      <c r="J48" s="10">
        <v>2</v>
      </c>
      <c r="K48" s="10">
        <v>64</v>
      </c>
      <c r="L48" s="12">
        <v>0.01</v>
      </c>
      <c r="M48" s="13">
        <v>9.6</v>
      </c>
    </row>
    <row r="49" spans="1:13" ht="15.75" customHeight="1" x14ac:dyDescent="0.35">
      <c r="A49" s="8">
        <v>45339</v>
      </c>
      <c r="B49" s="9" t="s">
        <v>195</v>
      </c>
      <c r="C49" s="10" t="s">
        <v>54</v>
      </c>
      <c r="D49" s="9" t="s">
        <v>196</v>
      </c>
      <c r="E49" s="10" t="s">
        <v>197</v>
      </c>
      <c r="F49" s="10" t="s">
        <v>198</v>
      </c>
      <c r="G49" s="9" t="s">
        <v>92</v>
      </c>
      <c r="H49" s="11" t="s">
        <v>199</v>
      </c>
      <c r="I49" s="10">
        <v>30</v>
      </c>
      <c r="J49" s="10">
        <v>3</v>
      </c>
      <c r="K49" s="10">
        <v>90</v>
      </c>
      <c r="L49" s="12">
        <v>0.3</v>
      </c>
      <c r="M49" s="13">
        <v>13.5</v>
      </c>
    </row>
    <row r="50" spans="1:13" ht="15.75" customHeight="1" x14ac:dyDescent="0.35">
      <c r="A50" s="8">
        <v>45340</v>
      </c>
      <c r="B50" s="9" t="s">
        <v>200</v>
      </c>
      <c r="C50" s="10" t="s">
        <v>66</v>
      </c>
      <c r="D50" s="9" t="s">
        <v>201</v>
      </c>
      <c r="E50" s="10" t="s">
        <v>202</v>
      </c>
      <c r="F50" s="10" t="s">
        <v>203</v>
      </c>
      <c r="G50" s="9" t="s">
        <v>57</v>
      </c>
      <c r="H50" s="11" t="s">
        <v>204</v>
      </c>
      <c r="I50" s="10">
        <v>75</v>
      </c>
      <c r="J50" s="10">
        <v>1</v>
      </c>
      <c r="K50" s="10">
        <v>75</v>
      </c>
      <c r="L50" s="12">
        <v>0.25</v>
      </c>
      <c r="M50" s="13">
        <v>11.25</v>
      </c>
    </row>
    <row r="51" spans="1:13" ht="15.75" customHeight="1" x14ac:dyDescent="0.35">
      <c r="A51" s="8">
        <v>45341</v>
      </c>
      <c r="B51" s="9" t="s">
        <v>205</v>
      </c>
      <c r="C51" s="10" t="s">
        <v>54</v>
      </c>
      <c r="D51" s="9" t="s">
        <v>206</v>
      </c>
      <c r="E51" s="10" t="s">
        <v>207</v>
      </c>
      <c r="F51" s="10" t="s">
        <v>208</v>
      </c>
      <c r="G51" s="9" t="s">
        <v>92</v>
      </c>
      <c r="H51" s="11" t="s">
        <v>209</v>
      </c>
      <c r="I51" s="10">
        <v>96</v>
      </c>
      <c r="J51" s="10">
        <v>2</v>
      </c>
      <c r="K51" s="10">
        <v>192</v>
      </c>
      <c r="L51" s="12">
        <v>0.1</v>
      </c>
      <c r="M51" s="13">
        <v>28.799999999999997</v>
      </c>
    </row>
    <row r="52" spans="1:13" ht="15.75" customHeight="1" x14ac:dyDescent="0.35">
      <c r="A52" s="8">
        <v>45342</v>
      </c>
      <c r="B52" s="9" t="s">
        <v>205</v>
      </c>
      <c r="C52" s="10" t="s">
        <v>54</v>
      </c>
      <c r="D52" s="9" t="s">
        <v>206</v>
      </c>
      <c r="E52" s="10" t="s">
        <v>207</v>
      </c>
      <c r="F52" s="10" t="s">
        <v>210</v>
      </c>
      <c r="G52" s="9" t="s">
        <v>92</v>
      </c>
      <c r="H52" s="11" t="s">
        <v>211</v>
      </c>
      <c r="I52" s="10">
        <v>53</v>
      </c>
      <c r="J52" s="10">
        <v>1</v>
      </c>
      <c r="K52" s="10">
        <v>53</v>
      </c>
      <c r="L52" s="12">
        <v>0.48</v>
      </c>
      <c r="M52" s="13">
        <v>7.9499999999999993</v>
      </c>
    </row>
    <row r="53" spans="1:13" ht="15.75" customHeight="1" x14ac:dyDescent="0.35">
      <c r="A53" s="8">
        <v>45343</v>
      </c>
      <c r="B53" s="9" t="s">
        <v>205</v>
      </c>
      <c r="C53" s="10" t="s">
        <v>54</v>
      </c>
      <c r="D53" s="9" t="s">
        <v>206</v>
      </c>
      <c r="E53" s="10" t="s">
        <v>207</v>
      </c>
      <c r="F53" s="10" t="s">
        <v>212</v>
      </c>
      <c r="G53" s="9" t="s">
        <v>57</v>
      </c>
      <c r="H53" s="11" t="s">
        <v>213</v>
      </c>
      <c r="I53" s="10">
        <v>88</v>
      </c>
      <c r="J53" s="10">
        <v>6</v>
      </c>
      <c r="K53" s="10">
        <v>528</v>
      </c>
      <c r="L53" s="12">
        <v>0.7</v>
      </c>
      <c r="M53" s="13">
        <v>79.2</v>
      </c>
    </row>
    <row r="54" spans="1:13" ht="15.75" customHeight="1" x14ac:dyDescent="0.35">
      <c r="A54" s="8">
        <v>45344</v>
      </c>
      <c r="B54" s="9" t="s">
        <v>205</v>
      </c>
      <c r="C54" s="10" t="s">
        <v>54</v>
      </c>
      <c r="D54" s="9" t="s">
        <v>206</v>
      </c>
      <c r="E54" s="10" t="s">
        <v>207</v>
      </c>
      <c r="F54" s="10" t="s">
        <v>214</v>
      </c>
      <c r="G54" s="9" t="s">
        <v>57</v>
      </c>
      <c r="H54" s="11" t="s">
        <v>215</v>
      </c>
      <c r="I54" s="10">
        <v>85</v>
      </c>
      <c r="J54" s="10">
        <v>6</v>
      </c>
      <c r="K54" s="10">
        <v>510</v>
      </c>
      <c r="L54" s="12">
        <v>0.34</v>
      </c>
      <c r="M54" s="13">
        <v>76.5</v>
      </c>
    </row>
    <row r="55" spans="1:13" ht="15.75" customHeight="1" x14ac:dyDescent="0.35">
      <c r="A55" s="8">
        <v>45345</v>
      </c>
      <c r="B55" s="9" t="s">
        <v>172</v>
      </c>
      <c r="C55" s="10" t="s">
        <v>54</v>
      </c>
      <c r="D55" s="9" t="s">
        <v>216</v>
      </c>
      <c r="E55" s="10" t="s">
        <v>202</v>
      </c>
      <c r="F55" s="10" t="s">
        <v>217</v>
      </c>
      <c r="G55" s="9" t="s">
        <v>92</v>
      </c>
      <c r="H55" s="11" t="s">
        <v>218</v>
      </c>
      <c r="I55" s="10">
        <v>74</v>
      </c>
      <c r="J55" s="10">
        <v>8</v>
      </c>
      <c r="K55" s="10">
        <v>592</v>
      </c>
      <c r="L55" s="12">
        <v>0.41</v>
      </c>
      <c r="M55" s="13">
        <v>88.8</v>
      </c>
    </row>
    <row r="56" spans="1:13" ht="15.75" customHeight="1" x14ac:dyDescent="0.35">
      <c r="A56" s="8">
        <v>45346</v>
      </c>
      <c r="B56" s="9" t="s">
        <v>172</v>
      </c>
      <c r="C56" s="10" t="s">
        <v>54</v>
      </c>
      <c r="D56" s="9" t="s">
        <v>216</v>
      </c>
      <c r="E56" s="10" t="s">
        <v>202</v>
      </c>
      <c r="F56" s="10" t="s">
        <v>219</v>
      </c>
      <c r="G56" s="9" t="s">
        <v>92</v>
      </c>
      <c r="H56" s="11" t="s">
        <v>220</v>
      </c>
      <c r="I56" s="10">
        <v>82</v>
      </c>
      <c r="J56" s="10">
        <v>2</v>
      </c>
      <c r="K56" s="10">
        <v>164</v>
      </c>
      <c r="L56" s="12">
        <v>0.48</v>
      </c>
      <c r="M56" s="13">
        <v>24.599999999999998</v>
      </c>
    </row>
    <row r="57" spans="1:13" ht="15.75" customHeight="1" x14ac:dyDescent="0.35">
      <c r="A57" s="8">
        <v>45347</v>
      </c>
      <c r="B57" s="9" t="s">
        <v>172</v>
      </c>
      <c r="C57" s="10" t="s">
        <v>54</v>
      </c>
      <c r="D57" s="9" t="s">
        <v>216</v>
      </c>
      <c r="E57" s="10" t="s">
        <v>202</v>
      </c>
      <c r="F57" s="10" t="s">
        <v>221</v>
      </c>
      <c r="G57" s="9" t="s">
        <v>57</v>
      </c>
      <c r="H57" s="11" t="s">
        <v>222</v>
      </c>
      <c r="I57" s="10">
        <v>97</v>
      </c>
      <c r="J57" s="10">
        <v>1</v>
      </c>
      <c r="K57" s="10">
        <v>97</v>
      </c>
      <c r="L57" s="12">
        <v>0.5</v>
      </c>
      <c r="M57" s="13">
        <v>14.549999999999999</v>
      </c>
    </row>
    <row r="58" spans="1:13" ht="15.75" customHeight="1" x14ac:dyDescent="0.35">
      <c r="A58" s="8">
        <v>45348</v>
      </c>
      <c r="B58" s="9" t="s">
        <v>223</v>
      </c>
      <c r="C58" s="10" t="s">
        <v>66</v>
      </c>
      <c r="D58" s="9" t="s">
        <v>224</v>
      </c>
      <c r="E58" s="10" t="s">
        <v>90</v>
      </c>
      <c r="F58" s="10" t="s">
        <v>225</v>
      </c>
      <c r="G58" s="9" t="s">
        <v>92</v>
      </c>
      <c r="H58" s="11" t="s">
        <v>226</v>
      </c>
      <c r="I58" s="10">
        <v>38</v>
      </c>
      <c r="J58" s="10">
        <v>5</v>
      </c>
      <c r="K58" s="10">
        <v>190</v>
      </c>
      <c r="L58" s="12">
        <v>0.02</v>
      </c>
      <c r="M58" s="13">
        <v>28.5</v>
      </c>
    </row>
    <row r="59" spans="1:13" ht="15.75" customHeight="1" x14ac:dyDescent="0.35">
      <c r="A59" s="8">
        <v>45349</v>
      </c>
      <c r="B59" s="9" t="s">
        <v>227</v>
      </c>
      <c r="C59" s="10" t="s">
        <v>66</v>
      </c>
      <c r="D59" s="9" t="s">
        <v>228</v>
      </c>
      <c r="E59" s="10" t="s">
        <v>229</v>
      </c>
      <c r="F59" s="10" t="s">
        <v>230</v>
      </c>
      <c r="G59" s="9" t="s">
        <v>57</v>
      </c>
      <c r="H59" s="11" t="s">
        <v>231</v>
      </c>
      <c r="I59" s="10">
        <v>82</v>
      </c>
      <c r="J59" s="10">
        <v>7</v>
      </c>
      <c r="K59" s="10">
        <v>574</v>
      </c>
      <c r="L59" s="12">
        <v>0.45</v>
      </c>
      <c r="M59" s="13">
        <v>86.1</v>
      </c>
    </row>
    <row r="60" spans="1:13" ht="15.75" customHeight="1" x14ac:dyDescent="0.35">
      <c r="A60" s="8">
        <v>45350</v>
      </c>
      <c r="B60" s="9" t="s">
        <v>232</v>
      </c>
      <c r="C60" s="10" t="s">
        <v>54</v>
      </c>
      <c r="D60" s="9" t="s">
        <v>233</v>
      </c>
      <c r="E60" s="10" t="s">
        <v>112</v>
      </c>
      <c r="F60" s="10" t="s">
        <v>234</v>
      </c>
      <c r="G60" s="9" t="s">
        <v>57</v>
      </c>
      <c r="H60" s="11" t="s">
        <v>98</v>
      </c>
      <c r="I60" s="10">
        <v>32</v>
      </c>
      <c r="J60" s="10">
        <v>7</v>
      </c>
      <c r="K60" s="10">
        <v>224</v>
      </c>
      <c r="L60" s="12">
        <v>0.28000000000000003</v>
      </c>
      <c r="M60" s="13">
        <v>33.6</v>
      </c>
    </row>
    <row r="61" spans="1:13" ht="15.75" customHeight="1" x14ac:dyDescent="0.35">
      <c r="A61" s="8">
        <v>45351</v>
      </c>
      <c r="B61" s="9" t="s">
        <v>59</v>
      </c>
      <c r="C61" s="10" t="s">
        <v>54</v>
      </c>
      <c r="D61" s="9" t="s">
        <v>60</v>
      </c>
      <c r="E61" s="10" t="s">
        <v>61</v>
      </c>
      <c r="F61" s="10" t="s">
        <v>235</v>
      </c>
      <c r="G61" s="9" t="s">
        <v>92</v>
      </c>
      <c r="H61" s="11" t="s">
        <v>236</v>
      </c>
      <c r="I61" s="10">
        <v>84</v>
      </c>
      <c r="J61" s="10">
        <v>7</v>
      </c>
      <c r="K61" s="10">
        <v>588</v>
      </c>
      <c r="L61" s="12">
        <v>0.28999999999999998</v>
      </c>
      <c r="M61" s="13">
        <v>88.2</v>
      </c>
    </row>
    <row r="62" spans="1:13" ht="15.75" customHeight="1" x14ac:dyDescent="0.35">
      <c r="A62" s="8">
        <v>45352</v>
      </c>
      <c r="B62" s="9" t="s">
        <v>59</v>
      </c>
      <c r="C62" s="10" t="s">
        <v>54</v>
      </c>
      <c r="D62" s="9" t="s">
        <v>60</v>
      </c>
      <c r="E62" s="10" t="s">
        <v>61</v>
      </c>
      <c r="F62" s="10" t="s">
        <v>237</v>
      </c>
      <c r="G62" s="9" t="s">
        <v>92</v>
      </c>
      <c r="H62" s="11" t="s">
        <v>238</v>
      </c>
      <c r="I62" s="10">
        <v>31</v>
      </c>
      <c r="J62" s="10">
        <v>3</v>
      </c>
      <c r="K62" s="10">
        <v>93</v>
      </c>
      <c r="L62" s="12">
        <v>0.08</v>
      </c>
      <c r="M62" s="13">
        <v>13.95</v>
      </c>
    </row>
    <row r="63" spans="1:13" ht="15.75" customHeight="1" x14ac:dyDescent="0.35">
      <c r="A63" s="8">
        <v>45353</v>
      </c>
      <c r="B63" s="9" t="s">
        <v>59</v>
      </c>
      <c r="C63" s="10" t="s">
        <v>54</v>
      </c>
      <c r="D63" s="9" t="s">
        <v>60</v>
      </c>
      <c r="E63" s="10" t="s">
        <v>61</v>
      </c>
      <c r="F63" s="10" t="s">
        <v>239</v>
      </c>
      <c r="G63" s="9" t="s">
        <v>57</v>
      </c>
      <c r="H63" s="11" t="s">
        <v>240</v>
      </c>
      <c r="I63" s="10">
        <v>66</v>
      </c>
      <c r="J63" s="10">
        <v>2</v>
      </c>
      <c r="K63" s="10">
        <v>132</v>
      </c>
      <c r="L63" s="12">
        <v>0.39</v>
      </c>
      <c r="M63" s="13">
        <v>19.8</v>
      </c>
    </row>
    <row r="64" spans="1:13" ht="15.75" customHeight="1" x14ac:dyDescent="0.35">
      <c r="A64" s="8">
        <v>45354</v>
      </c>
      <c r="B64" s="9" t="s">
        <v>59</v>
      </c>
      <c r="C64" s="10" t="s">
        <v>54</v>
      </c>
      <c r="D64" s="9" t="s">
        <v>60</v>
      </c>
      <c r="E64" s="10" t="s">
        <v>61</v>
      </c>
      <c r="F64" s="10" t="s">
        <v>241</v>
      </c>
      <c r="G64" s="9" t="s">
        <v>57</v>
      </c>
      <c r="H64" s="11" t="s">
        <v>242</v>
      </c>
      <c r="I64" s="10">
        <v>39</v>
      </c>
      <c r="J64" s="10">
        <v>2</v>
      </c>
      <c r="K64" s="10">
        <v>78</v>
      </c>
      <c r="L64" s="12">
        <v>0.18</v>
      </c>
      <c r="M64" s="13">
        <v>11.7</v>
      </c>
    </row>
    <row r="65" spans="1:13" ht="15.75" customHeight="1" x14ac:dyDescent="0.35">
      <c r="A65" s="8">
        <v>45355</v>
      </c>
      <c r="B65" s="9" t="s">
        <v>59</v>
      </c>
      <c r="C65" s="10" t="s">
        <v>54</v>
      </c>
      <c r="D65" s="9" t="s">
        <v>60</v>
      </c>
      <c r="E65" s="10" t="s">
        <v>61</v>
      </c>
      <c r="F65" s="10" t="s">
        <v>243</v>
      </c>
      <c r="G65" s="9" t="s">
        <v>57</v>
      </c>
      <c r="H65" s="11" t="s">
        <v>244</v>
      </c>
      <c r="I65" s="10">
        <v>38</v>
      </c>
      <c r="J65" s="10">
        <v>6</v>
      </c>
      <c r="K65" s="10">
        <v>228</v>
      </c>
      <c r="L65" s="12">
        <v>0.67</v>
      </c>
      <c r="M65" s="13">
        <v>34.199999999999996</v>
      </c>
    </row>
    <row r="66" spans="1:13" ht="15.75" customHeight="1" x14ac:dyDescent="0.35">
      <c r="A66" s="8">
        <v>45356</v>
      </c>
      <c r="B66" s="9" t="s">
        <v>59</v>
      </c>
      <c r="C66" s="10" t="s">
        <v>54</v>
      </c>
      <c r="D66" s="9" t="s">
        <v>60</v>
      </c>
      <c r="E66" s="10" t="s">
        <v>61</v>
      </c>
      <c r="F66" s="10" t="s">
        <v>245</v>
      </c>
      <c r="G66" s="9" t="s">
        <v>57</v>
      </c>
      <c r="H66" s="11" t="s">
        <v>246</v>
      </c>
      <c r="I66" s="10">
        <v>47</v>
      </c>
      <c r="J66" s="10">
        <v>6</v>
      </c>
      <c r="K66" s="10">
        <v>282</v>
      </c>
      <c r="L66" s="12">
        <v>0.45</v>
      </c>
      <c r="M66" s="13">
        <v>42.3</v>
      </c>
    </row>
    <row r="67" spans="1:13" ht="15.75" customHeight="1" x14ac:dyDescent="0.35">
      <c r="A67" s="8">
        <v>45357</v>
      </c>
      <c r="B67" s="9" t="s">
        <v>59</v>
      </c>
      <c r="C67" s="10" t="s">
        <v>54</v>
      </c>
      <c r="D67" s="9" t="s">
        <v>60</v>
      </c>
      <c r="E67" s="10" t="s">
        <v>61</v>
      </c>
      <c r="F67" s="10" t="s">
        <v>247</v>
      </c>
      <c r="G67" s="9" t="s">
        <v>57</v>
      </c>
      <c r="H67" s="11" t="s">
        <v>248</v>
      </c>
      <c r="I67" s="10">
        <v>99</v>
      </c>
      <c r="J67" s="10">
        <v>2</v>
      </c>
      <c r="K67" s="10">
        <v>198</v>
      </c>
      <c r="L67" s="12">
        <v>0.27</v>
      </c>
      <c r="M67" s="13">
        <v>29.7</v>
      </c>
    </row>
    <row r="68" spans="1:13" ht="15.75" customHeight="1" x14ac:dyDescent="0.35">
      <c r="A68" s="8">
        <v>45358</v>
      </c>
      <c r="B68" s="9" t="s">
        <v>78</v>
      </c>
      <c r="C68" s="10" t="s">
        <v>54</v>
      </c>
      <c r="D68" s="9" t="s">
        <v>502</v>
      </c>
      <c r="E68" s="10" t="s">
        <v>55</v>
      </c>
      <c r="F68" s="10" t="s">
        <v>249</v>
      </c>
      <c r="G68" s="9" t="s">
        <v>92</v>
      </c>
      <c r="H68" s="11" t="s">
        <v>250</v>
      </c>
      <c r="I68" s="10">
        <v>65</v>
      </c>
      <c r="J68" s="10">
        <v>3</v>
      </c>
      <c r="K68" s="10">
        <v>195</v>
      </c>
      <c r="L68" s="12">
        <v>0.31</v>
      </c>
      <c r="M68" s="13">
        <v>29.25</v>
      </c>
    </row>
    <row r="69" spans="1:13" ht="15.75" customHeight="1" x14ac:dyDescent="0.35">
      <c r="A69" s="8">
        <v>45359</v>
      </c>
      <c r="B69" s="9" t="s">
        <v>81</v>
      </c>
      <c r="C69" s="10" t="s">
        <v>54</v>
      </c>
      <c r="D69" s="9" t="s">
        <v>82</v>
      </c>
      <c r="E69" s="10" t="s">
        <v>83</v>
      </c>
      <c r="F69" s="10" t="s">
        <v>251</v>
      </c>
      <c r="G69" s="9" t="s">
        <v>92</v>
      </c>
      <c r="H69" s="11" t="s">
        <v>250</v>
      </c>
      <c r="I69" s="10">
        <v>70</v>
      </c>
      <c r="J69" s="10">
        <v>5</v>
      </c>
      <c r="K69" s="10">
        <v>350</v>
      </c>
      <c r="L69" s="12">
        <v>0.48</v>
      </c>
      <c r="M69" s="13">
        <v>52.5</v>
      </c>
    </row>
    <row r="70" spans="1:13" ht="15.75" customHeight="1" x14ac:dyDescent="0.35">
      <c r="A70" s="8">
        <v>45360</v>
      </c>
      <c r="B70" s="9" t="s">
        <v>81</v>
      </c>
      <c r="C70" s="10" t="s">
        <v>54</v>
      </c>
      <c r="D70" s="9" t="s">
        <v>82</v>
      </c>
      <c r="E70" s="10" t="s">
        <v>83</v>
      </c>
      <c r="F70" s="10" t="s">
        <v>252</v>
      </c>
      <c r="G70" s="9" t="s">
        <v>57</v>
      </c>
      <c r="H70" s="11" t="s">
        <v>253</v>
      </c>
      <c r="I70" s="10">
        <v>77</v>
      </c>
      <c r="J70" s="10">
        <v>2</v>
      </c>
      <c r="K70" s="10">
        <v>154</v>
      </c>
      <c r="L70" s="12">
        <v>0.06</v>
      </c>
      <c r="M70" s="13">
        <v>23.099999999999998</v>
      </c>
    </row>
    <row r="71" spans="1:13" ht="15.75" customHeight="1" x14ac:dyDescent="0.35">
      <c r="A71" s="8">
        <v>45361</v>
      </c>
      <c r="B71" s="9" t="s">
        <v>88</v>
      </c>
      <c r="C71" s="10" t="s">
        <v>66</v>
      </c>
      <c r="D71" s="9" t="s">
        <v>89</v>
      </c>
      <c r="E71" s="10" t="s">
        <v>90</v>
      </c>
      <c r="F71" s="10" t="s">
        <v>254</v>
      </c>
      <c r="G71" s="9" t="s">
        <v>76</v>
      </c>
      <c r="H71" s="11" t="s">
        <v>255</v>
      </c>
      <c r="I71" s="10">
        <v>54</v>
      </c>
      <c r="J71" s="10">
        <v>5</v>
      </c>
      <c r="K71" s="10">
        <v>270</v>
      </c>
      <c r="L71" s="12">
        <v>0.36</v>
      </c>
      <c r="M71" s="13">
        <v>40.5</v>
      </c>
    </row>
    <row r="72" spans="1:13" ht="15.75" customHeight="1" x14ac:dyDescent="0.35">
      <c r="A72" s="8">
        <v>45362</v>
      </c>
      <c r="B72" s="9" t="s">
        <v>94</v>
      </c>
      <c r="C72" s="10" t="s">
        <v>54</v>
      </c>
      <c r="D72" s="9" t="s">
        <v>95</v>
      </c>
      <c r="E72" s="10" t="s">
        <v>96</v>
      </c>
      <c r="F72" s="10" t="s">
        <v>256</v>
      </c>
      <c r="G72" s="9" t="s">
        <v>92</v>
      </c>
      <c r="H72" s="11" t="s">
        <v>257</v>
      </c>
      <c r="I72" s="10">
        <v>62</v>
      </c>
      <c r="J72" s="10">
        <v>3</v>
      </c>
      <c r="K72" s="10">
        <v>186</v>
      </c>
      <c r="L72" s="12">
        <v>0.25</v>
      </c>
      <c r="M72" s="13">
        <v>27.9</v>
      </c>
    </row>
    <row r="73" spans="1:13" ht="15.75" customHeight="1" x14ac:dyDescent="0.35">
      <c r="A73" s="8">
        <v>45363</v>
      </c>
      <c r="B73" s="9" t="s">
        <v>94</v>
      </c>
      <c r="C73" s="10" t="s">
        <v>54</v>
      </c>
      <c r="D73" s="9" t="s">
        <v>95</v>
      </c>
      <c r="E73" s="10" t="s">
        <v>96</v>
      </c>
      <c r="F73" s="10" t="s">
        <v>258</v>
      </c>
      <c r="G73" s="9" t="s">
        <v>57</v>
      </c>
      <c r="H73" s="11" t="s">
        <v>259</v>
      </c>
      <c r="I73" s="10">
        <v>50</v>
      </c>
      <c r="J73" s="10">
        <v>3</v>
      </c>
      <c r="K73" s="10">
        <v>150</v>
      </c>
      <c r="L73" s="12">
        <v>0.42</v>
      </c>
      <c r="M73" s="13">
        <v>22.5</v>
      </c>
    </row>
    <row r="74" spans="1:13" ht="15.75" customHeight="1" x14ac:dyDescent="0.35">
      <c r="A74" s="8">
        <v>45364</v>
      </c>
      <c r="B74" s="9" t="s">
        <v>94</v>
      </c>
      <c r="C74" s="10" t="s">
        <v>54</v>
      </c>
      <c r="D74" s="9" t="s">
        <v>95</v>
      </c>
      <c r="E74" s="10" t="s">
        <v>96</v>
      </c>
      <c r="F74" s="10" t="s">
        <v>260</v>
      </c>
      <c r="G74" s="9" t="s">
        <v>76</v>
      </c>
      <c r="H74" s="11" t="s">
        <v>261</v>
      </c>
      <c r="I74" s="10">
        <v>97</v>
      </c>
      <c r="J74" s="10">
        <v>6</v>
      </c>
      <c r="K74" s="10">
        <v>582</v>
      </c>
      <c r="L74" s="12">
        <v>0.36</v>
      </c>
      <c r="M74" s="13">
        <v>87.3</v>
      </c>
    </row>
    <row r="75" spans="1:13" ht="15.75" customHeight="1" x14ac:dyDescent="0.35">
      <c r="A75" s="8">
        <v>45365</v>
      </c>
      <c r="B75" s="9" t="s">
        <v>103</v>
      </c>
      <c r="C75" s="10" t="s">
        <v>66</v>
      </c>
      <c r="D75" s="9" t="s">
        <v>104</v>
      </c>
      <c r="E75" s="10" t="s">
        <v>105</v>
      </c>
      <c r="F75" s="10" t="s">
        <v>262</v>
      </c>
      <c r="G75" s="9" t="s">
        <v>57</v>
      </c>
      <c r="H75" s="11" t="s">
        <v>263</v>
      </c>
      <c r="I75" s="10">
        <v>46</v>
      </c>
      <c r="J75" s="10">
        <v>5</v>
      </c>
      <c r="K75" s="10">
        <v>230</v>
      </c>
      <c r="L75" s="12">
        <v>0.68</v>
      </c>
      <c r="M75" s="13">
        <v>34.5</v>
      </c>
    </row>
    <row r="76" spans="1:13" ht="15.75" customHeight="1" x14ac:dyDescent="0.35">
      <c r="A76" s="8">
        <v>45366</v>
      </c>
      <c r="B76" s="9" t="s">
        <v>103</v>
      </c>
      <c r="C76" s="10" t="s">
        <v>66</v>
      </c>
      <c r="D76" s="9" t="s">
        <v>104</v>
      </c>
      <c r="E76" s="10" t="s">
        <v>105</v>
      </c>
      <c r="F76" s="10" t="s">
        <v>264</v>
      </c>
      <c r="G76" s="9" t="s">
        <v>57</v>
      </c>
      <c r="H76" s="11" t="s">
        <v>265</v>
      </c>
      <c r="I76" s="10">
        <v>67</v>
      </c>
      <c r="J76" s="10">
        <v>3</v>
      </c>
      <c r="K76" s="10">
        <v>201</v>
      </c>
      <c r="L76" s="12">
        <v>0.35</v>
      </c>
      <c r="M76" s="13">
        <v>30.15</v>
      </c>
    </row>
    <row r="77" spans="1:13" ht="15.75" customHeight="1" x14ac:dyDescent="0.35">
      <c r="A77" s="8">
        <v>45367</v>
      </c>
      <c r="B77" s="9" t="s">
        <v>110</v>
      </c>
      <c r="C77" s="10" t="s">
        <v>54</v>
      </c>
      <c r="D77" s="9" t="s">
        <v>111</v>
      </c>
      <c r="E77" s="10" t="s">
        <v>112</v>
      </c>
      <c r="F77" s="10" t="s">
        <v>266</v>
      </c>
      <c r="G77" s="9" t="s">
        <v>92</v>
      </c>
      <c r="H77" s="11" t="s">
        <v>267</v>
      </c>
      <c r="I77" s="10">
        <v>87</v>
      </c>
      <c r="J77" s="10">
        <v>4</v>
      </c>
      <c r="K77" s="10">
        <v>348</v>
      </c>
      <c r="L77" s="12">
        <v>0.64</v>
      </c>
      <c r="M77" s="13">
        <v>52.199999999999996</v>
      </c>
    </row>
    <row r="78" spans="1:13" ht="15.75" customHeight="1" x14ac:dyDescent="0.35">
      <c r="A78" s="8">
        <v>45368</v>
      </c>
      <c r="B78" s="9" t="s">
        <v>110</v>
      </c>
      <c r="C78" s="10" t="s">
        <v>54</v>
      </c>
      <c r="D78" s="9" t="s">
        <v>111</v>
      </c>
      <c r="E78" s="10" t="s">
        <v>112</v>
      </c>
      <c r="F78" s="10" t="s">
        <v>268</v>
      </c>
      <c r="G78" s="9" t="s">
        <v>57</v>
      </c>
      <c r="H78" s="11" t="s">
        <v>269</v>
      </c>
      <c r="I78" s="10">
        <v>97</v>
      </c>
      <c r="J78" s="10">
        <v>6</v>
      </c>
      <c r="K78" s="10">
        <v>582</v>
      </c>
      <c r="L78" s="12">
        <v>0.06</v>
      </c>
      <c r="M78" s="13">
        <v>87.3</v>
      </c>
    </row>
    <row r="79" spans="1:13" ht="15.75" customHeight="1" x14ac:dyDescent="0.35">
      <c r="A79" s="8">
        <v>45369</v>
      </c>
      <c r="B79" s="9" t="s">
        <v>110</v>
      </c>
      <c r="C79" s="10" t="s">
        <v>54</v>
      </c>
      <c r="D79" s="9" t="s">
        <v>111</v>
      </c>
      <c r="E79" s="10" t="s">
        <v>112</v>
      </c>
      <c r="F79" s="10" t="s">
        <v>270</v>
      </c>
      <c r="G79" s="9" t="s">
        <v>57</v>
      </c>
      <c r="H79" s="11" t="s">
        <v>271</v>
      </c>
      <c r="I79" s="10">
        <v>91</v>
      </c>
      <c r="J79" s="10">
        <v>3</v>
      </c>
      <c r="K79" s="10">
        <v>273</v>
      </c>
      <c r="L79" s="12">
        <v>0.56999999999999995</v>
      </c>
      <c r="M79" s="13">
        <v>40.949999999999996</v>
      </c>
    </row>
    <row r="80" spans="1:13" ht="15.75" customHeight="1" x14ac:dyDescent="0.35">
      <c r="A80" s="8">
        <v>45370</v>
      </c>
      <c r="B80" s="9" t="s">
        <v>110</v>
      </c>
      <c r="C80" s="10" t="s">
        <v>54</v>
      </c>
      <c r="D80" s="9" t="s">
        <v>272</v>
      </c>
      <c r="E80" s="10" t="s">
        <v>112</v>
      </c>
      <c r="F80" s="10" t="s">
        <v>273</v>
      </c>
      <c r="G80" s="9" t="s">
        <v>76</v>
      </c>
      <c r="H80" s="11" t="s">
        <v>274</v>
      </c>
      <c r="I80" s="10">
        <v>73</v>
      </c>
      <c r="J80" s="10">
        <v>2</v>
      </c>
      <c r="K80" s="10">
        <v>146</v>
      </c>
      <c r="L80" s="12">
        <v>0.15</v>
      </c>
      <c r="M80" s="13">
        <v>21.9</v>
      </c>
    </row>
    <row r="81" spans="1:13" ht="15.75" customHeight="1" x14ac:dyDescent="0.35">
      <c r="A81" s="8">
        <v>45371</v>
      </c>
      <c r="B81" s="9" t="s">
        <v>275</v>
      </c>
      <c r="C81" s="10" t="s">
        <v>66</v>
      </c>
      <c r="D81" s="9" t="s">
        <v>173</v>
      </c>
      <c r="E81" s="10" t="s">
        <v>105</v>
      </c>
      <c r="F81" s="10" t="s">
        <v>276</v>
      </c>
      <c r="G81" s="9" t="s">
        <v>92</v>
      </c>
      <c r="H81" s="11" t="s">
        <v>277</v>
      </c>
      <c r="I81" s="10">
        <v>42</v>
      </c>
      <c r="J81" s="10">
        <v>3</v>
      </c>
      <c r="K81" s="10">
        <v>126</v>
      </c>
      <c r="L81" s="12">
        <v>0.53</v>
      </c>
      <c r="M81" s="13">
        <v>18.899999999999999</v>
      </c>
    </row>
    <row r="82" spans="1:13" ht="15.75" customHeight="1" x14ac:dyDescent="0.35">
      <c r="A82" s="8">
        <v>45372</v>
      </c>
      <c r="B82" s="9" t="s">
        <v>275</v>
      </c>
      <c r="C82" s="10" t="s">
        <v>66</v>
      </c>
      <c r="D82" s="9" t="s">
        <v>278</v>
      </c>
      <c r="E82" s="10" t="s">
        <v>105</v>
      </c>
      <c r="F82" s="10" t="s">
        <v>279</v>
      </c>
      <c r="G82" s="9" t="s">
        <v>92</v>
      </c>
      <c r="H82" s="11" t="s">
        <v>280</v>
      </c>
      <c r="I82" s="10">
        <v>59</v>
      </c>
      <c r="J82" s="10">
        <v>3</v>
      </c>
      <c r="K82" s="10">
        <v>177</v>
      </c>
      <c r="L82" s="12">
        <v>0.37</v>
      </c>
      <c r="M82" s="13">
        <v>26.55</v>
      </c>
    </row>
    <row r="83" spans="1:13" ht="15.75" customHeight="1" x14ac:dyDescent="0.35">
      <c r="A83" s="8">
        <v>45373</v>
      </c>
      <c r="B83" s="9" t="s">
        <v>275</v>
      </c>
      <c r="C83" s="10" t="s">
        <v>66</v>
      </c>
      <c r="D83" s="9" t="s">
        <v>173</v>
      </c>
      <c r="E83" s="10" t="s">
        <v>105</v>
      </c>
      <c r="F83" s="10" t="s">
        <v>281</v>
      </c>
      <c r="G83" s="9" t="s">
        <v>57</v>
      </c>
      <c r="H83" s="11" t="s">
        <v>282</v>
      </c>
      <c r="I83" s="10">
        <v>88</v>
      </c>
      <c r="J83" s="10">
        <v>9</v>
      </c>
      <c r="K83" s="10">
        <v>792</v>
      </c>
      <c r="L83" s="12">
        <v>0.42</v>
      </c>
      <c r="M83" s="13">
        <v>118.8</v>
      </c>
    </row>
    <row r="84" spans="1:13" ht="15.75" customHeight="1" x14ac:dyDescent="0.35">
      <c r="A84" s="8">
        <v>45374</v>
      </c>
      <c r="B84" s="9" t="s">
        <v>275</v>
      </c>
      <c r="C84" s="10" t="s">
        <v>66</v>
      </c>
      <c r="D84" s="9" t="s">
        <v>173</v>
      </c>
      <c r="E84" s="10" t="s">
        <v>105</v>
      </c>
      <c r="F84" s="10" t="s">
        <v>283</v>
      </c>
      <c r="G84" s="9" t="s">
        <v>76</v>
      </c>
      <c r="H84" s="11" t="s">
        <v>284</v>
      </c>
      <c r="I84" s="10">
        <v>85</v>
      </c>
      <c r="J84" s="10">
        <v>4</v>
      </c>
      <c r="K84" s="10">
        <v>340</v>
      </c>
      <c r="L84" s="12">
        <v>0.67</v>
      </c>
      <c r="M84" s="13">
        <v>51</v>
      </c>
    </row>
    <row r="85" spans="1:13" ht="15.75" customHeight="1" x14ac:dyDescent="0.35">
      <c r="A85" s="8">
        <v>45375</v>
      </c>
      <c r="B85" s="9" t="s">
        <v>285</v>
      </c>
      <c r="C85" s="10" t="s">
        <v>54</v>
      </c>
      <c r="D85" s="9" t="s">
        <v>111</v>
      </c>
      <c r="E85" s="10" t="s">
        <v>112</v>
      </c>
      <c r="F85" s="10" t="s">
        <v>286</v>
      </c>
      <c r="G85" s="9" t="s">
        <v>57</v>
      </c>
      <c r="H85" s="11" t="s">
        <v>287</v>
      </c>
      <c r="I85" s="10">
        <v>79</v>
      </c>
      <c r="J85" s="10">
        <v>2</v>
      </c>
      <c r="K85" s="10">
        <v>158</v>
      </c>
      <c r="L85" s="12">
        <v>0.53</v>
      </c>
      <c r="M85" s="13">
        <v>23.7</v>
      </c>
    </row>
    <row r="86" spans="1:13" ht="15.75" customHeight="1" x14ac:dyDescent="0.35">
      <c r="A86" s="8">
        <v>45376</v>
      </c>
      <c r="B86" s="9" t="s">
        <v>285</v>
      </c>
      <c r="C86" s="10" t="s">
        <v>54</v>
      </c>
      <c r="D86" s="9" t="s">
        <v>111</v>
      </c>
      <c r="E86" s="10" t="s">
        <v>112</v>
      </c>
      <c r="F86" s="10" t="s">
        <v>288</v>
      </c>
      <c r="G86" s="9" t="s">
        <v>76</v>
      </c>
      <c r="H86" s="11" t="s">
        <v>289</v>
      </c>
      <c r="I86" s="10">
        <v>74</v>
      </c>
      <c r="J86" s="10">
        <v>3</v>
      </c>
      <c r="K86" s="10">
        <v>222</v>
      </c>
      <c r="L86" s="12">
        <v>0.66</v>
      </c>
      <c r="M86" s="13">
        <v>33.299999999999997</v>
      </c>
    </row>
    <row r="87" spans="1:13" ht="15.75" customHeight="1" x14ac:dyDescent="0.35">
      <c r="A87" s="8">
        <v>45377</v>
      </c>
      <c r="B87" s="9" t="s">
        <v>290</v>
      </c>
      <c r="C87" s="10" t="s">
        <v>66</v>
      </c>
      <c r="D87" s="9" t="s">
        <v>291</v>
      </c>
      <c r="E87" s="10" t="s">
        <v>188</v>
      </c>
      <c r="F87" s="10" t="s">
        <v>292</v>
      </c>
      <c r="G87" s="9" t="s">
        <v>57</v>
      </c>
      <c r="H87" s="11" t="s">
        <v>293</v>
      </c>
      <c r="I87" s="10">
        <v>91</v>
      </c>
      <c r="J87" s="10">
        <v>2</v>
      </c>
      <c r="K87" s="10">
        <v>182</v>
      </c>
      <c r="L87" s="12">
        <v>0.05</v>
      </c>
      <c r="M87" s="13">
        <v>27.3</v>
      </c>
    </row>
    <row r="88" spans="1:13" ht="15.75" customHeight="1" x14ac:dyDescent="0.35">
      <c r="A88" s="8">
        <v>45378</v>
      </c>
      <c r="B88" s="9" t="s">
        <v>290</v>
      </c>
      <c r="C88" s="10" t="s">
        <v>66</v>
      </c>
      <c r="D88" s="9" t="s">
        <v>291</v>
      </c>
      <c r="E88" s="10" t="s">
        <v>188</v>
      </c>
      <c r="F88" s="10" t="s">
        <v>294</v>
      </c>
      <c r="G88" s="9" t="s">
        <v>76</v>
      </c>
      <c r="H88" s="11" t="s">
        <v>295</v>
      </c>
      <c r="I88" s="10">
        <v>46</v>
      </c>
      <c r="J88" s="10">
        <v>2</v>
      </c>
      <c r="K88" s="10">
        <v>92</v>
      </c>
      <c r="L88" s="12">
        <v>0.15</v>
      </c>
      <c r="M88" s="13">
        <v>13.799999999999999</v>
      </c>
    </row>
    <row r="89" spans="1:13" ht="15.75" customHeight="1" x14ac:dyDescent="0.35">
      <c r="A89" s="8">
        <v>45379</v>
      </c>
      <c r="B89" s="9" t="s">
        <v>296</v>
      </c>
      <c r="C89" s="10" t="s">
        <v>54</v>
      </c>
      <c r="D89" s="9" t="s">
        <v>297</v>
      </c>
      <c r="E89" s="10" t="s">
        <v>178</v>
      </c>
      <c r="F89" s="10" t="s">
        <v>298</v>
      </c>
      <c r="G89" s="9" t="s">
        <v>57</v>
      </c>
      <c r="H89" s="11" t="s">
        <v>299</v>
      </c>
      <c r="I89" s="10">
        <v>36</v>
      </c>
      <c r="J89" s="10">
        <v>5</v>
      </c>
      <c r="K89" s="10">
        <v>180</v>
      </c>
      <c r="L89" s="12">
        <v>0.55000000000000004</v>
      </c>
      <c r="M89" s="13">
        <v>27</v>
      </c>
    </row>
    <row r="90" spans="1:13" ht="15.75" customHeight="1" x14ac:dyDescent="0.35">
      <c r="A90" s="8">
        <v>45380</v>
      </c>
      <c r="B90" s="9" t="s">
        <v>296</v>
      </c>
      <c r="C90" s="10" t="s">
        <v>54</v>
      </c>
      <c r="D90" s="9" t="s">
        <v>297</v>
      </c>
      <c r="E90" s="10" t="s">
        <v>178</v>
      </c>
      <c r="F90" s="10" t="s">
        <v>300</v>
      </c>
      <c r="G90" s="9" t="s">
        <v>76</v>
      </c>
      <c r="H90" s="11" t="s">
        <v>301</v>
      </c>
      <c r="I90" s="10">
        <v>72</v>
      </c>
      <c r="J90" s="10">
        <v>2</v>
      </c>
      <c r="K90" s="10">
        <v>144</v>
      </c>
      <c r="L90" s="12">
        <v>0.12</v>
      </c>
      <c r="M90" s="13">
        <v>21.599999999999998</v>
      </c>
    </row>
    <row r="91" spans="1:13" ht="15.75" customHeight="1" x14ac:dyDescent="0.35">
      <c r="A91" s="8">
        <v>45381</v>
      </c>
      <c r="B91" s="9" t="s">
        <v>302</v>
      </c>
      <c r="C91" s="10" t="s">
        <v>54</v>
      </c>
      <c r="D91" s="9" t="s">
        <v>173</v>
      </c>
      <c r="E91" s="10" t="s">
        <v>105</v>
      </c>
      <c r="F91" s="10" t="s">
        <v>303</v>
      </c>
      <c r="G91" s="9" t="s">
        <v>57</v>
      </c>
      <c r="H91" s="11" t="s">
        <v>304</v>
      </c>
      <c r="I91" s="10">
        <v>83</v>
      </c>
      <c r="J91" s="10">
        <v>7</v>
      </c>
      <c r="K91" s="10">
        <v>581</v>
      </c>
      <c r="L91" s="12">
        <v>0.27</v>
      </c>
      <c r="M91" s="13">
        <v>87.149999999999991</v>
      </c>
    </row>
    <row r="92" spans="1:13" ht="15.75" customHeight="1" x14ac:dyDescent="0.35">
      <c r="A92" s="8">
        <v>45382</v>
      </c>
      <c r="B92" s="9" t="s">
        <v>305</v>
      </c>
      <c r="C92" s="10" t="s">
        <v>54</v>
      </c>
      <c r="D92" s="9" t="s">
        <v>306</v>
      </c>
      <c r="E92" s="10" t="s">
        <v>307</v>
      </c>
      <c r="F92" s="10" t="s">
        <v>308</v>
      </c>
      <c r="G92" s="9" t="s">
        <v>57</v>
      </c>
      <c r="H92" s="11" t="s">
        <v>309</v>
      </c>
      <c r="I92" s="10">
        <v>96</v>
      </c>
      <c r="J92" s="10">
        <v>2</v>
      </c>
      <c r="K92" s="10">
        <v>192</v>
      </c>
      <c r="L92" s="12">
        <v>0.42</v>
      </c>
      <c r="M92" s="13">
        <v>28.799999999999997</v>
      </c>
    </row>
    <row r="93" spans="1:13" ht="15.75" customHeight="1" x14ac:dyDescent="0.35">
      <c r="A93" s="8">
        <v>45383</v>
      </c>
      <c r="B93" s="9" t="s">
        <v>310</v>
      </c>
      <c r="C93" s="10" t="s">
        <v>54</v>
      </c>
      <c r="D93" s="9" t="s">
        <v>311</v>
      </c>
      <c r="E93" s="10" t="s">
        <v>312</v>
      </c>
      <c r="F93" s="10" t="s">
        <v>313</v>
      </c>
      <c r="G93" s="9" t="s">
        <v>92</v>
      </c>
      <c r="H93" s="11" t="s">
        <v>314</v>
      </c>
      <c r="I93" s="10">
        <v>66</v>
      </c>
      <c r="J93" s="10">
        <v>3</v>
      </c>
      <c r="K93" s="10">
        <v>198</v>
      </c>
      <c r="L93" s="12">
        <v>0.01</v>
      </c>
      <c r="M93" s="13">
        <v>29.7</v>
      </c>
    </row>
    <row r="94" spans="1:13" ht="15.75" customHeight="1" x14ac:dyDescent="0.35">
      <c r="A94" s="8">
        <v>45384</v>
      </c>
      <c r="B94" s="9" t="s">
        <v>315</v>
      </c>
      <c r="C94" s="10" t="s">
        <v>66</v>
      </c>
      <c r="D94" s="9" t="s">
        <v>111</v>
      </c>
      <c r="E94" s="10" t="s">
        <v>112</v>
      </c>
      <c r="F94" s="10" t="s">
        <v>316</v>
      </c>
      <c r="G94" s="9" t="s">
        <v>57</v>
      </c>
      <c r="H94" s="11" t="s">
        <v>317</v>
      </c>
      <c r="I94" s="10">
        <v>76</v>
      </c>
      <c r="J94" s="10">
        <v>2</v>
      </c>
      <c r="K94" s="10">
        <v>152</v>
      </c>
      <c r="L94" s="12">
        <v>0.36</v>
      </c>
      <c r="M94" s="13">
        <v>22.8</v>
      </c>
    </row>
    <row r="95" spans="1:13" ht="15.75" customHeight="1" x14ac:dyDescent="0.35">
      <c r="A95" s="8">
        <v>45385</v>
      </c>
      <c r="B95" s="9" t="s">
        <v>318</v>
      </c>
      <c r="C95" s="10" t="s">
        <v>66</v>
      </c>
      <c r="D95" s="9" t="s">
        <v>319</v>
      </c>
      <c r="E95" s="10" t="s">
        <v>320</v>
      </c>
      <c r="F95" s="10" t="s">
        <v>321</v>
      </c>
      <c r="G95" s="9" t="s">
        <v>57</v>
      </c>
      <c r="H95" s="11" t="s">
        <v>322</v>
      </c>
      <c r="I95" s="10">
        <v>30</v>
      </c>
      <c r="J95" s="10">
        <v>1</v>
      </c>
      <c r="K95" s="10">
        <v>30</v>
      </c>
      <c r="L95" s="12">
        <v>0.35</v>
      </c>
      <c r="M95" s="13">
        <v>4.5</v>
      </c>
    </row>
    <row r="96" spans="1:13" ht="15.75" customHeight="1" x14ac:dyDescent="0.35">
      <c r="A96" s="8">
        <v>45386</v>
      </c>
      <c r="B96" s="9" t="s">
        <v>318</v>
      </c>
      <c r="C96" s="10" t="s">
        <v>66</v>
      </c>
      <c r="D96" s="9" t="s">
        <v>319</v>
      </c>
      <c r="E96" s="10" t="s">
        <v>320</v>
      </c>
      <c r="F96" s="10" t="s">
        <v>323</v>
      </c>
      <c r="G96" s="9" t="s">
        <v>57</v>
      </c>
      <c r="H96" s="11" t="s">
        <v>324</v>
      </c>
      <c r="I96" s="10">
        <v>92</v>
      </c>
      <c r="J96" s="10">
        <v>3</v>
      </c>
      <c r="K96" s="10">
        <v>276</v>
      </c>
      <c r="L96" s="12">
        <v>0.13</v>
      </c>
      <c r="M96" s="13">
        <v>41.4</v>
      </c>
    </row>
    <row r="97" spans="1:13" ht="15.75" customHeight="1" x14ac:dyDescent="0.35">
      <c r="A97" s="8">
        <v>45387</v>
      </c>
      <c r="B97" s="9" t="s">
        <v>310</v>
      </c>
      <c r="C97" s="10" t="s">
        <v>54</v>
      </c>
      <c r="D97" s="9" t="s">
        <v>311</v>
      </c>
      <c r="E97" s="10" t="s">
        <v>312</v>
      </c>
      <c r="F97" s="10" t="s">
        <v>325</v>
      </c>
      <c r="G97" s="9" t="s">
        <v>57</v>
      </c>
      <c r="H97" s="11" t="s">
        <v>123</v>
      </c>
      <c r="I97" s="10">
        <v>58</v>
      </c>
      <c r="J97" s="10">
        <v>4</v>
      </c>
      <c r="K97" s="10">
        <v>232</v>
      </c>
      <c r="L97" s="12">
        <v>0.48</v>
      </c>
      <c r="M97" s="13">
        <v>34.799999999999997</v>
      </c>
    </row>
    <row r="98" spans="1:13" ht="15.75" customHeight="1" x14ac:dyDescent="0.35">
      <c r="A98" s="8">
        <v>45388</v>
      </c>
      <c r="B98" s="9" t="s">
        <v>310</v>
      </c>
      <c r="C98" s="10" t="s">
        <v>54</v>
      </c>
      <c r="D98" s="9" t="s">
        <v>311</v>
      </c>
      <c r="E98" s="10" t="s">
        <v>312</v>
      </c>
      <c r="F98" s="10" t="s">
        <v>326</v>
      </c>
      <c r="G98" s="9" t="s">
        <v>57</v>
      </c>
      <c r="H98" s="11" t="s">
        <v>327</v>
      </c>
      <c r="I98" s="10">
        <v>45</v>
      </c>
      <c r="J98" s="10">
        <v>6</v>
      </c>
      <c r="K98" s="10">
        <v>270</v>
      </c>
      <c r="L98" s="12">
        <v>0.22</v>
      </c>
      <c r="M98" s="13">
        <v>40.5</v>
      </c>
    </row>
    <row r="99" spans="1:13" ht="15.75" customHeight="1" x14ac:dyDescent="0.35">
      <c r="A99" s="8">
        <v>45389</v>
      </c>
      <c r="B99" s="9" t="s">
        <v>310</v>
      </c>
      <c r="C99" s="10" t="s">
        <v>54</v>
      </c>
      <c r="D99" s="9" t="s">
        <v>311</v>
      </c>
      <c r="E99" s="10" t="s">
        <v>312</v>
      </c>
      <c r="F99" s="10" t="s">
        <v>328</v>
      </c>
      <c r="G99" s="9" t="s">
        <v>57</v>
      </c>
      <c r="H99" s="11" t="s">
        <v>329</v>
      </c>
      <c r="I99" s="10">
        <v>43</v>
      </c>
      <c r="J99" s="10">
        <v>9</v>
      </c>
      <c r="K99" s="10">
        <v>387</v>
      </c>
      <c r="L99" s="12">
        <v>0.1</v>
      </c>
      <c r="M99" s="13">
        <v>58.05</v>
      </c>
    </row>
    <row r="100" spans="1:13" ht="15.75" customHeight="1" x14ac:dyDescent="0.35">
      <c r="A100" s="8">
        <v>45390</v>
      </c>
      <c r="B100" s="9" t="s">
        <v>310</v>
      </c>
      <c r="C100" s="10" t="s">
        <v>54</v>
      </c>
      <c r="D100" s="9" t="s">
        <v>311</v>
      </c>
      <c r="E100" s="10" t="s">
        <v>312</v>
      </c>
      <c r="F100" s="10" t="s">
        <v>330</v>
      </c>
      <c r="G100" s="9" t="s">
        <v>76</v>
      </c>
      <c r="H100" s="11" t="s">
        <v>331</v>
      </c>
      <c r="I100" s="10">
        <v>55</v>
      </c>
      <c r="J100" s="10">
        <v>7</v>
      </c>
      <c r="K100" s="10">
        <v>385</v>
      </c>
      <c r="L100" s="12">
        <v>0.43</v>
      </c>
      <c r="M100" s="13">
        <v>57.75</v>
      </c>
    </row>
    <row r="101" spans="1:13" ht="15.75" customHeight="1" x14ac:dyDescent="0.35">
      <c r="A101" s="8">
        <v>45391</v>
      </c>
      <c r="B101" s="9" t="s">
        <v>332</v>
      </c>
      <c r="C101" s="10" t="s">
        <v>54</v>
      </c>
      <c r="D101" s="9" t="s">
        <v>333</v>
      </c>
      <c r="E101" s="10" t="s">
        <v>334</v>
      </c>
      <c r="F101" s="10" t="s">
        <v>335</v>
      </c>
      <c r="G101" s="9" t="s">
        <v>92</v>
      </c>
      <c r="H101" s="11" t="s">
        <v>336</v>
      </c>
      <c r="I101" s="10">
        <v>37</v>
      </c>
      <c r="J101" s="10">
        <v>5</v>
      </c>
      <c r="K101" s="10">
        <v>185</v>
      </c>
      <c r="L101" s="12">
        <v>0.56000000000000005</v>
      </c>
      <c r="M101" s="13">
        <v>27.75</v>
      </c>
    </row>
    <row r="102" spans="1:13" ht="15.75" customHeight="1" x14ac:dyDescent="0.35">
      <c r="A102" s="8">
        <v>45392</v>
      </c>
      <c r="B102" s="9" t="s">
        <v>332</v>
      </c>
      <c r="C102" s="10" t="s">
        <v>54</v>
      </c>
      <c r="D102" s="9" t="s">
        <v>333</v>
      </c>
      <c r="E102" s="10" t="s">
        <v>334</v>
      </c>
      <c r="F102" s="10" t="s">
        <v>337</v>
      </c>
      <c r="G102" s="9" t="s">
        <v>57</v>
      </c>
      <c r="H102" s="11" t="s">
        <v>338</v>
      </c>
      <c r="I102" s="10">
        <v>48</v>
      </c>
      <c r="J102" s="10">
        <v>6</v>
      </c>
      <c r="K102" s="10">
        <v>288</v>
      </c>
      <c r="L102" s="12">
        <v>0.37</v>
      </c>
      <c r="M102" s="13">
        <v>43.199999999999996</v>
      </c>
    </row>
    <row r="103" spans="1:13" ht="15.75" customHeight="1" x14ac:dyDescent="0.35">
      <c r="A103" s="8">
        <v>45393</v>
      </c>
      <c r="B103" s="9" t="s">
        <v>332</v>
      </c>
      <c r="C103" s="10" t="s">
        <v>54</v>
      </c>
      <c r="D103" s="9" t="s">
        <v>333</v>
      </c>
      <c r="E103" s="10" t="s">
        <v>334</v>
      </c>
      <c r="F103" s="10" t="s">
        <v>339</v>
      </c>
      <c r="G103" s="9" t="s">
        <v>57</v>
      </c>
      <c r="H103" s="11" t="s">
        <v>340</v>
      </c>
      <c r="I103" s="10">
        <v>86</v>
      </c>
      <c r="J103" s="10">
        <v>5</v>
      </c>
      <c r="K103" s="10">
        <v>430</v>
      </c>
      <c r="L103" s="12">
        <v>0.61</v>
      </c>
      <c r="M103" s="13">
        <v>64.5</v>
      </c>
    </row>
    <row r="104" spans="1:13" ht="15.75" customHeight="1" x14ac:dyDescent="0.35">
      <c r="A104" s="8">
        <v>45394</v>
      </c>
      <c r="B104" s="9" t="s">
        <v>332</v>
      </c>
      <c r="C104" s="10" t="s">
        <v>54</v>
      </c>
      <c r="D104" s="9" t="s">
        <v>333</v>
      </c>
      <c r="E104" s="10" t="s">
        <v>334</v>
      </c>
      <c r="F104" s="10" t="s">
        <v>341</v>
      </c>
      <c r="G104" s="9" t="s">
        <v>57</v>
      </c>
      <c r="H104" s="11" t="s">
        <v>342</v>
      </c>
      <c r="I104" s="10">
        <v>50</v>
      </c>
      <c r="J104" s="10">
        <v>2</v>
      </c>
      <c r="K104" s="10">
        <v>100</v>
      </c>
      <c r="L104" s="12">
        <v>0.13</v>
      </c>
      <c r="M104" s="13">
        <v>15</v>
      </c>
    </row>
    <row r="105" spans="1:13" ht="15.75" customHeight="1" x14ac:dyDescent="0.35">
      <c r="A105" s="8">
        <v>45395</v>
      </c>
      <c r="B105" s="9" t="s">
        <v>332</v>
      </c>
      <c r="C105" s="10" t="s">
        <v>54</v>
      </c>
      <c r="D105" s="9" t="s">
        <v>333</v>
      </c>
      <c r="E105" s="10" t="s">
        <v>334</v>
      </c>
      <c r="F105" s="10" t="s">
        <v>343</v>
      </c>
      <c r="G105" s="9" t="s">
        <v>57</v>
      </c>
      <c r="H105" s="11" t="s">
        <v>344</v>
      </c>
      <c r="I105" s="10">
        <v>40</v>
      </c>
      <c r="J105" s="10">
        <v>4</v>
      </c>
      <c r="K105" s="10">
        <v>160</v>
      </c>
      <c r="L105" s="12">
        <v>0.62</v>
      </c>
      <c r="M105" s="13">
        <v>24</v>
      </c>
    </row>
    <row r="106" spans="1:13" ht="15.75" customHeight="1" x14ac:dyDescent="0.35">
      <c r="A106" s="8">
        <v>45396</v>
      </c>
      <c r="B106" s="9" t="s">
        <v>332</v>
      </c>
      <c r="C106" s="10" t="s">
        <v>54</v>
      </c>
      <c r="D106" s="9" t="s">
        <v>333</v>
      </c>
      <c r="E106" s="10" t="s">
        <v>334</v>
      </c>
      <c r="F106" s="10" t="s">
        <v>345</v>
      </c>
      <c r="G106" s="9" t="s">
        <v>57</v>
      </c>
      <c r="H106" s="11" t="s">
        <v>346</v>
      </c>
      <c r="I106" s="10">
        <v>92</v>
      </c>
      <c r="J106" s="10">
        <v>1</v>
      </c>
      <c r="K106" s="10">
        <v>92</v>
      </c>
      <c r="L106" s="12">
        <v>0.27</v>
      </c>
      <c r="M106" s="13">
        <v>13.799999999999999</v>
      </c>
    </row>
    <row r="107" spans="1:13" ht="15.75" customHeight="1" x14ac:dyDescent="0.35">
      <c r="A107" s="8">
        <v>45397</v>
      </c>
      <c r="B107" s="9" t="s">
        <v>332</v>
      </c>
      <c r="C107" s="10" t="s">
        <v>54</v>
      </c>
      <c r="D107" s="9" t="s">
        <v>333</v>
      </c>
      <c r="E107" s="10" t="s">
        <v>334</v>
      </c>
      <c r="F107" s="10" t="s">
        <v>347</v>
      </c>
      <c r="G107" s="9" t="s">
        <v>76</v>
      </c>
      <c r="H107" s="11" t="s">
        <v>348</v>
      </c>
      <c r="I107" s="10">
        <v>46</v>
      </c>
      <c r="J107" s="10">
        <v>2</v>
      </c>
      <c r="K107" s="10">
        <v>92</v>
      </c>
      <c r="L107" s="12">
        <v>0.34</v>
      </c>
      <c r="M107" s="13">
        <v>13.799999999999999</v>
      </c>
    </row>
    <row r="108" spans="1:13" ht="15.75" customHeight="1" x14ac:dyDescent="0.35">
      <c r="A108" s="8">
        <v>45398</v>
      </c>
      <c r="B108" s="9" t="s">
        <v>349</v>
      </c>
      <c r="C108" s="10" t="s">
        <v>54</v>
      </c>
      <c r="D108" s="9" t="s">
        <v>350</v>
      </c>
      <c r="E108" s="10" t="s">
        <v>312</v>
      </c>
      <c r="F108" s="10" t="s">
        <v>351</v>
      </c>
      <c r="G108" s="9" t="s">
        <v>76</v>
      </c>
      <c r="H108" s="11" t="s">
        <v>348</v>
      </c>
      <c r="I108" s="10">
        <v>71</v>
      </c>
      <c r="J108" s="10">
        <v>3</v>
      </c>
      <c r="K108" s="10">
        <v>213</v>
      </c>
      <c r="L108" s="12">
        <v>0.3</v>
      </c>
      <c r="M108" s="13">
        <v>31.95</v>
      </c>
    </row>
    <row r="109" spans="1:13" ht="15.75" customHeight="1" x14ac:dyDescent="0.35">
      <c r="A109" s="8">
        <v>45399</v>
      </c>
      <c r="B109" s="9" t="s">
        <v>349</v>
      </c>
      <c r="C109" s="10" t="s">
        <v>54</v>
      </c>
      <c r="D109" s="9" t="s">
        <v>350</v>
      </c>
      <c r="E109" s="10" t="s">
        <v>312</v>
      </c>
      <c r="F109" s="10" t="s">
        <v>352</v>
      </c>
      <c r="G109" s="9" t="s">
        <v>76</v>
      </c>
      <c r="H109" s="11" t="s">
        <v>353</v>
      </c>
      <c r="I109" s="10">
        <v>58</v>
      </c>
      <c r="J109" s="10">
        <v>2</v>
      </c>
      <c r="K109" s="10">
        <v>116</v>
      </c>
      <c r="L109" s="12">
        <v>0.33</v>
      </c>
      <c r="M109" s="13">
        <v>17.399999999999999</v>
      </c>
    </row>
    <row r="110" spans="1:13" ht="15.75" customHeight="1" x14ac:dyDescent="0.35">
      <c r="A110" s="8">
        <v>45400</v>
      </c>
      <c r="B110" s="9" t="s">
        <v>354</v>
      </c>
      <c r="C110" s="10" t="s">
        <v>66</v>
      </c>
      <c r="D110" s="9" t="s">
        <v>111</v>
      </c>
      <c r="E110" s="10" t="s">
        <v>112</v>
      </c>
      <c r="F110" s="10" t="s">
        <v>355</v>
      </c>
      <c r="G110" s="9" t="s">
        <v>57</v>
      </c>
      <c r="H110" s="11" t="s">
        <v>356</v>
      </c>
      <c r="I110" s="10">
        <v>75</v>
      </c>
      <c r="J110" s="10">
        <v>2</v>
      </c>
      <c r="K110" s="10">
        <v>150</v>
      </c>
      <c r="L110" s="12">
        <v>0.28999999999999998</v>
      </c>
      <c r="M110" s="13">
        <v>22.5</v>
      </c>
    </row>
    <row r="111" spans="1:13" ht="15.75" customHeight="1" x14ac:dyDescent="0.35">
      <c r="A111" s="8">
        <v>45401</v>
      </c>
      <c r="B111" s="9" t="s">
        <v>357</v>
      </c>
      <c r="C111" s="10" t="s">
        <v>54</v>
      </c>
      <c r="D111" s="9" t="s">
        <v>224</v>
      </c>
      <c r="E111" s="10" t="s">
        <v>90</v>
      </c>
      <c r="F111" s="10" t="s">
        <v>358</v>
      </c>
      <c r="G111" s="9" t="s">
        <v>57</v>
      </c>
      <c r="H111" s="11" t="s">
        <v>359</v>
      </c>
      <c r="I111" s="10">
        <v>50</v>
      </c>
      <c r="J111" s="10">
        <v>7</v>
      </c>
      <c r="K111" s="10">
        <v>350</v>
      </c>
      <c r="L111" s="12">
        <v>0.13</v>
      </c>
      <c r="M111" s="13">
        <v>52.5</v>
      </c>
    </row>
    <row r="112" spans="1:13" ht="15.75" customHeight="1" x14ac:dyDescent="0.35">
      <c r="A112" s="8">
        <v>45402</v>
      </c>
      <c r="B112" s="9" t="s">
        <v>357</v>
      </c>
      <c r="C112" s="10" t="s">
        <v>54</v>
      </c>
      <c r="D112" s="9" t="s">
        <v>224</v>
      </c>
      <c r="E112" s="10" t="s">
        <v>90</v>
      </c>
      <c r="F112" s="10" t="s">
        <v>360</v>
      </c>
      <c r="G112" s="9" t="s">
        <v>57</v>
      </c>
      <c r="H112" s="11" t="s">
        <v>361</v>
      </c>
      <c r="I112" s="10">
        <v>54</v>
      </c>
      <c r="J112" s="10">
        <v>3</v>
      </c>
      <c r="K112" s="10">
        <v>162</v>
      </c>
      <c r="L112" s="12">
        <v>0.33</v>
      </c>
      <c r="M112" s="13">
        <v>24.3</v>
      </c>
    </row>
    <row r="113" spans="1:13" ht="15.75" customHeight="1" x14ac:dyDescent="0.35">
      <c r="A113" s="8">
        <v>45403</v>
      </c>
      <c r="B113" s="9" t="s">
        <v>357</v>
      </c>
      <c r="C113" s="10" t="s">
        <v>54</v>
      </c>
      <c r="D113" s="9" t="s">
        <v>224</v>
      </c>
      <c r="E113" s="10" t="s">
        <v>90</v>
      </c>
      <c r="F113" s="10" t="s">
        <v>362</v>
      </c>
      <c r="G113" s="9" t="s">
        <v>76</v>
      </c>
      <c r="H113" s="11" t="s">
        <v>363</v>
      </c>
      <c r="I113" s="10">
        <v>65</v>
      </c>
      <c r="J113" s="10">
        <v>3</v>
      </c>
      <c r="K113" s="10">
        <v>195</v>
      </c>
      <c r="L113" s="12">
        <v>0.42</v>
      </c>
      <c r="M113" s="13">
        <v>29.25</v>
      </c>
    </row>
    <row r="114" spans="1:13" ht="15.75" customHeight="1" x14ac:dyDescent="0.35">
      <c r="A114" s="8">
        <v>45404</v>
      </c>
      <c r="B114" s="9" t="s">
        <v>364</v>
      </c>
      <c r="C114" s="10" t="s">
        <v>66</v>
      </c>
      <c r="D114" s="9" t="s">
        <v>60</v>
      </c>
      <c r="E114" s="10" t="s">
        <v>61</v>
      </c>
      <c r="F114" s="10" t="s">
        <v>365</v>
      </c>
      <c r="G114" s="9" t="s">
        <v>92</v>
      </c>
      <c r="H114" s="11" t="s">
        <v>238</v>
      </c>
      <c r="I114" s="10">
        <v>50</v>
      </c>
      <c r="J114" s="10">
        <v>2</v>
      </c>
      <c r="K114" s="10">
        <v>100</v>
      </c>
      <c r="L114" s="12">
        <v>0.46</v>
      </c>
      <c r="M114" s="13">
        <v>15</v>
      </c>
    </row>
    <row r="115" spans="1:13" ht="15.75" customHeight="1" x14ac:dyDescent="0.35">
      <c r="A115" s="8">
        <v>45405</v>
      </c>
      <c r="B115" s="9" t="s">
        <v>366</v>
      </c>
      <c r="C115" s="10" t="s">
        <v>66</v>
      </c>
      <c r="D115" s="9" t="s">
        <v>367</v>
      </c>
      <c r="E115" s="10" t="s">
        <v>188</v>
      </c>
      <c r="F115" s="10" t="s">
        <v>368</v>
      </c>
      <c r="G115" s="9" t="s">
        <v>57</v>
      </c>
      <c r="H115" s="11" t="s">
        <v>369</v>
      </c>
      <c r="I115" s="10">
        <v>44</v>
      </c>
      <c r="J115" s="10">
        <v>6</v>
      </c>
      <c r="K115" s="10">
        <v>264</v>
      </c>
      <c r="L115" s="12">
        <v>0.2</v>
      </c>
      <c r="M115" s="13">
        <v>39.6</v>
      </c>
    </row>
    <row r="116" spans="1:13" ht="15.75" customHeight="1" x14ac:dyDescent="0.35">
      <c r="A116" s="8">
        <v>45406</v>
      </c>
      <c r="B116" s="9" t="s">
        <v>370</v>
      </c>
      <c r="C116" s="10" t="s">
        <v>66</v>
      </c>
      <c r="D116" s="9" t="s">
        <v>504</v>
      </c>
      <c r="E116" s="10" t="s">
        <v>112</v>
      </c>
      <c r="F116" s="10" t="s">
        <v>371</v>
      </c>
      <c r="G116" s="9" t="s">
        <v>57</v>
      </c>
      <c r="H116" s="11" t="s">
        <v>372</v>
      </c>
      <c r="I116" s="10">
        <v>39</v>
      </c>
      <c r="J116" s="10">
        <v>3</v>
      </c>
      <c r="K116" s="10">
        <v>117</v>
      </c>
      <c r="L116" s="12">
        <v>0.68</v>
      </c>
      <c r="M116" s="13">
        <v>17.55</v>
      </c>
    </row>
    <row r="117" spans="1:13" ht="15.75" customHeight="1" x14ac:dyDescent="0.35">
      <c r="A117" s="8">
        <v>45407</v>
      </c>
      <c r="B117" s="9" t="s">
        <v>370</v>
      </c>
      <c r="C117" s="10" t="s">
        <v>66</v>
      </c>
      <c r="D117" s="9" t="s">
        <v>111</v>
      </c>
      <c r="E117" s="10" t="s">
        <v>112</v>
      </c>
      <c r="F117" s="10" t="s">
        <v>373</v>
      </c>
      <c r="G117" s="9" t="s">
        <v>57</v>
      </c>
      <c r="H117" s="11" t="s">
        <v>374</v>
      </c>
      <c r="I117" s="10">
        <v>34</v>
      </c>
      <c r="J117" s="10">
        <v>1</v>
      </c>
      <c r="K117" s="10">
        <v>34</v>
      </c>
      <c r="L117" s="12">
        <v>0.47</v>
      </c>
      <c r="M117" s="13">
        <v>5.0999999999999996</v>
      </c>
    </row>
    <row r="118" spans="1:13" ht="15.75" customHeight="1" x14ac:dyDescent="0.35">
      <c r="A118" s="8">
        <v>45408</v>
      </c>
      <c r="B118" s="9" t="s">
        <v>370</v>
      </c>
      <c r="C118" s="10" t="s">
        <v>66</v>
      </c>
      <c r="D118" s="9" t="s">
        <v>111</v>
      </c>
      <c r="E118" s="10" t="s">
        <v>112</v>
      </c>
      <c r="F118" s="10" t="s">
        <v>375</v>
      </c>
      <c r="G118" s="9" t="s">
        <v>76</v>
      </c>
      <c r="H118" s="11" t="s">
        <v>376</v>
      </c>
      <c r="I118" s="10">
        <v>60</v>
      </c>
      <c r="J118" s="10">
        <v>2</v>
      </c>
      <c r="K118" s="10">
        <v>120</v>
      </c>
      <c r="L118" s="12">
        <v>0.1</v>
      </c>
      <c r="M118" s="13">
        <v>18</v>
      </c>
    </row>
    <row r="119" spans="1:13" ht="15.75" customHeight="1" x14ac:dyDescent="0.35">
      <c r="A119" s="8">
        <v>45409</v>
      </c>
      <c r="B119" s="9" t="s">
        <v>377</v>
      </c>
      <c r="C119" s="10" t="s">
        <v>54</v>
      </c>
      <c r="D119" s="9" t="s">
        <v>378</v>
      </c>
      <c r="E119" s="10" t="s">
        <v>334</v>
      </c>
      <c r="F119" s="10" t="s">
        <v>379</v>
      </c>
      <c r="G119" s="9" t="s">
        <v>57</v>
      </c>
      <c r="H119" s="11" t="s">
        <v>380</v>
      </c>
      <c r="I119" s="10">
        <v>87</v>
      </c>
      <c r="J119" s="10">
        <v>1</v>
      </c>
      <c r="K119" s="10">
        <v>87</v>
      </c>
      <c r="L119" s="12">
        <v>0.44</v>
      </c>
      <c r="M119" s="13">
        <v>13.049999999999999</v>
      </c>
    </row>
    <row r="120" spans="1:13" ht="15.75" customHeight="1" x14ac:dyDescent="0.35">
      <c r="A120" s="8">
        <v>45410</v>
      </c>
      <c r="B120" s="9" t="s">
        <v>381</v>
      </c>
      <c r="C120" s="10" t="s">
        <v>54</v>
      </c>
      <c r="D120" s="9" t="s">
        <v>382</v>
      </c>
      <c r="E120" s="10" t="s">
        <v>112</v>
      </c>
      <c r="F120" s="10" t="s">
        <v>383</v>
      </c>
      <c r="G120" s="9" t="s">
        <v>92</v>
      </c>
      <c r="H120" s="11" t="s">
        <v>209</v>
      </c>
      <c r="I120" s="10">
        <v>56</v>
      </c>
      <c r="J120" s="10">
        <v>14</v>
      </c>
      <c r="K120" s="10">
        <v>784</v>
      </c>
      <c r="L120" s="12">
        <v>0.14000000000000001</v>
      </c>
      <c r="M120" s="13">
        <v>117.6</v>
      </c>
    </row>
    <row r="121" spans="1:13" ht="15.75" customHeight="1" x14ac:dyDescent="0.35">
      <c r="A121" s="8">
        <v>45411</v>
      </c>
      <c r="B121" s="9" t="s">
        <v>381</v>
      </c>
      <c r="C121" s="10" t="s">
        <v>54</v>
      </c>
      <c r="D121" s="9" t="s">
        <v>382</v>
      </c>
      <c r="E121" s="10" t="s">
        <v>112</v>
      </c>
      <c r="F121" s="10" t="s">
        <v>384</v>
      </c>
      <c r="G121" s="9" t="s">
        <v>57</v>
      </c>
      <c r="H121" s="11" t="s">
        <v>385</v>
      </c>
      <c r="I121" s="10">
        <v>85</v>
      </c>
      <c r="J121" s="10">
        <v>3</v>
      </c>
      <c r="K121" s="10">
        <v>255</v>
      </c>
      <c r="L121" s="12">
        <v>0.19</v>
      </c>
      <c r="M121" s="13">
        <v>38.25</v>
      </c>
    </row>
    <row r="122" spans="1:13" ht="15.75" customHeight="1" x14ac:dyDescent="0.35">
      <c r="A122" s="8">
        <v>45412</v>
      </c>
      <c r="B122" s="9" t="s">
        <v>381</v>
      </c>
      <c r="C122" s="10" t="s">
        <v>54</v>
      </c>
      <c r="D122" s="9" t="s">
        <v>382</v>
      </c>
      <c r="E122" s="10" t="s">
        <v>112</v>
      </c>
      <c r="F122" s="10" t="s">
        <v>386</v>
      </c>
      <c r="G122" s="9" t="s">
        <v>57</v>
      </c>
      <c r="H122" s="11" t="s">
        <v>387</v>
      </c>
      <c r="I122" s="10">
        <v>53</v>
      </c>
      <c r="J122" s="10">
        <v>1</v>
      </c>
      <c r="K122" s="10">
        <v>53</v>
      </c>
      <c r="L122" s="12">
        <v>0.13</v>
      </c>
      <c r="M122" s="13">
        <v>7.9499999999999993</v>
      </c>
    </row>
    <row r="123" spans="1:13" ht="15.75" customHeight="1" x14ac:dyDescent="0.35">
      <c r="A123" s="8">
        <v>45413</v>
      </c>
      <c r="B123" s="9" t="s">
        <v>381</v>
      </c>
      <c r="C123" s="10" t="s">
        <v>54</v>
      </c>
      <c r="D123" s="9" t="s">
        <v>382</v>
      </c>
      <c r="E123" s="10" t="s">
        <v>112</v>
      </c>
      <c r="F123" s="10" t="s">
        <v>388</v>
      </c>
      <c r="G123" s="9" t="s">
        <v>57</v>
      </c>
      <c r="H123" s="11" t="s">
        <v>389</v>
      </c>
      <c r="I123" s="10">
        <v>78</v>
      </c>
      <c r="J123" s="10">
        <v>4</v>
      </c>
      <c r="K123" s="10">
        <v>312</v>
      </c>
      <c r="L123" s="12">
        <v>0.51</v>
      </c>
      <c r="M123" s="13">
        <v>46.8</v>
      </c>
    </row>
    <row r="124" spans="1:13" ht="15.75" customHeight="1" x14ac:dyDescent="0.35">
      <c r="A124" s="8">
        <v>45414</v>
      </c>
      <c r="B124" s="9" t="s">
        <v>381</v>
      </c>
      <c r="C124" s="10" t="s">
        <v>54</v>
      </c>
      <c r="D124" s="9" t="s">
        <v>382</v>
      </c>
      <c r="E124" s="10" t="s">
        <v>112</v>
      </c>
      <c r="F124" s="10" t="s">
        <v>390</v>
      </c>
      <c r="G124" s="9" t="s">
        <v>57</v>
      </c>
      <c r="H124" s="11" t="s">
        <v>391</v>
      </c>
      <c r="I124" s="10">
        <v>39</v>
      </c>
      <c r="J124" s="10">
        <v>2</v>
      </c>
      <c r="K124" s="10">
        <v>78</v>
      </c>
      <c r="L124" s="12">
        <v>0.59</v>
      </c>
      <c r="M124" s="13">
        <v>11.7</v>
      </c>
    </row>
    <row r="125" spans="1:13" ht="15.75" customHeight="1" x14ac:dyDescent="0.35">
      <c r="A125" s="8">
        <v>45415</v>
      </c>
      <c r="B125" s="9" t="s">
        <v>381</v>
      </c>
      <c r="C125" s="10" t="s">
        <v>54</v>
      </c>
      <c r="D125" s="9" t="s">
        <v>382</v>
      </c>
      <c r="E125" s="10" t="s">
        <v>112</v>
      </c>
      <c r="F125" s="10" t="s">
        <v>392</v>
      </c>
      <c r="G125" s="9" t="s">
        <v>57</v>
      </c>
      <c r="H125" s="11" t="s">
        <v>393</v>
      </c>
      <c r="I125" s="10">
        <v>33</v>
      </c>
      <c r="J125" s="10">
        <v>3</v>
      </c>
      <c r="K125" s="10">
        <v>99</v>
      </c>
      <c r="L125" s="12">
        <v>0.01</v>
      </c>
      <c r="M125" s="13">
        <v>14.85</v>
      </c>
    </row>
    <row r="126" spans="1:13" ht="15.75" customHeight="1" x14ac:dyDescent="0.35">
      <c r="A126" s="8">
        <v>45416</v>
      </c>
      <c r="B126" s="9" t="s">
        <v>381</v>
      </c>
      <c r="C126" s="10" t="s">
        <v>54</v>
      </c>
      <c r="D126" s="9" t="s">
        <v>382</v>
      </c>
      <c r="E126" s="10" t="s">
        <v>112</v>
      </c>
      <c r="F126" s="10" t="s">
        <v>394</v>
      </c>
      <c r="G126" s="9" t="s">
        <v>57</v>
      </c>
      <c r="H126" s="11" t="s">
        <v>395</v>
      </c>
      <c r="I126" s="10">
        <v>35</v>
      </c>
      <c r="J126" s="10">
        <v>6</v>
      </c>
      <c r="K126" s="10">
        <v>210</v>
      </c>
      <c r="L126" s="12">
        <v>0.35</v>
      </c>
      <c r="M126" s="13">
        <v>31.5</v>
      </c>
    </row>
    <row r="127" spans="1:13" ht="15.75" customHeight="1" x14ac:dyDescent="0.35">
      <c r="A127" s="8">
        <v>45417</v>
      </c>
      <c r="B127" s="9" t="s">
        <v>396</v>
      </c>
      <c r="C127" s="10" t="s">
        <v>54</v>
      </c>
      <c r="D127" s="9" t="s">
        <v>397</v>
      </c>
      <c r="E127" s="10" t="s">
        <v>398</v>
      </c>
      <c r="F127" s="10" t="s">
        <v>399</v>
      </c>
      <c r="G127" s="9" t="s">
        <v>57</v>
      </c>
      <c r="H127" s="11" t="s">
        <v>400</v>
      </c>
      <c r="I127" s="10">
        <v>39</v>
      </c>
      <c r="J127" s="10">
        <v>2</v>
      </c>
      <c r="K127" s="10">
        <v>78</v>
      </c>
      <c r="L127" s="12">
        <v>0.6</v>
      </c>
      <c r="M127" s="13">
        <v>11.7</v>
      </c>
    </row>
    <row r="128" spans="1:13" ht="15.75" customHeight="1" x14ac:dyDescent="0.35">
      <c r="A128" s="8">
        <v>45418</v>
      </c>
      <c r="B128" s="9" t="s">
        <v>396</v>
      </c>
      <c r="C128" s="10" t="s">
        <v>54</v>
      </c>
      <c r="D128" s="9" t="s">
        <v>397</v>
      </c>
      <c r="E128" s="10" t="s">
        <v>398</v>
      </c>
      <c r="F128" s="10" t="s">
        <v>401</v>
      </c>
      <c r="G128" s="9" t="s">
        <v>57</v>
      </c>
      <c r="H128" s="11" t="s">
        <v>402</v>
      </c>
      <c r="I128" s="10">
        <v>60</v>
      </c>
      <c r="J128" s="10">
        <v>6</v>
      </c>
      <c r="K128" s="10">
        <v>360</v>
      </c>
      <c r="L128" s="12">
        <v>0.12</v>
      </c>
      <c r="M128" s="13">
        <v>54</v>
      </c>
    </row>
    <row r="129" spans="1:13" ht="15.75" customHeight="1" x14ac:dyDescent="0.35">
      <c r="A129" s="8">
        <v>45419</v>
      </c>
      <c r="B129" s="9" t="s">
        <v>403</v>
      </c>
      <c r="C129" s="10" t="s">
        <v>54</v>
      </c>
      <c r="D129" s="9" t="s">
        <v>111</v>
      </c>
      <c r="E129" s="10" t="s">
        <v>112</v>
      </c>
      <c r="F129" s="10" t="s">
        <v>404</v>
      </c>
      <c r="G129" s="9" t="s">
        <v>92</v>
      </c>
      <c r="H129" s="11" t="s">
        <v>405</v>
      </c>
      <c r="I129" s="10">
        <v>81</v>
      </c>
      <c r="J129" s="10">
        <v>2</v>
      </c>
      <c r="K129" s="10">
        <v>162</v>
      </c>
      <c r="L129" s="12">
        <v>0.42</v>
      </c>
      <c r="M129" s="13">
        <v>24.3</v>
      </c>
    </row>
    <row r="130" spans="1:13" ht="15.75" customHeight="1" x14ac:dyDescent="0.35">
      <c r="A130" s="8">
        <v>45420</v>
      </c>
      <c r="B130" s="9" t="s">
        <v>403</v>
      </c>
      <c r="C130" s="10" t="s">
        <v>54</v>
      </c>
      <c r="D130" s="9" t="s">
        <v>111</v>
      </c>
      <c r="E130" s="10" t="s">
        <v>112</v>
      </c>
      <c r="F130" s="10" t="s">
        <v>406</v>
      </c>
      <c r="G130" s="9" t="s">
        <v>92</v>
      </c>
      <c r="H130" s="11" t="s">
        <v>407</v>
      </c>
      <c r="I130" s="10">
        <v>37</v>
      </c>
      <c r="J130" s="10">
        <v>3</v>
      </c>
      <c r="K130" s="10">
        <v>111</v>
      </c>
      <c r="L130" s="12">
        <v>0.34</v>
      </c>
      <c r="M130" s="13">
        <v>16.649999999999999</v>
      </c>
    </row>
    <row r="131" spans="1:13" ht="15.75" customHeight="1" x14ac:dyDescent="0.35">
      <c r="A131" s="8">
        <v>45421</v>
      </c>
      <c r="B131" s="9" t="s">
        <v>408</v>
      </c>
      <c r="C131" s="10" t="s">
        <v>54</v>
      </c>
      <c r="D131" s="9" t="s">
        <v>412</v>
      </c>
      <c r="E131" s="10" t="s">
        <v>409</v>
      </c>
      <c r="F131" s="10" t="s">
        <v>410</v>
      </c>
      <c r="G131" s="9" t="s">
        <v>92</v>
      </c>
      <c r="H131" s="11" t="s">
        <v>411</v>
      </c>
      <c r="I131" s="10">
        <v>42</v>
      </c>
      <c r="J131" s="10">
        <v>2</v>
      </c>
      <c r="K131" s="10">
        <v>84</v>
      </c>
      <c r="L131" s="12">
        <v>0.26</v>
      </c>
      <c r="M131" s="13">
        <v>12.6</v>
      </c>
    </row>
    <row r="132" spans="1:13" ht="15.75" customHeight="1" x14ac:dyDescent="0.35">
      <c r="A132" s="8">
        <v>45422</v>
      </c>
      <c r="B132" s="9" t="s">
        <v>408</v>
      </c>
      <c r="C132" s="10" t="s">
        <v>54</v>
      </c>
      <c r="D132" s="9" t="s">
        <v>412</v>
      </c>
      <c r="E132" s="10" t="s">
        <v>409</v>
      </c>
      <c r="F132" s="10" t="s">
        <v>413</v>
      </c>
      <c r="G132" s="9" t="s">
        <v>92</v>
      </c>
      <c r="H132" s="11" t="s">
        <v>414</v>
      </c>
      <c r="I132" s="10">
        <v>84</v>
      </c>
      <c r="J132" s="10">
        <v>3</v>
      </c>
      <c r="K132" s="10">
        <v>252</v>
      </c>
      <c r="L132" s="12">
        <v>0.17</v>
      </c>
      <c r="M132" s="13">
        <v>37.799999999999997</v>
      </c>
    </row>
    <row r="133" spans="1:13" ht="15.75" customHeight="1" x14ac:dyDescent="0.35">
      <c r="A133" s="8">
        <v>45423</v>
      </c>
      <c r="B133" s="9" t="s">
        <v>415</v>
      </c>
      <c r="C133" s="10" t="s">
        <v>54</v>
      </c>
      <c r="D133" s="9" t="s">
        <v>416</v>
      </c>
      <c r="E133" s="10" t="s">
        <v>188</v>
      </c>
      <c r="F133" s="10" t="s">
        <v>417</v>
      </c>
      <c r="G133" s="9" t="s">
        <v>57</v>
      </c>
      <c r="H133" s="11" t="s">
        <v>418</v>
      </c>
      <c r="I133" s="10">
        <v>62</v>
      </c>
      <c r="J133" s="10">
        <v>4</v>
      </c>
      <c r="K133" s="10">
        <v>248</v>
      </c>
      <c r="L133" s="12">
        <v>0.44</v>
      </c>
      <c r="M133" s="13">
        <v>37.199999999999996</v>
      </c>
    </row>
    <row r="134" spans="1:13" ht="15.75" customHeight="1" x14ac:dyDescent="0.35">
      <c r="A134" s="8">
        <v>45424</v>
      </c>
      <c r="B134" s="9" t="s">
        <v>419</v>
      </c>
      <c r="C134" s="10" t="s">
        <v>66</v>
      </c>
      <c r="D134" s="9" t="s">
        <v>420</v>
      </c>
      <c r="E134" s="10" t="s">
        <v>169</v>
      </c>
      <c r="F134" s="10" t="s">
        <v>421</v>
      </c>
      <c r="G134" s="9" t="s">
        <v>92</v>
      </c>
      <c r="H134" s="11" t="s">
        <v>414</v>
      </c>
      <c r="I134" s="10">
        <v>73</v>
      </c>
      <c r="J134" s="10">
        <v>8</v>
      </c>
      <c r="K134" s="10">
        <v>584</v>
      </c>
      <c r="L134" s="12">
        <v>0.31</v>
      </c>
      <c r="M134" s="13">
        <v>87.6</v>
      </c>
    </row>
    <row r="135" spans="1:13" ht="15.75" customHeight="1" x14ac:dyDescent="0.35">
      <c r="A135" s="8">
        <v>45425</v>
      </c>
      <c r="B135" s="9" t="s">
        <v>422</v>
      </c>
      <c r="C135" s="10" t="s">
        <v>54</v>
      </c>
      <c r="D135" s="9" t="s">
        <v>196</v>
      </c>
      <c r="E135" s="10" t="s">
        <v>197</v>
      </c>
      <c r="F135" s="10" t="s">
        <v>423</v>
      </c>
      <c r="G135" s="9" t="s">
        <v>57</v>
      </c>
      <c r="H135" s="11" t="s">
        <v>424</v>
      </c>
      <c r="I135" s="10">
        <v>95</v>
      </c>
      <c r="J135" s="10">
        <v>3</v>
      </c>
      <c r="K135" s="10">
        <v>285</v>
      </c>
      <c r="L135" s="12">
        <v>0.68</v>
      </c>
      <c r="M135" s="13">
        <v>42.75</v>
      </c>
    </row>
    <row r="136" spans="1:13" ht="15.75" customHeight="1" x14ac:dyDescent="0.35">
      <c r="A136" s="8">
        <v>45426</v>
      </c>
      <c r="B136" s="9" t="s">
        <v>419</v>
      </c>
      <c r="C136" s="10" t="s">
        <v>66</v>
      </c>
      <c r="D136" s="9" t="s">
        <v>420</v>
      </c>
      <c r="E136" s="10" t="s">
        <v>169</v>
      </c>
      <c r="F136" s="10" t="s">
        <v>425</v>
      </c>
      <c r="G136" s="9" t="s">
        <v>57</v>
      </c>
      <c r="H136" s="11" t="s">
        <v>426</v>
      </c>
      <c r="I136" s="10">
        <v>55</v>
      </c>
      <c r="J136" s="10">
        <v>5</v>
      </c>
      <c r="K136" s="10">
        <v>275</v>
      </c>
      <c r="L136" s="12">
        <v>0.38</v>
      </c>
      <c r="M136" s="13">
        <v>41.25</v>
      </c>
    </row>
    <row r="137" spans="1:13" ht="15.75" customHeight="1" x14ac:dyDescent="0.35">
      <c r="A137" s="8">
        <v>45427</v>
      </c>
      <c r="B137" s="9" t="s">
        <v>419</v>
      </c>
      <c r="C137" s="10" t="s">
        <v>66</v>
      </c>
      <c r="D137" s="9" t="s">
        <v>420</v>
      </c>
      <c r="E137" s="10" t="s">
        <v>169</v>
      </c>
      <c r="F137" s="10" t="s">
        <v>427</v>
      </c>
      <c r="G137" s="9" t="s">
        <v>76</v>
      </c>
      <c r="H137" s="11" t="s">
        <v>428</v>
      </c>
      <c r="I137" s="10">
        <v>72</v>
      </c>
      <c r="J137" s="10">
        <v>11</v>
      </c>
      <c r="K137" s="10">
        <v>792</v>
      </c>
      <c r="L137" s="12">
        <v>0.34</v>
      </c>
      <c r="M137" s="13">
        <v>118.8</v>
      </c>
    </row>
    <row r="138" spans="1:13" ht="15.75" customHeight="1" x14ac:dyDescent="0.35">
      <c r="A138" s="8">
        <v>45428</v>
      </c>
      <c r="B138" s="9" t="s">
        <v>419</v>
      </c>
      <c r="C138" s="10" t="s">
        <v>66</v>
      </c>
      <c r="D138" s="9" t="s">
        <v>420</v>
      </c>
      <c r="E138" s="10" t="s">
        <v>169</v>
      </c>
      <c r="F138" s="10" t="s">
        <v>429</v>
      </c>
      <c r="G138" s="9" t="s">
        <v>76</v>
      </c>
      <c r="H138" s="11" t="s">
        <v>430</v>
      </c>
      <c r="I138" s="10">
        <v>34</v>
      </c>
      <c r="J138" s="10">
        <v>3</v>
      </c>
      <c r="K138" s="10">
        <v>102</v>
      </c>
      <c r="L138" s="12">
        <v>0.12</v>
      </c>
      <c r="M138" s="13">
        <v>15.299999999999999</v>
      </c>
    </row>
    <row r="139" spans="1:13" ht="15.75" customHeight="1" x14ac:dyDescent="0.35">
      <c r="A139" s="8">
        <v>45429</v>
      </c>
      <c r="B139" s="9" t="s">
        <v>431</v>
      </c>
      <c r="C139" s="10" t="s">
        <v>66</v>
      </c>
      <c r="D139" s="9" t="s">
        <v>432</v>
      </c>
      <c r="E139" s="10" t="s">
        <v>105</v>
      </c>
      <c r="F139" s="10" t="s">
        <v>433</v>
      </c>
      <c r="G139" s="9" t="s">
        <v>92</v>
      </c>
      <c r="H139" s="11" t="s">
        <v>434</v>
      </c>
      <c r="I139" s="10">
        <v>58</v>
      </c>
      <c r="J139" s="10">
        <v>5</v>
      </c>
      <c r="K139" s="10">
        <v>290</v>
      </c>
      <c r="L139" s="12">
        <v>0.52</v>
      </c>
      <c r="M139" s="13">
        <v>43.5</v>
      </c>
    </row>
    <row r="140" spans="1:13" ht="15.75" customHeight="1" x14ac:dyDescent="0.35">
      <c r="A140" s="8">
        <v>45430</v>
      </c>
      <c r="B140" s="9" t="s">
        <v>431</v>
      </c>
      <c r="C140" s="10" t="s">
        <v>66</v>
      </c>
      <c r="D140" s="9" t="s">
        <v>432</v>
      </c>
      <c r="E140" s="10" t="s">
        <v>105</v>
      </c>
      <c r="F140" s="10" t="s">
        <v>435</v>
      </c>
      <c r="G140" s="9" t="s">
        <v>76</v>
      </c>
      <c r="H140" s="11" t="s">
        <v>436</v>
      </c>
      <c r="I140" s="10">
        <v>38</v>
      </c>
      <c r="J140" s="10">
        <v>7</v>
      </c>
      <c r="K140" s="10">
        <v>266</v>
      </c>
      <c r="L140" s="12">
        <v>0.06</v>
      </c>
      <c r="M140" s="13">
        <v>39.9</v>
      </c>
    </row>
    <row r="141" spans="1:13" ht="15.75" customHeight="1" x14ac:dyDescent="0.35">
      <c r="A141" s="8">
        <v>45431</v>
      </c>
      <c r="B141" s="9" t="s">
        <v>437</v>
      </c>
      <c r="C141" s="10" t="s">
        <v>66</v>
      </c>
      <c r="D141" s="9" t="s">
        <v>438</v>
      </c>
      <c r="E141" s="10" t="s">
        <v>439</v>
      </c>
      <c r="F141" s="10" t="s">
        <v>440</v>
      </c>
      <c r="G141" s="9" t="s">
        <v>57</v>
      </c>
      <c r="H141" s="11" t="s">
        <v>441</v>
      </c>
      <c r="I141" s="10">
        <v>53</v>
      </c>
      <c r="J141" s="10">
        <v>7</v>
      </c>
      <c r="K141" s="10">
        <v>371</v>
      </c>
      <c r="L141" s="12">
        <v>0.45</v>
      </c>
      <c r="M141" s="13">
        <v>55.65</v>
      </c>
    </row>
    <row r="142" spans="1:13" ht="15.75" customHeight="1" x14ac:dyDescent="0.35">
      <c r="A142" s="8">
        <v>45432</v>
      </c>
      <c r="B142" s="9" t="s">
        <v>437</v>
      </c>
      <c r="C142" s="10" t="s">
        <v>66</v>
      </c>
      <c r="D142" s="9" t="s">
        <v>438</v>
      </c>
      <c r="E142" s="10" t="s">
        <v>439</v>
      </c>
      <c r="F142" s="10" t="s">
        <v>442</v>
      </c>
      <c r="G142" s="9" t="s">
        <v>57</v>
      </c>
      <c r="H142" s="11" t="s">
        <v>443</v>
      </c>
      <c r="I142" s="10">
        <v>62</v>
      </c>
      <c r="J142" s="10">
        <v>7</v>
      </c>
      <c r="K142" s="10">
        <v>434</v>
      </c>
      <c r="L142" s="12">
        <v>0.51</v>
      </c>
      <c r="M142" s="13">
        <v>65.099999999999994</v>
      </c>
    </row>
    <row r="143" spans="1:13" ht="15.75" customHeight="1" x14ac:dyDescent="0.35">
      <c r="A143" s="8">
        <v>45433</v>
      </c>
      <c r="B143" s="9" t="s">
        <v>444</v>
      </c>
      <c r="C143" s="10" t="s">
        <v>66</v>
      </c>
      <c r="D143" s="9" t="s">
        <v>378</v>
      </c>
      <c r="E143" s="10" t="s">
        <v>334</v>
      </c>
      <c r="F143" s="10" t="s">
        <v>445</v>
      </c>
      <c r="G143" s="9" t="s">
        <v>57</v>
      </c>
      <c r="H143" s="11" t="s">
        <v>446</v>
      </c>
      <c r="I143" s="10">
        <v>50</v>
      </c>
      <c r="J143" s="10">
        <v>7</v>
      </c>
      <c r="K143" s="10">
        <v>350</v>
      </c>
      <c r="L143" s="12">
        <v>0.38</v>
      </c>
      <c r="M143" s="13">
        <v>52.5</v>
      </c>
    </row>
    <row r="144" spans="1:13" ht="15.75" customHeight="1" x14ac:dyDescent="0.35">
      <c r="A144" s="8">
        <v>45434</v>
      </c>
      <c r="B144" s="9" t="s">
        <v>444</v>
      </c>
      <c r="C144" s="10" t="s">
        <v>66</v>
      </c>
      <c r="D144" s="9" t="s">
        <v>378</v>
      </c>
      <c r="E144" s="10" t="s">
        <v>334</v>
      </c>
      <c r="F144" s="10" t="s">
        <v>447</v>
      </c>
      <c r="G144" s="9" t="s">
        <v>76</v>
      </c>
      <c r="H144" s="11" t="s">
        <v>448</v>
      </c>
      <c r="I144" s="10">
        <v>62</v>
      </c>
      <c r="J144" s="10">
        <v>5</v>
      </c>
      <c r="K144" s="10">
        <v>310</v>
      </c>
      <c r="L144" s="12">
        <v>0.08</v>
      </c>
      <c r="M144" s="13">
        <v>46.5</v>
      </c>
    </row>
    <row r="145" spans="1:13" ht="15.75" customHeight="1" x14ac:dyDescent="0.35">
      <c r="A145" s="8">
        <v>45435</v>
      </c>
      <c r="B145" s="9" t="s">
        <v>449</v>
      </c>
      <c r="C145" s="10" t="s">
        <v>66</v>
      </c>
      <c r="D145" s="9" t="s">
        <v>131</v>
      </c>
      <c r="E145" s="10" t="s">
        <v>132</v>
      </c>
      <c r="F145" s="10" t="s">
        <v>450</v>
      </c>
      <c r="G145" s="9" t="s">
        <v>57</v>
      </c>
      <c r="H145" s="11" t="s">
        <v>451</v>
      </c>
      <c r="I145" s="10">
        <v>40</v>
      </c>
      <c r="J145" s="10">
        <v>2</v>
      </c>
      <c r="K145" s="10">
        <v>80</v>
      </c>
      <c r="L145" s="12">
        <v>0.14000000000000001</v>
      </c>
      <c r="M145" s="13">
        <v>12</v>
      </c>
    </row>
    <row r="146" spans="1:13" ht="15.75" customHeight="1" x14ac:dyDescent="0.35">
      <c r="A146" s="8">
        <v>45436</v>
      </c>
      <c r="B146" s="9" t="s">
        <v>449</v>
      </c>
      <c r="C146" s="10" t="s">
        <v>66</v>
      </c>
      <c r="D146" s="9" t="s">
        <v>131</v>
      </c>
      <c r="E146" s="10" t="s">
        <v>132</v>
      </c>
      <c r="F146" s="10" t="s">
        <v>452</v>
      </c>
      <c r="G146" s="9" t="s">
        <v>57</v>
      </c>
      <c r="H146" s="11" t="s">
        <v>453</v>
      </c>
      <c r="I146" s="10">
        <v>52</v>
      </c>
      <c r="J146" s="10">
        <v>9</v>
      </c>
      <c r="K146" s="10">
        <v>468</v>
      </c>
      <c r="L146" s="12">
        <v>0.23</v>
      </c>
      <c r="M146" s="13">
        <v>70.2</v>
      </c>
    </row>
    <row r="147" spans="1:13" ht="15.75" customHeight="1" x14ac:dyDescent="0.35">
      <c r="A147" s="8">
        <v>45437</v>
      </c>
      <c r="B147" s="9" t="s">
        <v>449</v>
      </c>
      <c r="C147" s="10" t="s">
        <v>66</v>
      </c>
      <c r="D147" s="9" t="s">
        <v>131</v>
      </c>
      <c r="E147" s="10" t="s">
        <v>132</v>
      </c>
      <c r="F147" s="10" t="s">
        <v>454</v>
      </c>
      <c r="G147" s="9" t="s">
        <v>76</v>
      </c>
      <c r="H147" s="11" t="s">
        <v>455</v>
      </c>
      <c r="I147" s="10">
        <v>86</v>
      </c>
      <c r="J147" s="10">
        <v>5</v>
      </c>
      <c r="K147" s="10">
        <v>430</v>
      </c>
      <c r="L147" s="12">
        <v>0.68</v>
      </c>
      <c r="M147" s="13">
        <v>64.5</v>
      </c>
    </row>
    <row r="148" spans="1:13" ht="15.75" customHeight="1" x14ac:dyDescent="0.35">
      <c r="A148" s="8">
        <v>45438</v>
      </c>
      <c r="B148" s="9" t="s">
        <v>456</v>
      </c>
      <c r="C148" s="10" t="s">
        <v>54</v>
      </c>
      <c r="D148" s="9" t="s">
        <v>457</v>
      </c>
      <c r="E148" s="10" t="s">
        <v>229</v>
      </c>
      <c r="F148" s="10" t="s">
        <v>458</v>
      </c>
      <c r="G148" s="9" t="s">
        <v>57</v>
      </c>
      <c r="H148" s="11" t="s">
        <v>459</v>
      </c>
      <c r="I148" s="10">
        <v>41</v>
      </c>
      <c r="J148" s="10">
        <v>3</v>
      </c>
      <c r="K148" s="10">
        <v>123</v>
      </c>
      <c r="L148" s="12">
        <v>0.18</v>
      </c>
      <c r="M148" s="13">
        <v>18.45</v>
      </c>
    </row>
    <row r="149" spans="1:13" ht="15.75" customHeight="1" x14ac:dyDescent="0.35">
      <c r="A149" s="8">
        <v>45439</v>
      </c>
      <c r="B149" s="9" t="s">
        <v>158</v>
      </c>
      <c r="C149" s="10" t="s">
        <v>54</v>
      </c>
      <c r="D149" s="9" t="s">
        <v>460</v>
      </c>
      <c r="E149" s="10" t="s">
        <v>461</v>
      </c>
      <c r="F149" s="10" t="s">
        <v>462</v>
      </c>
      <c r="G149" s="9" t="s">
        <v>92</v>
      </c>
      <c r="H149" s="11" t="s">
        <v>463</v>
      </c>
      <c r="I149" s="10">
        <v>53</v>
      </c>
      <c r="J149" s="10">
        <v>2</v>
      </c>
      <c r="K149" s="10">
        <v>106</v>
      </c>
      <c r="L149" s="12">
        <v>0.56999999999999995</v>
      </c>
      <c r="M149" s="13">
        <v>15.899999999999999</v>
      </c>
    </row>
    <row r="150" spans="1:13" ht="15.75" customHeight="1" x14ac:dyDescent="0.35">
      <c r="A150" s="8">
        <v>45440</v>
      </c>
      <c r="B150" s="9" t="s">
        <v>464</v>
      </c>
      <c r="C150" s="10" t="s">
        <v>54</v>
      </c>
      <c r="D150" s="9" t="s">
        <v>142</v>
      </c>
      <c r="E150" s="10" t="s">
        <v>112</v>
      </c>
      <c r="F150" s="10" t="s">
        <v>465</v>
      </c>
      <c r="G150" s="9" t="s">
        <v>57</v>
      </c>
      <c r="H150" s="11" t="s">
        <v>466</v>
      </c>
      <c r="I150" s="10">
        <v>95</v>
      </c>
      <c r="J150" s="10">
        <v>3</v>
      </c>
      <c r="K150" s="10">
        <v>285</v>
      </c>
      <c r="L150" s="12">
        <v>0.26</v>
      </c>
      <c r="M150" s="13">
        <v>42.75</v>
      </c>
    </row>
    <row r="151" spans="1:13" ht="15.75" customHeight="1" x14ac:dyDescent="0.35">
      <c r="A151" s="8">
        <v>45441</v>
      </c>
      <c r="B151" s="9" t="s">
        <v>467</v>
      </c>
      <c r="C151" s="10" t="s">
        <v>54</v>
      </c>
      <c r="D151" s="9" t="s">
        <v>60</v>
      </c>
      <c r="E151" s="10" t="s">
        <v>61</v>
      </c>
      <c r="F151" s="10" t="s">
        <v>468</v>
      </c>
      <c r="G151" s="9" t="s">
        <v>92</v>
      </c>
      <c r="H151" s="11" t="s">
        <v>469</v>
      </c>
      <c r="I151" s="10">
        <v>97</v>
      </c>
      <c r="J151" s="10">
        <v>2</v>
      </c>
      <c r="K151" s="10">
        <v>194</v>
      </c>
      <c r="L151" s="12">
        <v>0.02</v>
      </c>
      <c r="M151" s="13">
        <v>29.099999999999998</v>
      </c>
    </row>
    <row r="152" spans="1:13" ht="15.75" customHeight="1" x14ac:dyDescent="0.35">
      <c r="A152" s="8">
        <v>45442</v>
      </c>
      <c r="B152" s="9" t="s">
        <v>467</v>
      </c>
      <c r="C152" s="10" t="s">
        <v>54</v>
      </c>
      <c r="D152" s="9" t="s">
        <v>60</v>
      </c>
      <c r="E152" s="10" t="s">
        <v>61</v>
      </c>
      <c r="F152" s="10" t="s">
        <v>468</v>
      </c>
      <c r="G152" s="9" t="s">
        <v>92</v>
      </c>
      <c r="H152" s="11" t="s">
        <v>469</v>
      </c>
      <c r="I152" s="10">
        <v>97</v>
      </c>
      <c r="J152" s="10">
        <v>2</v>
      </c>
      <c r="K152" s="10">
        <v>194</v>
      </c>
      <c r="L152" s="12">
        <v>0.35</v>
      </c>
      <c r="M152" s="13">
        <v>29.099999999999998</v>
      </c>
    </row>
    <row r="153" spans="1:13" ht="15.75" customHeight="1" x14ac:dyDescent="0.35">
      <c r="A153" s="8">
        <v>45443</v>
      </c>
      <c r="B153" s="9" t="s">
        <v>470</v>
      </c>
      <c r="C153" s="10" t="s">
        <v>66</v>
      </c>
      <c r="D153" s="9" t="s">
        <v>471</v>
      </c>
      <c r="E153" s="10" t="s">
        <v>90</v>
      </c>
      <c r="F153" s="10" t="s">
        <v>472</v>
      </c>
      <c r="G153" s="9" t="s">
        <v>76</v>
      </c>
      <c r="H153" s="11" t="s">
        <v>376</v>
      </c>
      <c r="I153" s="10">
        <v>100</v>
      </c>
      <c r="J153" s="10">
        <v>4</v>
      </c>
      <c r="K153" s="10">
        <v>400</v>
      </c>
      <c r="L153" s="12">
        <v>0.59</v>
      </c>
      <c r="M153" s="13">
        <v>60</v>
      </c>
    </row>
    <row r="154" spans="1:13" ht="15.75" customHeight="1" x14ac:dyDescent="0.35">
      <c r="A154" s="8">
        <v>45444</v>
      </c>
      <c r="B154" s="9" t="s">
        <v>59</v>
      </c>
      <c r="C154" s="10" t="s">
        <v>54</v>
      </c>
      <c r="D154" s="9" t="s">
        <v>473</v>
      </c>
      <c r="E154" s="10" t="s">
        <v>160</v>
      </c>
      <c r="F154" s="10" t="s">
        <v>474</v>
      </c>
      <c r="G154" s="9" t="s">
        <v>57</v>
      </c>
      <c r="H154" s="11" t="s">
        <v>475</v>
      </c>
      <c r="I154" s="10">
        <v>55</v>
      </c>
      <c r="J154" s="10">
        <v>3</v>
      </c>
      <c r="K154" s="10">
        <v>165</v>
      </c>
      <c r="L154" s="12">
        <v>0.19</v>
      </c>
      <c r="M154" s="13">
        <v>24.75</v>
      </c>
    </row>
    <row r="155" spans="1:13" ht="15.75" customHeight="1" x14ac:dyDescent="0.35">
      <c r="A155" s="8">
        <v>45445</v>
      </c>
      <c r="B155" s="9" t="s">
        <v>476</v>
      </c>
      <c r="C155" s="10" t="s">
        <v>66</v>
      </c>
      <c r="D155" s="9" t="s">
        <v>142</v>
      </c>
      <c r="E155" s="10" t="s">
        <v>112</v>
      </c>
      <c r="F155" s="10" t="s">
        <v>62</v>
      </c>
      <c r="G155" s="9" t="s">
        <v>57</v>
      </c>
      <c r="H155" s="11" t="s">
        <v>63</v>
      </c>
      <c r="I155" s="10">
        <v>77</v>
      </c>
      <c r="J155" s="10">
        <v>3</v>
      </c>
      <c r="K155" s="10">
        <v>231</v>
      </c>
      <c r="L155" s="12">
        <v>0.2</v>
      </c>
      <c r="M155" s="13">
        <v>34.65</v>
      </c>
    </row>
    <row r="156" spans="1:13" ht="15.75" customHeight="1" x14ac:dyDescent="0.35">
      <c r="A156" s="8">
        <v>45446</v>
      </c>
      <c r="B156" s="9" t="s">
        <v>476</v>
      </c>
      <c r="C156" s="10" t="s">
        <v>66</v>
      </c>
      <c r="D156" s="9" t="s">
        <v>142</v>
      </c>
      <c r="E156" s="10" t="s">
        <v>112</v>
      </c>
      <c r="F156" s="10" t="s">
        <v>64</v>
      </c>
      <c r="G156" s="9" t="s">
        <v>57</v>
      </c>
      <c r="H156" s="11" t="s">
        <v>65</v>
      </c>
      <c r="I156" s="10">
        <v>84</v>
      </c>
      <c r="J156" s="10">
        <v>3</v>
      </c>
      <c r="K156" s="10">
        <v>252</v>
      </c>
      <c r="L156" s="12">
        <v>0.04</v>
      </c>
      <c r="M156" s="13">
        <v>37.799999999999997</v>
      </c>
    </row>
    <row r="157" spans="1:13" ht="15.75" customHeight="1" x14ac:dyDescent="0.35">
      <c r="A157" s="8">
        <v>45447</v>
      </c>
      <c r="B157" s="9" t="s">
        <v>476</v>
      </c>
      <c r="C157" s="10" t="s">
        <v>66</v>
      </c>
      <c r="D157" s="9" t="s">
        <v>142</v>
      </c>
      <c r="E157" s="10" t="s">
        <v>112</v>
      </c>
      <c r="F157" s="10" t="s">
        <v>67</v>
      </c>
      <c r="G157" s="9" t="s">
        <v>57</v>
      </c>
      <c r="H157" s="11" t="s">
        <v>68</v>
      </c>
      <c r="I157" s="10">
        <v>83</v>
      </c>
      <c r="J157" s="10">
        <v>3</v>
      </c>
      <c r="K157" s="10">
        <v>249</v>
      </c>
      <c r="L157" s="12">
        <v>0.47</v>
      </c>
      <c r="M157" s="13">
        <v>37.35</v>
      </c>
    </row>
    <row r="158" spans="1:13" ht="15.75" customHeight="1" x14ac:dyDescent="0.35">
      <c r="A158" s="8">
        <v>45448</v>
      </c>
      <c r="B158" s="9" t="s">
        <v>477</v>
      </c>
      <c r="C158" s="10" t="s">
        <v>66</v>
      </c>
      <c r="D158" s="9" t="s">
        <v>478</v>
      </c>
      <c r="E158" s="10" t="s">
        <v>83</v>
      </c>
      <c r="F158" s="10" t="s">
        <v>69</v>
      </c>
      <c r="G158" s="9" t="s">
        <v>57</v>
      </c>
      <c r="H158" s="11" t="s">
        <v>70</v>
      </c>
      <c r="I158" s="10">
        <v>94</v>
      </c>
      <c r="J158" s="10">
        <v>2</v>
      </c>
      <c r="K158" s="10">
        <v>188</v>
      </c>
      <c r="L158" s="12">
        <v>0.11</v>
      </c>
      <c r="M158" s="13">
        <v>28.2</v>
      </c>
    </row>
    <row r="159" spans="1:13" ht="15.75" customHeight="1" x14ac:dyDescent="0.35">
      <c r="A159" s="8">
        <v>45449</v>
      </c>
      <c r="B159" s="9" t="s">
        <v>479</v>
      </c>
      <c r="C159" s="10" t="s">
        <v>54</v>
      </c>
      <c r="D159" s="9" t="s">
        <v>173</v>
      </c>
      <c r="E159" s="10" t="s">
        <v>105</v>
      </c>
      <c r="F159" s="10" t="s">
        <v>71</v>
      </c>
      <c r="G159" s="9" t="s">
        <v>57</v>
      </c>
      <c r="H159" s="11" t="s">
        <v>72</v>
      </c>
      <c r="I159" s="10">
        <v>40</v>
      </c>
      <c r="J159" s="10">
        <v>3</v>
      </c>
      <c r="K159" s="10">
        <v>120</v>
      </c>
      <c r="L159" s="12">
        <v>0.06</v>
      </c>
      <c r="M159" s="13">
        <v>18</v>
      </c>
    </row>
    <row r="160" spans="1:13" ht="15.75" customHeight="1" x14ac:dyDescent="0.35">
      <c r="A160" s="8">
        <v>45450</v>
      </c>
      <c r="B160" s="9" t="s">
        <v>480</v>
      </c>
      <c r="C160" s="10" t="s">
        <v>54</v>
      </c>
      <c r="D160" s="9" t="s">
        <v>416</v>
      </c>
      <c r="E160" s="10" t="s">
        <v>188</v>
      </c>
      <c r="F160" s="10" t="s">
        <v>73</v>
      </c>
      <c r="G160" s="9" t="s">
        <v>57</v>
      </c>
      <c r="H160" s="11" t="s">
        <v>74</v>
      </c>
      <c r="I160" s="10">
        <v>48</v>
      </c>
      <c r="J160" s="10">
        <v>2</v>
      </c>
      <c r="K160" s="10">
        <v>96</v>
      </c>
      <c r="L160" s="12">
        <v>0.34</v>
      </c>
      <c r="M160" s="13">
        <v>14.399999999999999</v>
      </c>
    </row>
    <row r="161" spans="1:13" ht="15.75" customHeight="1" x14ac:dyDescent="0.35">
      <c r="A161" s="8">
        <v>45451</v>
      </c>
      <c r="B161" s="9" t="s">
        <v>480</v>
      </c>
      <c r="C161" s="10" t="s">
        <v>54</v>
      </c>
      <c r="D161" s="9" t="s">
        <v>416</v>
      </c>
      <c r="E161" s="10" t="s">
        <v>188</v>
      </c>
      <c r="F161" s="10" t="s">
        <v>75</v>
      </c>
      <c r="G161" s="9" t="s">
        <v>76</v>
      </c>
      <c r="H161" s="11" t="s">
        <v>77</v>
      </c>
      <c r="I161" s="10">
        <v>99</v>
      </c>
      <c r="J161" s="10">
        <v>1</v>
      </c>
      <c r="K161" s="10">
        <v>99</v>
      </c>
      <c r="L161" s="12">
        <v>0.37</v>
      </c>
      <c r="M161" s="13">
        <v>14.85</v>
      </c>
    </row>
    <row r="162" spans="1:13" ht="15.75" customHeight="1" x14ac:dyDescent="0.35">
      <c r="A162" s="30">
        <v>45452</v>
      </c>
      <c r="B162" s="9" t="s">
        <v>481</v>
      </c>
      <c r="C162" s="10" t="s">
        <v>54</v>
      </c>
      <c r="D162" s="9" t="s">
        <v>482</v>
      </c>
      <c r="E162" s="10" t="s">
        <v>178</v>
      </c>
      <c r="F162" s="10" t="s">
        <v>79</v>
      </c>
      <c r="G162" s="9" t="s">
        <v>57</v>
      </c>
      <c r="H162" s="11" t="s">
        <v>80</v>
      </c>
      <c r="I162" s="10">
        <v>76</v>
      </c>
      <c r="J162" s="10">
        <v>2</v>
      </c>
      <c r="K162" s="10">
        <v>152</v>
      </c>
      <c r="L162" s="12">
        <v>0.28000000000000003</v>
      </c>
      <c r="M162" s="13">
        <v>22.8</v>
      </c>
    </row>
    <row r="163" spans="1:13" ht="15.75" customHeight="1" x14ac:dyDescent="0.35">
      <c r="A163" s="30">
        <v>45453</v>
      </c>
      <c r="B163" s="9" t="s">
        <v>481</v>
      </c>
      <c r="C163" s="10" t="s">
        <v>54</v>
      </c>
      <c r="D163" s="9" t="s">
        <v>482</v>
      </c>
      <c r="E163" s="10" t="s">
        <v>178</v>
      </c>
      <c r="F163" s="10" t="s">
        <v>84</v>
      </c>
      <c r="G163" s="9" t="s">
        <v>57</v>
      </c>
      <c r="H163" s="11" t="s">
        <v>85</v>
      </c>
      <c r="I163" s="10">
        <v>38</v>
      </c>
      <c r="J163" s="10">
        <v>7</v>
      </c>
      <c r="K163" s="10">
        <v>266</v>
      </c>
      <c r="L163" s="12">
        <v>7.0000000000000007E-2</v>
      </c>
      <c r="M163" s="13">
        <v>39.9</v>
      </c>
    </row>
    <row r="164" spans="1:13" ht="15.75" customHeight="1" x14ac:dyDescent="0.35">
      <c r="A164" s="30">
        <v>45454</v>
      </c>
      <c r="B164" s="9" t="s">
        <v>483</v>
      </c>
      <c r="C164" s="10" t="s">
        <v>54</v>
      </c>
      <c r="D164" s="9" t="s">
        <v>484</v>
      </c>
      <c r="E164" s="10" t="s">
        <v>485</v>
      </c>
      <c r="F164" s="10" t="s">
        <v>86</v>
      </c>
      <c r="G164" s="9" t="s">
        <v>57</v>
      </c>
      <c r="H164" s="11" t="s">
        <v>87</v>
      </c>
      <c r="I164" s="10">
        <v>79</v>
      </c>
      <c r="J164" s="10">
        <v>1</v>
      </c>
      <c r="K164" s="10">
        <v>79</v>
      </c>
      <c r="L164" s="12">
        <v>0.56000000000000005</v>
      </c>
      <c r="M164" s="13">
        <v>11.85</v>
      </c>
    </row>
    <row r="165" spans="1:13" ht="15.75" customHeight="1" x14ac:dyDescent="0.35">
      <c r="A165" s="30">
        <v>45455</v>
      </c>
      <c r="B165" s="9" t="s">
        <v>486</v>
      </c>
      <c r="C165" s="10" t="s">
        <v>54</v>
      </c>
      <c r="D165" s="9" t="s">
        <v>334</v>
      </c>
      <c r="E165" s="10" t="s">
        <v>334</v>
      </c>
      <c r="F165" s="10" t="s">
        <v>91</v>
      </c>
      <c r="G165" s="9" t="s">
        <v>92</v>
      </c>
      <c r="H165" s="11" t="s">
        <v>93</v>
      </c>
      <c r="I165" s="10">
        <v>58</v>
      </c>
      <c r="J165" s="10">
        <v>7</v>
      </c>
      <c r="K165" s="10">
        <v>406</v>
      </c>
      <c r="L165" s="12">
        <v>0.19</v>
      </c>
      <c r="M165" s="13">
        <v>60.9</v>
      </c>
    </row>
    <row r="166" spans="1:13" ht="15.75" customHeight="1" x14ac:dyDescent="0.35">
      <c r="A166" s="30">
        <v>45456</v>
      </c>
      <c r="B166" s="9" t="s">
        <v>487</v>
      </c>
      <c r="C166" s="10" t="s">
        <v>54</v>
      </c>
      <c r="D166" s="9" t="s">
        <v>224</v>
      </c>
      <c r="E166" s="10" t="s">
        <v>90</v>
      </c>
      <c r="F166" s="10" t="s">
        <v>97</v>
      </c>
      <c r="G166" s="9" t="s">
        <v>57</v>
      </c>
      <c r="H166" s="11" t="s">
        <v>98</v>
      </c>
      <c r="I166" s="10">
        <v>33</v>
      </c>
      <c r="J166" s="10">
        <v>3</v>
      </c>
      <c r="K166" s="10">
        <v>99</v>
      </c>
      <c r="L166" s="12">
        <v>0.63</v>
      </c>
      <c r="M166" s="13">
        <v>14.85</v>
      </c>
    </row>
    <row r="167" spans="1:13" ht="15.75" customHeight="1" x14ac:dyDescent="0.35">
      <c r="A167" s="30">
        <v>45457</v>
      </c>
      <c r="B167" s="9" t="s">
        <v>488</v>
      </c>
      <c r="C167" s="10" t="s">
        <v>54</v>
      </c>
      <c r="D167" s="9" t="s">
        <v>489</v>
      </c>
      <c r="E167" s="10" t="s">
        <v>229</v>
      </c>
      <c r="F167" s="10" t="s">
        <v>99</v>
      </c>
      <c r="G167" s="9" t="s">
        <v>57</v>
      </c>
      <c r="H167" s="11" t="s">
        <v>100</v>
      </c>
      <c r="I167" s="10">
        <v>53</v>
      </c>
      <c r="J167" s="10">
        <v>1</v>
      </c>
      <c r="K167" s="10">
        <v>53</v>
      </c>
      <c r="L167" s="12">
        <v>0.19</v>
      </c>
      <c r="M167" s="13">
        <v>7.9499999999999993</v>
      </c>
    </row>
    <row r="168" spans="1:13" ht="15.75" customHeight="1" x14ac:dyDescent="0.35">
      <c r="A168" s="30">
        <v>45458</v>
      </c>
      <c r="B168" s="9" t="s">
        <v>488</v>
      </c>
      <c r="C168" s="10" t="s">
        <v>54</v>
      </c>
      <c r="D168" s="9" t="s">
        <v>489</v>
      </c>
      <c r="E168" s="10" t="s">
        <v>229</v>
      </c>
      <c r="F168" s="10" t="s">
        <v>101</v>
      </c>
      <c r="G168" s="9" t="s">
        <v>76</v>
      </c>
      <c r="H168" s="11" t="s">
        <v>102</v>
      </c>
      <c r="I168" s="10">
        <v>61</v>
      </c>
      <c r="J168" s="10">
        <v>8</v>
      </c>
      <c r="K168" s="10">
        <v>488</v>
      </c>
      <c r="L168" s="12">
        <v>0.19</v>
      </c>
      <c r="M168" s="13">
        <v>73.2</v>
      </c>
    </row>
    <row r="169" spans="1:13" ht="15.75" customHeight="1" x14ac:dyDescent="0.35">
      <c r="A169" s="30">
        <v>45459</v>
      </c>
      <c r="B169" s="9" t="s">
        <v>488</v>
      </c>
      <c r="C169" s="10" t="s">
        <v>54</v>
      </c>
      <c r="D169" s="9" t="s">
        <v>489</v>
      </c>
      <c r="E169" s="10" t="s">
        <v>229</v>
      </c>
      <c r="F169" s="10" t="s">
        <v>106</v>
      </c>
      <c r="G169" s="9" t="s">
        <v>76</v>
      </c>
      <c r="H169" s="11" t="s">
        <v>107</v>
      </c>
      <c r="I169" s="10">
        <v>45</v>
      </c>
      <c r="J169" s="10">
        <v>1</v>
      </c>
      <c r="K169" s="10">
        <v>45</v>
      </c>
      <c r="L169" s="12">
        <v>0.5</v>
      </c>
      <c r="M169" s="13">
        <v>6.75</v>
      </c>
    </row>
    <row r="170" spans="1:13" ht="15.75" customHeight="1" x14ac:dyDescent="0.35">
      <c r="A170" s="30">
        <v>45460</v>
      </c>
      <c r="B170" s="9" t="s">
        <v>490</v>
      </c>
      <c r="C170" s="10" t="s">
        <v>66</v>
      </c>
      <c r="D170" s="9" t="s">
        <v>173</v>
      </c>
      <c r="E170" s="10" t="s">
        <v>105</v>
      </c>
      <c r="F170" s="10" t="s">
        <v>108</v>
      </c>
      <c r="G170" s="9" t="s">
        <v>92</v>
      </c>
      <c r="H170" s="11" t="s">
        <v>109</v>
      </c>
      <c r="I170" s="10">
        <v>71</v>
      </c>
      <c r="J170" s="10">
        <v>3</v>
      </c>
      <c r="K170" s="10">
        <v>213</v>
      </c>
      <c r="L170" s="12">
        <v>0.09</v>
      </c>
      <c r="M170" s="13">
        <v>31.95</v>
      </c>
    </row>
    <row r="171" spans="1:13" ht="15.75" customHeight="1" x14ac:dyDescent="0.35">
      <c r="A171" s="30">
        <v>45461</v>
      </c>
      <c r="B171" s="9" t="s">
        <v>490</v>
      </c>
      <c r="C171" s="10" t="s">
        <v>66</v>
      </c>
      <c r="D171" s="9" t="s">
        <v>173</v>
      </c>
      <c r="E171" s="10" t="s">
        <v>105</v>
      </c>
      <c r="F171" s="10" t="s">
        <v>113</v>
      </c>
      <c r="G171" s="9" t="s">
        <v>57</v>
      </c>
      <c r="H171" s="11" t="s">
        <v>114</v>
      </c>
      <c r="I171" s="10">
        <v>50</v>
      </c>
      <c r="J171" s="10">
        <v>3</v>
      </c>
      <c r="K171" s="10">
        <v>150</v>
      </c>
      <c r="L171" s="12">
        <v>0.57999999999999996</v>
      </c>
      <c r="M171" s="13">
        <v>22.5</v>
      </c>
    </row>
    <row r="172" spans="1:13" ht="15.75" customHeight="1" x14ac:dyDescent="0.35">
      <c r="A172" s="30">
        <v>45462</v>
      </c>
      <c r="B172" s="9" t="s">
        <v>490</v>
      </c>
      <c r="C172" s="10" t="s">
        <v>66</v>
      </c>
      <c r="D172" s="9" t="s">
        <v>278</v>
      </c>
      <c r="E172" s="10" t="s">
        <v>105</v>
      </c>
      <c r="F172" s="10" t="s">
        <v>113</v>
      </c>
      <c r="G172" s="9" t="s">
        <v>57</v>
      </c>
      <c r="H172" s="11" t="s">
        <v>114</v>
      </c>
      <c r="I172" s="10">
        <v>50</v>
      </c>
      <c r="J172" s="10">
        <v>3</v>
      </c>
      <c r="K172" s="10">
        <v>150</v>
      </c>
      <c r="L172" s="12">
        <v>0.28000000000000003</v>
      </c>
      <c r="M172" s="13">
        <v>22.5</v>
      </c>
    </row>
    <row r="173" spans="1:13" ht="15.75" customHeight="1" x14ac:dyDescent="0.35">
      <c r="A173" s="30">
        <v>45463</v>
      </c>
      <c r="B173" s="9" t="s">
        <v>490</v>
      </c>
      <c r="C173" s="10" t="s">
        <v>66</v>
      </c>
      <c r="D173" s="9" t="s">
        <v>173</v>
      </c>
      <c r="E173" s="10" t="s">
        <v>105</v>
      </c>
      <c r="F173" s="10" t="s">
        <v>491</v>
      </c>
      <c r="G173" s="9" t="s">
        <v>57</v>
      </c>
      <c r="H173" s="11" t="s">
        <v>492</v>
      </c>
      <c r="I173" s="10">
        <v>41</v>
      </c>
      <c r="J173" s="10">
        <v>3</v>
      </c>
      <c r="K173" s="10">
        <v>123</v>
      </c>
      <c r="L173" s="12">
        <v>0.48</v>
      </c>
      <c r="M173" s="13">
        <v>18.45</v>
      </c>
    </row>
    <row r="174" spans="1:13" ht="15.75" customHeight="1" x14ac:dyDescent="0.35">
      <c r="A174" s="30">
        <v>45464</v>
      </c>
      <c r="B174" s="9" t="s">
        <v>493</v>
      </c>
      <c r="C174" s="10" t="s">
        <v>54</v>
      </c>
      <c r="D174" s="9" t="s">
        <v>494</v>
      </c>
      <c r="E174" s="10" t="s">
        <v>495</v>
      </c>
      <c r="F174" s="10" t="s">
        <v>496</v>
      </c>
      <c r="G174" s="9" t="s">
        <v>57</v>
      </c>
      <c r="H174" s="11" t="s">
        <v>497</v>
      </c>
      <c r="I174" s="10">
        <v>78</v>
      </c>
      <c r="J174" s="10">
        <v>3</v>
      </c>
      <c r="K174" s="10">
        <v>234</v>
      </c>
      <c r="L174" s="12">
        <v>0.08</v>
      </c>
      <c r="M174" s="13">
        <v>35.1</v>
      </c>
    </row>
    <row r="175" spans="1:13" ht="15.75" customHeight="1" x14ac:dyDescent="0.35">
      <c r="A175" s="30">
        <v>45465</v>
      </c>
      <c r="B175" s="9" t="s">
        <v>498</v>
      </c>
      <c r="C175" s="10" t="s">
        <v>66</v>
      </c>
      <c r="D175" s="9" t="s">
        <v>378</v>
      </c>
      <c r="E175" s="10" t="s">
        <v>334</v>
      </c>
      <c r="F175" s="10" t="s">
        <v>499</v>
      </c>
      <c r="G175" s="9" t="s">
        <v>92</v>
      </c>
      <c r="H175" s="11" t="s">
        <v>500</v>
      </c>
      <c r="I175" s="10">
        <v>59</v>
      </c>
      <c r="J175" s="10">
        <v>2</v>
      </c>
      <c r="K175" s="10">
        <v>118</v>
      </c>
      <c r="L175" s="12">
        <v>0.13</v>
      </c>
      <c r="M175" s="13">
        <v>17.7</v>
      </c>
    </row>
    <row r="176" spans="1:13" ht="15.75" customHeight="1" x14ac:dyDescent="0.35">
      <c r="A176" s="30">
        <v>45466</v>
      </c>
      <c r="B176" s="9" t="s">
        <v>94</v>
      </c>
      <c r="C176" s="10" t="s">
        <v>54</v>
      </c>
      <c r="D176" s="9" t="s">
        <v>95</v>
      </c>
      <c r="E176" s="10" t="s">
        <v>96</v>
      </c>
      <c r="F176" s="10" t="s">
        <v>99</v>
      </c>
      <c r="G176" s="9" t="s">
        <v>57</v>
      </c>
      <c r="H176" s="11" t="s">
        <v>100</v>
      </c>
      <c r="I176" s="10">
        <v>53</v>
      </c>
      <c r="J176" s="10">
        <v>2</v>
      </c>
      <c r="K176" s="10">
        <v>106</v>
      </c>
      <c r="L176" s="12">
        <v>0.5</v>
      </c>
      <c r="M176" s="13">
        <v>15.899999999999999</v>
      </c>
    </row>
    <row r="177" spans="1:13" ht="15.75" customHeight="1" x14ac:dyDescent="0.35">
      <c r="A177" s="30">
        <v>45467</v>
      </c>
      <c r="B177" s="9" t="s">
        <v>94</v>
      </c>
      <c r="C177" s="10" t="s">
        <v>54</v>
      </c>
      <c r="D177" s="9" t="s">
        <v>95</v>
      </c>
      <c r="E177" s="10" t="s">
        <v>96</v>
      </c>
      <c r="F177" s="10" t="s">
        <v>101</v>
      </c>
      <c r="G177" s="9" t="s">
        <v>76</v>
      </c>
      <c r="H177" s="11" t="s">
        <v>102</v>
      </c>
      <c r="I177" s="10">
        <v>61</v>
      </c>
      <c r="J177" s="10">
        <v>2</v>
      </c>
      <c r="K177" s="10">
        <v>122</v>
      </c>
      <c r="L177" s="12">
        <v>0.03</v>
      </c>
      <c r="M177" s="13">
        <v>18.3</v>
      </c>
    </row>
    <row r="178" spans="1:13" ht="15.75" customHeight="1" x14ac:dyDescent="0.35">
      <c r="A178" s="30">
        <v>45468</v>
      </c>
      <c r="B178" s="9" t="s">
        <v>103</v>
      </c>
      <c r="C178" s="10" t="s">
        <v>66</v>
      </c>
      <c r="D178" s="9" t="s">
        <v>104</v>
      </c>
      <c r="E178" s="10" t="s">
        <v>105</v>
      </c>
      <c r="F178" s="10" t="s">
        <v>106</v>
      </c>
      <c r="G178" s="9" t="s">
        <v>76</v>
      </c>
      <c r="H178" s="11" t="s">
        <v>107</v>
      </c>
      <c r="I178" s="10">
        <v>45</v>
      </c>
      <c r="J178" s="10">
        <v>6</v>
      </c>
      <c r="K178" s="10">
        <v>270</v>
      </c>
      <c r="L178" s="12">
        <v>0.26</v>
      </c>
      <c r="M178" s="13">
        <v>40.5</v>
      </c>
    </row>
    <row r="179" spans="1:13" ht="15.75" customHeight="1" x14ac:dyDescent="0.35">
      <c r="A179" s="30">
        <v>45469</v>
      </c>
      <c r="B179" s="9" t="s">
        <v>103</v>
      </c>
      <c r="C179" s="10" t="s">
        <v>66</v>
      </c>
      <c r="D179" s="9" t="s">
        <v>104</v>
      </c>
      <c r="E179" s="10" t="s">
        <v>105</v>
      </c>
      <c r="F179" s="10" t="s">
        <v>108</v>
      </c>
      <c r="G179" s="9" t="s">
        <v>92</v>
      </c>
      <c r="H179" s="11" t="s">
        <v>109</v>
      </c>
      <c r="I179" s="10">
        <v>71</v>
      </c>
      <c r="J179" s="10">
        <v>10</v>
      </c>
      <c r="K179" s="10">
        <v>710</v>
      </c>
      <c r="L179" s="12">
        <v>0.65</v>
      </c>
      <c r="M179" s="13">
        <v>106.5</v>
      </c>
    </row>
    <row r="180" spans="1:13" ht="15.75" customHeight="1" x14ac:dyDescent="0.35">
      <c r="A180" s="30">
        <v>45470</v>
      </c>
      <c r="B180" s="9" t="s">
        <v>110</v>
      </c>
      <c r="C180" s="10" t="s">
        <v>54</v>
      </c>
      <c r="D180" s="9" t="s">
        <v>111</v>
      </c>
      <c r="E180" s="10" t="s">
        <v>112</v>
      </c>
      <c r="F180" s="10" t="s">
        <v>113</v>
      </c>
      <c r="G180" s="9" t="s">
        <v>57</v>
      </c>
      <c r="H180" s="11" t="s">
        <v>114</v>
      </c>
      <c r="I180" s="10">
        <v>50</v>
      </c>
      <c r="J180" s="10">
        <v>3</v>
      </c>
      <c r="K180" s="10">
        <v>150</v>
      </c>
      <c r="L180" s="12">
        <v>0.59</v>
      </c>
      <c r="M180" s="13">
        <v>22.5</v>
      </c>
    </row>
    <row r="181" spans="1:13" ht="15.75" customHeight="1" x14ac:dyDescent="0.35">
      <c r="A181" s="30">
        <v>45471</v>
      </c>
      <c r="B181" s="9" t="s">
        <v>110</v>
      </c>
      <c r="C181" s="10" t="s">
        <v>54</v>
      </c>
      <c r="D181" s="9" t="s">
        <v>111</v>
      </c>
      <c r="E181" s="10" t="s">
        <v>112</v>
      </c>
      <c r="F181" s="10" t="s">
        <v>113</v>
      </c>
      <c r="G181" s="9" t="s">
        <v>57</v>
      </c>
      <c r="H181" s="11" t="s">
        <v>114</v>
      </c>
      <c r="I181" s="10">
        <v>50</v>
      </c>
      <c r="J181" s="10">
        <v>3</v>
      </c>
      <c r="K181" s="10">
        <v>150</v>
      </c>
      <c r="L181" s="12">
        <v>0.47</v>
      </c>
      <c r="M181" s="13">
        <v>22.5</v>
      </c>
    </row>
    <row r="182" spans="1:13" ht="15.75" customHeight="1" x14ac:dyDescent="0.35">
      <c r="A182" s="30">
        <v>45472</v>
      </c>
      <c r="B182" s="9" t="s">
        <v>94</v>
      </c>
      <c r="C182" s="10" t="s">
        <v>66</v>
      </c>
      <c r="D182" s="9" t="s">
        <v>95</v>
      </c>
      <c r="E182" s="10" t="s">
        <v>96</v>
      </c>
      <c r="F182" s="10" t="s">
        <v>101</v>
      </c>
      <c r="G182" s="9" t="s">
        <v>57</v>
      </c>
      <c r="H182" s="11" t="s">
        <v>492</v>
      </c>
      <c r="I182" s="10">
        <v>41</v>
      </c>
      <c r="J182" s="10">
        <v>2</v>
      </c>
      <c r="K182" s="10">
        <v>82</v>
      </c>
      <c r="L182" s="12">
        <v>0.48</v>
      </c>
      <c r="M182" s="13">
        <v>12.299999999999999</v>
      </c>
    </row>
    <row r="183" spans="1:13" ht="15.75" customHeight="1" x14ac:dyDescent="0.35">
      <c r="A183" s="30">
        <v>45473</v>
      </c>
      <c r="B183" s="9" t="s">
        <v>103</v>
      </c>
      <c r="C183" s="10" t="s">
        <v>66</v>
      </c>
      <c r="D183" s="9" t="s">
        <v>104</v>
      </c>
      <c r="E183" s="10" t="s">
        <v>105</v>
      </c>
      <c r="F183" s="10" t="s">
        <v>106</v>
      </c>
      <c r="G183" s="9" t="s">
        <v>57</v>
      </c>
      <c r="H183" s="11" t="s">
        <v>497</v>
      </c>
      <c r="I183" s="10">
        <v>78</v>
      </c>
      <c r="J183" s="10">
        <v>5</v>
      </c>
      <c r="K183" s="10">
        <v>390</v>
      </c>
      <c r="L183" s="12">
        <v>0.08</v>
      </c>
      <c r="M183" s="13">
        <v>58.5</v>
      </c>
    </row>
    <row r="184" spans="1:13" ht="15.75" customHeight="1" x14ac:dyDescent="0.35"/>
    <row r="185" spans="1:13" ht="15.75" customHeight="1" x14ac:dyDescent="0.35"/>
    <row r="186" spans="1:13" ht="15.75" customHeight="1" x14ac:dyDescent="0.35"/>
    <row r="187" spans="1:13" ht="15.75" customHeight="1" x14ac:dyDescent="0.35">
      <c r="B187" s="14"/>
      <c r="C187" s="3"/>
      <c r="D187" s="14"/>
      <c r="E187" s="3"/>
      <c r="F187" s="3"/>
      <c r="G187" s="14"/>
      <c r="J187" s="3"/>
      <c r="L187" s="2"/>
    </row>
    <row r="188" spans="1:13" ht="15.75" customHeight="1" x14ac:dyDescent="0.35">
      <c r="B188" s="14"/>
      <c r="C188" s="3"/>
      <c r="D188" s="14"/>
      <c r="E188" s="3"/>
      <c r="F188" s="3"/>
      <c r="G188" s="14"/>
      <c r="J188" s="3"/>
      <c r="L188" s="2"/>
    </row>
    <row r="189" spans="1:13" ht="15.75" customHeight="1" x14ac:dyDescent="0.35">
      <c r="B189" s="14"/>
      <c r="C189" s="3"/>
      <c r="D189" s="14"/>
      <c r="E189" s="3"/>
      <c r="F189" s="3"/>
      <c r="G189" s="14"/>
      <c r="J189" s="3"/>
      <c r="L189" s="2"/>
    </row>
    <row r="190" spans="1:13" ht="15.75" customHeight="1" x14ac:dyDescent="0.35">
      <c r="B190" s="14"/>
      <c r="C190" s="3"/>
      <c r="D190" s="14"/>
      <c r="E190" s="3"/>
      <c r="F190" s="3"/>
      <c r="G190" s="14"/>
      <c r="J190" s="3"/>
      <c r="L190" s="2"/>
    </row>
    <row r="191" spans="1:13" ht="15.75" customHeight="1" x14ac:dyDescent="0.35">
      <c r="B191" s="14"/>
      <c r="C191" s="3"/>
      <c r="D191" s="14"/>
      <c r="E191" s="3"/>
      <c r="F191" s="3"/>
      <c r="G191" s="14"/>
      <c r="J191" s="3"/>
      <c r="L191" s="2"/>
    </row>
    <row r="192" spans="1:13" ht="15.75" customHeight="1" x14ac:dyDescent="0.35">
      <c r="B192" s="14"/>
      <c r="C192" s="3"/>
      <c r="D192" s="14"/>
      <c r="E192" s="3"/>
      <c r="F192" s="3"/>
      <c r="G192" s="14"/>
      <c r="J192" s="3"/>
      <c r="L192" s="2"/>
    </row>
    <row r="193" spans="2:12" ht="15.75" customHeight="1" x14ac:dyDescent="0.35">
      <c r="B193" s="14"/>
      <c r="C193" s="3"/>
      <c r="D193" s="14"/>
      <c r="E193" s="3"/>
      <c r="F193" s="3"/>
      <c r="G193" s="14"/>
      <c r="J193" s="3"/>
      <c r="L193" s="2"/>
    </row>
    <row r="194" spans="2:12" ht="15.75" customHeight="1" x14ac:dyDescent="0.35">
      <c r="B194" s="14"/>
      <c r="C194" s="3"/>
      <c r="D194" s="14"/>
      <c r="E194" s="3"/>
      <c r="F194" s="3"/>
      <c r="G194" s="14"/>
      <c r="J194" s="3"/>
      <c r="L194" s="2"/>
    </row>
    <row r="195" spans="2:12" ht="15.75" customHeight="1" x14ac:dyDescent="0.35">
      <c r="B195" s="14"/>
      <c r="C195" s="3"/>
      <c r="D195" s="14"/>
      <c r="E195" s="3"/>
      <c r="F195" s="3"/>
      <c r="G195" s="14"/>
      <c r="J195" s="3"/>
      <c r="L195" s="2"/>
    </row>
    <row r="196" spans="2:12" ht="15.75" customHeight="1" x14ac:dyDescent="0.35">
      <c r="B196" s="14"/>
      <c r="C196" s="3"/>
      <c r="D196" s="14"/>
      <c r="E196" s="3"/>
      <c r="F196" s="3"/>
      <c r="G196" s="14"/>
      <c r="J196" s="3"/>
      <c r="L196" s="2"/>
    </row>
    <row r="197" spans="2:12" ht="15.75" customHeight="1" x14ac:dyDescent="0.35">
      <c r="B197" s="14"/>
      <c r="C197" s="3"/>
      <c r="D197" s="14"/>
      <c r="E197" s="3"/>
      <c r="F197" s="3"/>
      <c r="G197" s="14"/>
      <c r="J197" s="3"/>
      <c r="L197" s="2"/>
    </row>
    <row r="198" spans="2:12" ht="15.75" customHeight="1" x14ac:dyDescent="0.35">
      <c r="B198" s="14"/>
      <c r="C198" s="3"/>
      <c r="D198" s="14"/>
      <c r="E198" s="3"/>
      <c r="F198" s="3"/>
      <c r="G198" s="14"/>
      <c r="J198" s="3"/>
      <c r="L198" s="2"/>
    </row>
    <row r="199" spans="2:12" ht="15.75" customHeight="1" x14ac:dyDescent="0.35">
      <c r="B199" s="14"/>
      <c r="C199" s="3"/>
      <c r="D199" s="14"/>
      <c r="E199" s="3"/>
      <c r="F199" s="3"/>
      <c r="G199" s="14"/>
      <c r="J199" s="3"/>
      <c r="L199" s="2"/>
    </row>
    <row r="200" spans="2:12" ht="15.75" customHeight="1" x14ac:dyDescent="0.35">
      <c r="B200" s="14"/>
      <c r="C200" s="3"/>
      <c r="D200" s="14"/>
      <c r="E200" s="3"/>
      <c r="F200" s="3"/>
      <c r="G200" s="14"/>
      <c r="J200" s="3"/>
      <c r="L200" s="2"/>
    </row>
    <row r="201" spans="2:12" ht="15.75" customHeight="1" x14ac:dyDescent="0.35">
      <c r="B201" s="14"/>
      <c r="C201" s="3"/>
      <c r="D201" s="14"/>
      <c r="E201" s="3"/>
      <c r="F201" s="3"/>
      <c r="G201" s="14"/>
      <c r="J201" s="3"/>
      <c r="L201" s="2"/>
    </row>
    <row r="202" spans="2:12" ht="15.75" customHeight="1" x14ac:dyDescent="0.35">
      <c r="B202" s="14"/>
      <c r="C202" s="3"/>
      <c r="D202" s="14"/>
      <c r="E202" s="3"/>
      <c r="F202" s="3"/>
      <c r="G202" s="14"/>
      <c r="J202" s="3"/>
      <c r="L202" s="2"/>
    </row>
    <row r="203" spans="2:12" ht="15.75" customHeight="1" x14ac:dyDescent="0.35">
      <c r="B203" s="14"/>
      <c r="C203" s="3"/>
      <c r="D203" s="14"/>
      <c r="E203" s="3"/>
      <c r="F203" s="3"/>
      <c r="G203" s="14"/>
      <c r="J203" s="3"/>
      <c r="L203" s="2"/>
    </row>
    <row r="204" spans="2:12" ht="15.75" customHeight="1" x14ac:dyDescent="0.35">
      <c r="B204" s="14"/>
      <c r="C204" s="3"/>
      <c r="D204" s="14"/>
      <c r="E204" s="3"/>
      <c r="F204" s="3"/>
      <c r="G204" s="14"/>
      <c r="J204" s="3"/>
      <c r="L204" s="2"/>
    </row>
    <row r="205" spans="2:12" ht="15.75" customHeight="1" x14ac:dyDescent="0.35">
      <c r="B205" s="14"/>
      <c r="C205" s="3"/>
      <c r="D205" s="14"/>
      <c r="E205" s="3"/>
      <c r="F205" s="3"/>
      <c r="G205" s="14"/>
      <c r="J205" s="3"/>
      <c r="L205" s="2"/>
    </row>
    <row r="206" spans="2:12" ht="15.75" customHeight="1" x14ac:dyDescent="0.35">
      <c r="B206" s="14"/>
      <c r="C206" s="3"/>
      <c r="D206" s="14"/>
      <c r="E206" s="3"/>
      <c r="F206" s="3"/>
      <c r="G206" s="14"/>
      <c r="J206" s="3"/>
      <c r="L206" s="2"/>
    </row>
    <row r="207" spans="2:12" ht="15.75" customHeight="1" x14ac:dyDescent="0.35">
      <c r="B207" s="14"/>
      <c r="C207" s="3"/>
      <c r="D207" s="14"/>
      <c r="E207" s="3"/>
      <c r="F207" s="3"/>
      <c r="G207" s="14"/>
      <c r="J207" s="3"/>
      <c r="L207" s="2"/>
    </row>
    <row r="208" spans="2:12" ht="15.75" customHeight="1" x14ac:dyDescent="0.35">
      <c r="B208" s="14"/>
      <c r="C208" s="3"/>
      <c r="D208" s="14"/>
      <c r="E208" s="3"/>
      <c r="F208" s="3"/>
      <c r="G208" s="14"/>
      <c r="J208" s="3"/>
      <c r="L208" s="2"/>
    </row>
    <row r="209" spans="2:12" ht="15.75" customHeight="1" x14ac:dyDescent="0.35">
      <c r="B209" s="14"/>
      <c r="C209" s="3"/>
      <c r="D209" s="14"/>
      <c r="E209" s="3"/>
      <c r="F209" s="3"/>
      <c r="G209" s="14"/>
      <c r="J209" s="3"/>
      <c r="L209" s="2"/>
    </row>
    <row r="210" spans="2:12" ht="15.75" customHeight="1" x14ac:dyDescent="0.35">
      <c r="B210" s="14"/>
      <c r="C210" s="3"/>
      <c r="D210" s="14"/>
      <c r="E210" s="3"/>
      <c r="F210" s="3"/>
      <c r="G210" s="14"/>
      <c r="J210" s="3"/>
      <c r="L210" s="2"/>
    </row>
    <row r="211" spans="2:12" ht="15.75" customHeight="1" x14ac:dyDescent="0.35">
      <c r="B211" s="14"/>
      <c r="C211" s="3"/>
      <c r="D211" s="14"/>
      <c r="E211" s="3"/>
      <c r="F211" s="3"/>
      <c r="G211" s="14"/>
      <c r="J211" s="3"/>
      <c r="L211" s="2"/>
    </row>
    <row r="212" spans="2:12" ht="15.75" customHeight="1" x14ac:dyDescent="0.35">
      <c r="B212" s="14"/>
      <c r="C212" s="3"/>
      <c r="D212" s="14"/>
      <c r="E212" s="3"/>
      <c r="F212" s="3"/>
      <c r="G212" s="14"/>
      <c r="J212" s="3"/>
      <c r="L212" s="2"/>
    </row>
    <row r="213" spans="2:12" ht="15.75" customHeight="1" x14ac:dyDescent="0.35">
      <c r="B213" s="14"/>
      <c r="C213" s="3"/>
      <c r="D213" s="14"/>
      <c r="E213" s="3"/>
      <c r="F213" s="3"/>
      <c r="G213" s="14"/>
      <c r="J213" s="3"/>
      <c r="L213" s="2"/>
    </row>
    <row r="214" spans="2:12" ht="15.75" customHeight="1" x14ac:dyDescent="0.35">
      <c r="B214" s="14"/>
      <c r="C214" s="3"/>
      <c r="D214" s="14"/>
      <c r="E214" s="3"/>
      <c r="F214" s="3"/>
      <c r="G214" s="14"/>
      <c r="J214" s="3"/>
      <c r="L214" s="2"/>
    </row>
    <row r="215" spans="2:12" ht="15.75" customHeight="1" x14ac:dyDescent="0.35">
      <c r="B215" s="14"/>
      <c r="C215" s="3"/>
      <c r="D215" s="14"/>
      <c r="E215" s="3"/>
      <c r="F215" s="3"/>
      <c r="G215" s="14"/>
      <c r="J215" s="3"/>
      <c r="L215" s="2"/>
    </row>
    <row r="216" spans="2:12" ht="15.75" customHeight="1" x14ac:dyDescent="0.35">
      <c r="B216" s="14"/>
      <c r="C216" s="3"/>
      <c r="D216" s="14"/>
      <c r="E216" s="3"/>
      <c r="F216" s="3"/>
      <c r="G216" s="14"/>
      <c r="J216" s="3"/>
      <c r="L216" s="2"/>
    </row>
    <row r="217" spans="2:12" ht="15.75" customHeight="1" x14ac:dyDescent="0.35">
      <c r="B217" s="14"/>
      <c r="C217" s="3"/>
      <c r="D217" s="14"/>
      <c r="E217" s="3"/>
      <c r="F217" s="3"/>
      <c r="G217" s="14"/>
      <c r="J217" s="3"/>
      <c r="L217" s="2"/>
    </row>
    <row r="218" spans="2:12" ht="15.75" customHeight="1" x14ac:dyDescent="0.35">
      <c r="B218" s="14"/>
      <c r="C218" s="3"/>
      <c r="D218" s="14"/>
      <c r="E218" s="3"/>
      <c r="F218" s="3"/>
      <c r="G218" s="14"/>
      <c r="J218" s="3"/>
      <c r="L218" s="2"/>
    </row>
    <row r="219" spans="2:12" ht="15.75" customHeight="1" x14ac:dyDescent="0.35">
      <c r="B219" s="14"/>
      <c r="C219" s="3"/>
      <c r="D219" s="14"/>
      <c r="E219" s="3"/>
      <c r="F219" s="3"/>
      <c r="G219" s="14"/>
      <c r="J219" s="3"/>
      <c r="L219" s="2"/>
    </row>
    <row r="220" spans="2:12" ht="15.75" customHeight="1" x14ac:dyDescent="0.35">
      <c r="B220" s="14"/>
      <c r="C220" s="3"/>
      <c r="D220" s="14"/>
      <c r="E220" s="3"/>
      <c r="F220" s="3"/>
      <c r="G220" s="14"/>
      <c r="J220" s="3"/>
      <c r="L220" s="2"/>
    </row>
    <row r="221" spans="2:12" ht="15.75" customHeight="1" x14ac:dyDescent="0.35">
      <c r="B221" s="14"/>
      <c r="C221" s="3"/>
      <c r="D221" s="14"/>
      <c r="E221" s="3"/>
      <c r="F221" s="3"/>
      <c r="G221" s="14"/>
      <c r="J221" s="3"/>
      <c r="L221" s="2"/>
    </row>
    <row r="222" spans="2:12" ht="15.75" customHeight="1" x14ac:dyDescent="0.35">
      <c r="B222" s="14"/>
      <c r="C222" s="3"/>
      <c r="D222" s="14"/>
      <c r="E222" s="3"/>
      <c r="F222" s="3"/>
      <c r="G222" s="14"/>
      <c r="J222" s="3"/>
      <c r="L222" s="2"/>
    </row>
    <row r="223" spans="2:12" ht="15.75" customHeight="1" x14ac:dyDescent="0.35">
      <c r="B223" s="14"/>
      <c r="C223" s="3"/>
      <c r="D223" s="14"/>
      <c r="E223" s="3"/>
      <c r="F223" s="3"/>
      <c r="G223" s="14"/>
      <c r="J223" s="3"/>
      <c r="L223" s="2"/>
    </row>
    <row r="224" spans="2:12" ht="15.75" customHeight="1" x14ac:dyDescent="0.35">
      <c r="B224" s="14"/>
      <c r="C224" s="3"/>
      <c r="D224" s="14"/>
      <c r="E224" s="3"/>
      <c r="F224" s="3"/>
      <c r="G224" s="14"/>
      <c r="J224" s="3"/>
      <c r="L224" s="2"/>
    </row>
    <row r="225" spans="2:12" ht="15.75" customHeight="1" x14ac:dyDescent="0.35">
      <c r="B225" s="14"/>
      <c r="C225" s="3"/>
      <c r="D225" s="14"/>
      <c r="E225" s="3"/>
      <c r="F225" s="3"/>
      <c r="G225" s="14"/>
      <c r="J225" s="3"/>
      <c r="L225" s="2"/>
    </row>
    <row r="226" spans="2:12" ht="15.75" customHeight="1" x14ac:dyDescent="0.35">
      <c r="B226" s="14"/>
      <c r="C226" s="3"/>
      <c r="D226" s="14"/>
      <c r="E226" s="3"/>
      <c r="F226" s="3"/>
      <c r="G226" s="14"/>
      <c r="J226" s="3"/>
      <c r="L226" s="2"/>
    </row>
    <row r="227" spans="2:12" ht="15.75" customHeight="1" x14ac:dyDescent="0.35">
      <c r="B227" s="14"/>
      <c r="C227" s="3"/>
      <c r="D227" s="14"/>
      <c r="E227" s="3"/>
      <c r="F227" s="3"/>
      <c r="G227" s="14"/>
      <c r="J227" s="3"/>
      <c r="L227" s="2"/>
    </row>
    <row r="228" spans="2:12" ht="15.75" customHeight="1" x14ac:dyDescent="0.35">
      <c r="B228" s="14"/>
      <c r="C228" s="3"/>
      <c r="D228" s="14"/>
      <c r="E228" s="3"/>
      <c r="F228" s="3"/>
      <c r="G228" s="14"/>
      <c r="J228" s="3"/>
      <c r="L228" s="2"/>
    </row>
    <row r="229" spans="2:12" ht="15.75" customHeight="1" x14ac:dyDescent="0.35">
      <c r="B229" s="14"/>
      <c r="C229" s="3"/>
      <c r="D229" s="14"/>
      <c r="E229" s="3"/>
      <c r="F229" s="3"/>
      <c r="G229" s="14"/>
      <c r="J229" s="3"/>
      <c r="L229" s="2"/>
    </row>
    <row r="230" spans="2:12" ht="15.75" customHeight="1" x14ac:dyDescent="0.35">
      <c r="B230" s="14"/>
      <c r="C230" s="3"/>
      <c r="D230" s="14"/>
      <c r="E230" s="3"/>
      <c r="F230" s="3"/>
      <c r="G230" s="14"/>
      <c r="J230" s="3"/>
      <c r="L230" s="2"/>
    </row>
    <row r="231" spans="2:12" ht="15.75" customHeight="1" x14ac:dyDescent="0.35">
      <c r="B231" s="14"/>
      <c r="C231" s="3"/>
      <c r="D231" s="14"/>
      <c r="E231" s="3"/>
      <c r="F231" s="3"/>
      <c r="G231" s="14"/>
      <c r="J231" s="3"/>
      <c r="L231" s="2"/>
    </row>
    <row r="232" spans="2:12" ht="15.75" customHeight="1" x14ac:dyDescent="0.35">
      <c r="B232" s="14"/>
      <c r="C232" s="3"/>
      <c r="D232" s="14"/>
      <c r="E232" s="3"/>
      <c r="F232" s="3"/>
      <c r="G232" s="14"/>
      <c r="J232" s="3"/>
      <c r="L232" s="2"/>
    </row>
    <row r="233" spans="2:12" ht="15.75" customHeight="1" x14ac:dyDescent="0.35">
      <c r="B233" s="14"/>
      <c r="C233" s="3"/>
      <c r="D233" s="14"/>
      <c r="E233" s="3"/>
      <c r="F233" s="3"/>
      <c r="G233" s="14"/>
      <c r="J233" s="3"/>
      <c r="L233" s="2"/>
    </row>
    <row r="234" spans="2:12" ht="15.75" customHeight="1" x14ac:dyDescent="0.35">
      <c r="B234" s="14"/>
      <c r="C234" s="3"/>
      <c r="D234" s="14"/>
      <c r="E234" s="3"/>
      <c r="F234" s="3"/>
      <c r="G234" s="14"/>
      <c r="J234" s="3"/>
      <c r="L234" s="2"/>
    </row>
    <row r="235" spans="2:12" ht="15.75" customHeight="1" x14ac:dyDescent="0.35">
      <c r="B235" s="14"/>
      <c r="C235" s="3"/>
      <c r="D235" s="14"/>
      <c r="E235" s="3"/>
      <c r="F235" s="3"/>
      <c r="G235" s="14"/>
      <c r="J235" s="3"/>
      <c r="L235" s="2"/>
    </row>
    <row r="236" spans="2:12" ht="15.75" customHeight="1" x14ac:dyDescent="0.35">
      <c r="B236" s="14"/>
      <c r="C236" s="3"/>
      <c r="D236" s="14"/>
      <c r="E236" s="3"/>
      <c r="F236" s="3"/>
      <c r="G236" s="14"/>
      <c r="J236" s="3"/>
      <c r="L236" s="2"/>
    </row>
    <row r="237" spans="2:12" ht="15.75" customHeight="1" x14ac:dyDescent="0.35">
      <c r="B237" s="14"/>
      <c r="C237" s="3"/>
      <c r="D237" s="14"/>
      <c r="E237" s="3"/>
      <c r="F237" s="3"/>
      <c r="G237" s="14"/>
      <c r="J237" s="3"/>
      <c r="L237" s="2"/>
    </row>
    <row r="238" spans="2:12" ht="15.75" customHeight="1" x14ac:dyDescent="0.35">
      <c r="B238" s="14"/>
      <c r="C238" s="3"/>
      <c r="D238" s="14"/>
      <c r="E238" s="3"/>
      <c r="F238" s="3"/>
      <c r="G238" s="14"/>
      <c r="J238" s="3"/>
      <c r="L238" s="2"/>
    </row>
    <row r="239" spans="2:12" ht="15.75" customHeight="1" x14ac:dyDescent="0.35">
      <c r="B239" s="14"/>
      <c r="C239" s="3"/>
      <c r="D239" s="14"/>
      <c r="E239" s="3"/>
      <c r="F239" s="3"/>
      <c r="G239" s="14"/>
      <c r="J239" s="3"/>
      <c r="L239" s="2"/>
    </row>
    <row r="240" spans="2:12" ht="15.75" customHeight="1" x14ac:dyDescent="0.35">
      <c r="B240" s="14"/>
      <c r="C240" s="3"/>
      <c r="D240" s="14"/>
      <c r="E240" s="3"/>
      <c r="F240" s="3"/>
      <c r="G240" s="14"/>
      <c r="J240" s="3"/>
      <c r="L240" s="2"/>
    </row>
    <row r="241" spans="2:12" ht="15.75" customHeight="1" x14ac:dyDescent="0.35">
      <c r="B241" s="14"/>
      <c r="C241" s="3"/>
      <c r="D241" s="14"/>
      <c r="E241" s="3"/>
      <c r="F241" s="3"/>
      <c r="G241" s="14"/>
      <c r="J241" s="3"/>
      <c r="L241" s="2"/>
    </row>
    <row r="242" spans="2:12" ht="15.75" customHeight="1" x14ac:dyDescent="0.35">
      <c r="B242" s="14"/>
      <c r="C242" s="3"/>
      <c r="D242" s="14"/>
      <c r="E242" s="3"/>
      <c r="F242" s="3"/>
      <c r="G242" s="14"/>
      <c r="J242" s="3"/>
      <c r="L242" s="2"/>
    </row>
    <row r="243" spans="2:12" ht="15.75" customHeight="1" x14ac:dyDescent="0.35">
      <c r="B243" s="14"/>
      <c r="C243" s="3"/>
      <c r="D243" s="14"/>
      <c r="E243" s="3"/>
      <c r="F243" s="3"/>
      <c r="G243" s="14"/>
      <c r="J243" s="3"/>
      <c r="L243" s="2"/>
    </row>
    <row r="244" spans="2:12" ht="15.75" customHeight="1" x14ac:dyDescent="0.35">
      <c r="B244" s="14"/>
      <c r="C244" s="3"/>
      <c r="D244" s="14"/>
      <c r="E244" s="3"/>
      <c r="F244" s="3"/>
      <c r="G244" s="14"/>
      <c r="J244" s="3"/>
      <c r="L244" s="2"/>
    </row>
    <row r="245" spans="2:12" ht="15.75" customHeight="1" x14ac:dyDescent="0.35">
      <c r="B245" s="14"/>
      <c r="C245" s="3"/>
      <c r="D245" s="14"/>
      <c r="E245" s="3"/>
      <c r="F245" s="3"/>
      <c r="G245" s="14"/>
      <c r="J245" s="3"/>
      <c r="L245" s="2"/>
    </row>
    <row r="246" spans="2:12" ht="15.75" customHeight="1" x14ac:dyDescent="0.35">
      <c r="B246" s="14"/>
      <c r="C246" s="3"/>
      <c r="D246" s="14"/>
      <c r="E246" s="3"/>
      <c r="F246" s="3"/>
      <c r="G246" s="14"/>
      <c r="J246" s="3"/>
      <c r="L246" s="2"/>
    </row>
    <row r="247" spans="2:12" ht="15.75" customHeight="1" x14ac:dyDescent="0.35">
      <c r="B247" s="14"/>
      <c r="C247" s="3"/>
      <c r="D247" s="14"/>
      <c r="E247" s="3"/>
      <c r="F247" s="3"/>
      <c r="G247" s="14"/>
      <c r="J247" s="3"/>
      <c r="L247" s="2"/>
    </row>
    <row r="248" spans="2:12" ht="15.75" customHeight="1" x14ac:dyDescent="0.35">
      <c r="B248" s="14"/>
      <c r="C248" s="3"/>
      <c r="D248" s="14"/>
      <c r="E248" s="3"/>
      <c r="F248" s="3"/>
      <c r="G248" s="14"/>
      <c r="J248" s="3"/>
      <c r="L248" s="2"/>
    </row>
    <row r="249" spans="2:12" ht="15.75" customHeight="1" x14ac:dyDescent="0.35">
      <c r="B249" s="14"/>
      <c r="C249" s="3"/>
      <c r="D249" s="14"/>
      <c r="E249" s="3"/>
      <c r="F249" s="3"/>
      <c r="G249" s="14"/>
      <c r="J249" s="3"/>
      <c r="L249" s="2"/>
    </row>
    <row r="250" spans="2:12" ht="15.75" customHeight="1" x14ac:dyDescent="0.35">
      <c r="B250" s="14"/>
      <c r="C250" s="3"/>
      <c r="D250" s="14"/>
      <c r="E250" s="3"/>
      <c r="F250" s="3"/>
      <c r="G250" s="14"/>
      <c r="J250" s="3"/>
      <c r="L250" s="2"/>
    </row>
    <row r="251" spans="2:12" ht="15.75" customHeight="1" x14ac:dyDescent="0.35">
      <c r="B251" s="14"/>
      <c r="C251" s="3"/>
      <c r="D251" s="14"/>
      <c r="E251" s="3"/>
      <c r="F251" s="3"/>
      <c r="G251" s="14"/>
      <c r="J251" s="3"/>
      <c r="L251" s="2"/>
    </row>
    <row r="252" spans="2:12" ht="15.75" customHeight="1" x14ac:dyDescent="0.35">
      <c r="B252" s="14"/>
      <c r="C252" s="3"/>
      <c r="D252" s="14"/>
      <c r="E252" s="3"/>
      <c r="F252" s="3"/>
      <c r="G252" s="14"/>
      <c r="J252" s="3"/>
      <c r="L252" s="2"/>
    </row>
    <row r="253" spans="2:12" ht="15.75" customHeight="1" x14ac:dyDescent="0.35">
      <c r="B253" s="14"/>
      <c r="C253" s="3"/>
      <c r="D253" s="14"/>
      <c r="E253" s="3"/>
      <c r="F253" s="3"/>
      <c r="G253" s="14"/>
      <c r="J253" s="3"/>
      <c r="L253" s="2"/>
    </row>
    <row r="254" spans="2:12" ht="15.75" customHeight="1" x14ac:dyDescent="0.35">
      <c r="B254" s="14"/>
      <c r="C254" s="3"/>
      <c r="D254" s="14"/>
      <c r="E254" s="3"/>
      <c r="F254" s="3"/>
      <c r="G254" s="14"/>
      <c r="J254" s="3"/>
      <c r="L254" s="2"/>
    </row>
    <row r="255" spans="2:12" ht="15.75" customHeight="1" x14ac:dyDescent="0.35">
      <c r="B255" s="14"/>
      <c r="C255" s="3"/>
      <c r="D255" s="14"/>
      <c r="E255" s="3"/>
      <c r="F255" s="3"/>
      <c r="G255" s="14"/>
      <c r="J255" s="3"/>
      <c r="L255" s="2"/>
    </row>
    <row r="256" spans="2:12" ht="15.75" customHeight="1" x14ac:dyDescent="0.35">
      <c r="B256" s="14"/>
      <c r="C256" s="3"/>
      <c r="D256" s="14"/>
      <c r="E256" s="3"/>
      <c r="F256" s="3"/>
      <c r="G256" s="14"/>
      <c r="J256" s="3"/>
      <c r="L256" s="2"/>
    </row>
    <row r="257" spans="2:12" ht="15.75" customHeight="1" x14ac:dyDescent="0.35">
      <c r="B257" s="14"/>
      <c r="C257" s="3"/>
      <c r="D257" s="14"/>
      <c r="E257" s="3"/>
      <c r="F257" s="3"/>
      <c r="G257" s="14"/>
      <c r="J257" s="3"/>
      <c r="L257" s="2"/>
    </row>
    <row r="258" spans="2:12" ht="15.75" customHeight="1" x14ac:dyDescent="0.35">
      <c r="B258" s="14"/>
      <c r="C258" s="3"/>
      <c r="D258" s="14"/>
      <c r="E258" s="3"/>
      <c r="F258" s="3"/>
      <c r="G258" s="14"/>
      <c r="J258" s="3"/>
      <c r="L258" s="2"/>
    </row>
    <row r="259" spans="2:12" ht="15.75" customHeight="1" x14ac:dyDescent="0.35">
      <c r="B259" s="14"/>
      <c r="C259" s="3"/>
      <c r="D259" s="14"/>
      <c r="E259" s="3"/>
      <c r="F259" s="3"/>
      <c r="G259" s="14"/>
      <c r="J259" s="3"/>
      <c r="L259" s="2"/>
    </row>
    <row r="260" spans="2:12" ht="15.75" customHeight="1" x14ac:dyDescent="0.35">
      <c r="B260" s="14"/>
      <c r="C260" s="3"/>
      <c r="D260" s="14"/>
      <c r="E260" s="3"/>
      <c r="F260" s="3"/>
      <c r="G260" s="14"/>
      <c r="J260" s="3"/>
      <c r="L260" s="2"/>
    </row>
    <row r="261" spans="2:12" ht="15.75" customHeight="1" x14ac:dyDescent="0.35">
      <c r="B261" s="14"/>
      <c r="C261" s="3"/>
      <c r="D261" s="14"/>
      <c r="E261" s="3"/>
      <c r="F261" s="3"/>
      <c r="G261" s="14"/>
      <c r="J261" s="3"/>
      <c r="L261" s="2"/>
    </row>
    <row r="262" spans="2:12" ht="15.75" customHeight="1" x14ac:dyDescent="0.35">
      <c r="B262" s="14"/>
      <c r="C262" s="3"/>
      <c r="D262" s="14"/>
      <c r="E262" s="3"/>
      <c r="F262" s="3"/>
      <c r="G262" s="14"/>
      <c r="J262" s="3"/>
      <c r="L262" s="2"/>
    </row>
    <row r="263" spans="2:12" ht="15.75" customHeight="1" x14ac:dyDescent="0.35">
      <c r="B263" s="14"/>
      <c r="C263" s="3"/>
      <c r="D263" s="14"/>
      <c r="E263" s="3"/>
      <c r="F263" s="3"/>
      <c r="G263" s="14"/>
      <c r="J263" s="3"/>
      <c r="L263" s="2"/>
    </row>
    <row r="264" spans="2:12" ht="15.75" customHeight="1" x14ac:dyDescent="0.35">
      <c r="B264" s="14"/>
      <c r="C264" s="3"/>
      <c r="D264" s="14"/>
      <c r="E264" s="3"/>
      <c r="F264" s="3"/>
      <c r="G264" s="14"/>
      <c r="J264" s="3"/>
      <c r="L264" s="2"/>
    </row>
    <row r="265" spans="2:12" ht="15.75" customHeight="1" x14ac:dyDescent="0.35">
      <c r="B265" s="14"/>
      <c r="C265" s="3"/>
      <c r="D265" s="14"/>
      <c r="E265" s="3"/>
      <c r="F265" s="3"/>
      <c r="G265" s="14"/>
      <c r="J265" s="3"/>
      <c r="L265" s="2"/>
    </row>
    <row r="266" spans="2:12" ht="15.75" customHeight="1" x14ac:dyDescent="0.35">
      <c r="B266" s="14"/>
      <c r="C266" s="3"/>
      <c r="D266" s="14"/>
      <c r="E266" s="3"/>
      <c r="F266" s="3"/>
      <c r="G266" s="14"/>
      <c r="J266" s="3"/>
      <c r="L266" s="2"/>
    </row>
    <row r="267" spans="2:12" ht="15.75" customHeight="1" x14ac:dyDescent="0.35">
      <c r="B267" s="14"/>
      <c r="C267" s="3"/>
      <c r="D267" s="14"/>
      <c r="E267" s="3"/>
      <c r="F267" s="3"/>
      <c r="G267" s="14"/>
      <c r="J267" s="3"/>
      <c r="L267" s="2"/>
    </row>
    <row r="268" spans="2:12" ht="15.75" customHeight="1" x14ac:dyDescent="0.35">
      <c r="B268" s="14"/>
      <c r="C268" s="3"/>
      <c r="D268" s="14"/>
      <c r="E268" s="3"/>
      <c r="F268" s="3"/>
      <c r="G268" s="14"/>
      <c r="J268" s="3"/>
      <c r="L268" s="2"/>
    </row>
    <row r="269" spans="2:12" ht="15.75" customHeight="1" x14ac:dyDescent="0.35">
      <c r="B269" s="14"/>
      <c r="C269" s="3"/>
      <c r="D269" s="14"/>
      <c r="E269" s="3"/>
      <c r="F269" s="3"/>
      <c r="G269" s="14"/>
      <c r="J269" s="3"/>
      <c r="L269" s="2"/>
    </row>
    <row r="270" spans="2:12" ht="15.75" customHeight="1" x14ac:dyDescent="0.35">
      <c r="B270" s="14"/>
      <c r="C270" s="3"/>
      <c r="D270" s="14"/>
      <c r="E270" s="3"/>
      <c r="F270" s="3"/>
      <c r="G270" s="14"/>
      <c r="J270" s="3"/>
      <c r="L270" s="2"/>
    </row>
    <row r="271" spans="2:12" ht="15.75" customHeight="1" x14ac:dyDescent="0.35">
      <c r="B271" s="14"/>
      <c r="C271" s="3"/>
      <c r="D271" s="14"/>
      <c r="E271" s="3"/>
      <c r="F271" s="3"/>
      <c r="G271" s="14"/>
      <c r="J271" s="3"/>
      <c r="L271" s="2"/>
    </row>
    <row r="272" spans="2:12" ht="15.75" customHeight="1" x14ac:dyDescent="0.35">
      <c r="B272" s="14"/>
      <c r="C272" s="3"/>
      <c r="D272" s="14"/>
      <c r="E272" s="3"/>
      <c r="F272" s="3"/>
      <c r="G272" s="14"/>
      <c r="J272" s="3"/>
      <c r="L272" s="2"/>
    </row>
    <row r="273" spans="2:12" ht="15.75" customHeight="1" x14ac:dyDescent="0.35">
      <c r="B273" s="14"/>
      <c r="C273" s="3"/>
      <c r="D273" s="14"/>
      <c r="E273" s="3"/>
      <c r="F273" s="3"/>
      <c r="G273" s="14"/>
      <c r="J273" s="3"/>
      <c r="L273" s="2"/>
    </row>
    <row r="274" spans="2:12" ht="15.75" customHeight="1" x14ac:dyDescent="0.35">
      <c r="B274" s="14"/>
      <c r="C274" s="3"/>
      <c r="D274" s="14"/>
      <c r="E274" s="3"/>
      <c r="F274" s="3"/>
      <c r="G274" s="14"/>
      <c r="J274" s="3"/>
      <c r="L274" s="2"/>
    </row>
    <row r="275" spans="2:12" ht="15.75" customHeight="1" x14ac:dyDescent="0.35">
      <c r="B275" s="14"/>
      <c r="C275" s="3"/>
      <c r="D275" s="14"/>
      <c r="E275" s="3"/>
      <c r="F275" s="3"/>
      <c r="G275" s="14"/>
      <c r="J275" s="3"/>
      <c r="L275" s="2"/>
    </row>
    <row r="276" spans="2:12" ht="15.75" customHeight="1" x14ac:dyDescent="0.35">
      <c r="B276" s="14"/>
      <c r="C276" s="3"/>
      <c r="D276" s="14"/>
      <c r="E276" s="3"/>
      <c r="F276" s="3"/>
      <c r="G276" s="14"/>
      <c r="J276" s="3"/>
      <c r="L276" s="2"/>
    </row>
    <row r="277" spans="2:12" ht="15.75" customHeight="1" x14ac:dyDescent="0.35">
      <c r="B277" s="14"/>
      <c r="C277" s="3"/>
      <c r="D277" s="14"/>
      <c r="E277" s="3"/>
      <c r="F277" s="3"/>
      <c r="G277" s="14"/>
      <c r="J277" s="3"/>
      <c r="L277" s="2"/>
    </row>
    <row r="278" spans="2:12" ht="15.75" customHeight="1" x14ac:dyDescent="0.35">
      <c r="B278" s="14"/>
      <c r="C278" s="3"/>
      <c r="D278" s="14"/>
      <c r="E278" s="3"/>
      <c r="F278" s="3"/>
      <c r="G278" s="14"/>
      <c r="J278" s="3"/>
      <c r="L278" s="2"/>
    </row>
    <row r="279" spans="2:12" ht="15.75" customHeight="1" x14ac:dyDescent="0.35">
      <c r="B279" s="14"/>
      <c r="C279" s="3"/>
      <c r="D279" s="14"/>
      <c r="E279" s="3"/>
      <c r="F279" s="3"/>
      <c r="G279" s="14"/>
      <c r="J279" s="3"/>
      <c r="L279" s="2"/>
    </row>
    <row r="280" spans="2:12" ht="15.75" customHeight="1" x14ac:dyDescent="0.35">
      <c r="B280" s="14"/>
      <c r="C280" s="3"/>
      <c r="D280" s="14"/>
      <c r="E280" s="3"/>
      <c r="F280" s="3"/>
      <c r="G280" s="14"/>
      <c r="J280" s="3"/>
      <c r="L280" s="2"/>
    </row>
    <row r="281" spans="2:12" ht="15.75" customHeight="1" x14ac:dyDescent="0.35">
      <c r="B281" s="14"/>
      <c r="C281" s="3"/>
      <c r="D281" s="14"/>
      <c r="E281" s="3"/>
      <c r="F281" s="3"/>
      <c r="G281" s="14"/>
      <c r="J281" s="3"/>
      <c r="L281" s="2"/>
    </row>
    <row r="282" spans="2:12" ht="15.75" customHeight="1" x14ac:dyDescent="0.35">
      <c r="B282" s="14"/>
      <c r="C282" s="3"/>
      <c r="D282" s="14"/>
      <c r="E282" s="3"/>
      <c r="F282" s="3"/>
      <c r="G282" s="14"/>
      <c r="J282" s="3"/>
      <c r="L282" s="2"/>
    </row>
    <row r="283" spans="2:12" ht="15.75" customHeight="1" x14ac:dyDescent="0.35">
      <c r="B283" s="14"/>
      <c r="C283" s="3"/>
      <c r="D283" s="14"/>
      <c r="E283" s="3"/>
      <c r="F283" s="3"/>
      <c r="G283" s="14"/>
      <c r="J283" s="3"/>
      <c r="L283" s="2"/>
    </row>
    <row r="284" spans="2:12" ht="15.75" customHeight="1" x14ac:dyDescent="0.35">
      <c r="B284" s="14"/>
      <c r="C284" s="3"/>
      <c r="D284" s="14"/>
      <c r="E284" s="3"/>
      <c r="F284" s="3"/>
      <c r="G284" s="14"/>
      <c r="J284" s="3"/>
      <c r="L284" s="2"/>
    </row>
    <row r="285" spans="2:12" ht="15.75" customHeight="1" x14ac:dyDescent="0.35">
      <c r="B285" s="14"/>
      <c r="C285" s="3"/>
      <c r="D285" s="14"/>
      <c r="E285" s="3"/>
      <c r="F285" s="3"/>
      <c r="G285" s="14"/>
      <c r="J285" s="3"/>
      <c r="L285" s="2"/>
    </row>
    <row r="286" spans="2:12" ht="15.75" customHeight="1" x14ac:dyDescent="0.35">
      <c r="B286" s="14"/>
      <c r="C286" s="3"/>
      <c r="D286" s="14"/>
      <c r="E286" s="3"/>
      <c r="F286" s="3"/>
      <c r="G286" s="14"/>
      <c r="J286" s="3"/>
      <c r="L286" s="2"/>
    </row>
    <row r="287" spans="2:12" ht="15.75" customHeight="1" x14ac:dyDescent="0.35">
      <c r="B287" s="14"/>
      <c r="C287" s="3"/>
      <c r="D287" s="14"/>
      <c r="E287" s="3"/>
      <c r="F287" s="3"/>
      <c r="G287" s="14"/>
      <c r="J287" s="3"/>
      <c r="L287" s="2"/>
    </row>
    <row r="288" spans="2:12" ht="15.75" customHeight="1" x14ac:dyDescent="0.35">
      <c r="B288" s="14"/>
      <c r="C288" s="3"/>
      <c r="D288" s="14"/>
      <c r="E288" s="3"/>
      <c r="F288" s="3"/>
      <c r="G288" s="14"/>
      <c r="J288" s="3"/>
      <c r="L288" s="2"/>
    </row>
    <row r="289" spans="2:12" ht="15.75" customHeight="1" x14ac:dyDescent="0.35">
      <c r="B289" s="14"/>
      <c r="C289" s="3"/>
      <c r="D289" s="14"/>
      <c r="E289" s="3"/>
      <c r="F289" s="3"/>
      <c r="G289" s="14"/>
      <c r="J289" s="3"/>
      <c r="L289" s="2"/>
    </row>
    <row r="290" spans="2:12" ht="15.75" customHeight="1" x14ac:dyDescent="0.35">
      <c r="B290" s="14"/>
      <c r="C290" s="3"/>
      <c r="D290" s="14"/>
      <c r="E290" s="3"/>
      <c r="F290" s="3"/>
      <c r="G290" s="14"/>
      <c r="J290" s="3"/>
      <c r="L290" s="2"/>
    </row>
    <row r="291" spans="2:12" ht="15.75" customHeight="1" x14ac:dyDescent="0.35">
      <c r="B291" s="14"/>
      <c r="C291" s="3"/>
      <c r="D291" s="14"/>
      <c r="E291" s="3"/>
      <c r="F291" s="3"/>
      <c r="G291" s="14"/>
      <c r="J291" s="3"/>
      <c r="L291" s="2"/>
    </row>
    <row r="292" spans="2:12" ht="15.75" customHeight="1" x14ac:dyDescent="0.35">
      <c r="B292" s="14"/>
      <c r="C292" s="3"/>
      <c r="D292" s="14"/>
      <c r="E292" s="3"/>
      <c r="F292" s="3"/>
      <c r="G292" s="14"/>
      <c r="J292" s="3"/>
      <c r="L292" s="2"/>
    </row>
    <row r="293" spans="2:12" ht="15.75" customHeight="1" x14ac:dyDescent="0.35">
      <c r="B293" s="14"/>
      <c r="C293" s="3"/>
      <c r="D293" s="14"/>
      <c r="E293" s="3"/>
      <c r="F293" s="3"/>
      <c r="G293" s="14"/>
      <c r="J293" s="3"/>
      <c r="L293" s="2"/>
    </row>
    <row r="294" spans="2:12" ht="15.75" customHeight="1" x14ac:dyDescent="0.35">
      <c r="B294" s="14"/>
      <c r="C294" s="3"/>
      <c r="D294" s="14"/>
      <c r="E294" s="3"/>
      <c r="F294" s="3"/>
      <c r="G294" s="14"/>
      <c r="J294" s="3"/>
      <c r="L294" s="2"/>
    </row>
    <row r="295" spans="2:12" ht="15.75" customHeight="1" x14ac:dyDescent="0.35">
      <c r="B295" s="14"/>
      <c r="C295" s="3"/>
      <c r="D295" s="14"/>
      <c r="E295" s="3"/>
      <c r="F295" s="3"/>
      <c r="G295" s="14"/>
      <c r="J295" s="3"/>
      <c r="L295" s="2"/>
    </row>
    <row r="296" spans="2:12" ht="15.75" customHeight="1" x14ac:dyDescent="0.35">
      <c r="B296" s="14"/>
      <c r="C296" s="3"/>
      <c r="D296" s="14"/>
      <c r="E296" s="3"/>
      <c r="F296" s="3"/>
      <c r="G296" s="14"/>
      <c r="J296" s="3"/>
      <c r="L296" s="2"/>
    </row>
    <row r="297" spans="2:12" ht="15.75" customHeight="1" x14ac:dyDescent="0.35">
      <c r="B297" s="14"/>
      <c r="C297" s="3"/>
      <c r="D297" s="14"/>
      <c r="E297" s="3"/>
      <c r="F297" s="3"/>
      <c r="G297" s="14"/>
      <c r="J297" s="3"/>
      <c r="L297" s="2"/>
    </row>
    <row r="298" spans="2:12" ht="15.75" customHeight="1" x14ac:dyDescent="0.35">
      <c r="B298" s="14"/>
      <c r="C298" s="3"/>
      <c r="D298" s="14"/>
      <c r="E298" s="3"/>
      <c r="F298" s="3"/>
      <c r="G298" s="14"/>
      <c r="J298" s="3"/>
      <c r="L298" s="2"/>
    </row>
    <row r="299" spans="2:12" ht="15.75" customHeight="1" x14ac:dyDescent="0.35">
      <c r="B299" s="14"/>
      <c r="C299" s="3"/>
      <c r="D299" s="14"/>
      <c r="E299" s="3"/>
      <c r="F299" s="3"/>
      <c r="G299" s="14"/>
      <c r="J299" s="3"/>
      <c r="L299" s="2"/>
    </row>
    <row r="300" spans="2:12" ht="15.75" customHeight="1" x14ac:dyDescent="0.35">
      <c r="B300" s="14"/>
      <c r="C300" s="3"/>
      <c r="D300" s="14"/>
      <c r="E300" s="3"/>
      <c r="F300" s="3"/>
      <c r="G300" s="14"/>
      <c r="J300" s="3"/>
      <c r="L300" s="2"/>
    </row>
    <row r="301" spans="2:12" ht="15.75" customHeight="1" x14ac:dyDescent="0.35">
      <c r="B301" s="14"/>
      <c r="C301" s="3"/>
      <c r="D301" s="14"/>
      <c r="E301" s="3"/>
      <c r="F301" s="3"/>
      <c r="G301" s="14"/>
      <c r="J301" s="3"/>
      <c r="L301" s="2"/>
    </row>
    <row r="302" spans="2:12" ht="15.75" customHeight="1" x14ac:dyDescent="0.35">
      <c r="B302" s="14"/>
      <c r="C302" s="3"/>
      <c r="D302" s="14"/>
      <c r="E302" s="3"/>
      <c r="F302" s="3"/>
      <c r="G302" s="14"/>
      <c r="J302" s="3"/>
      <c r="L302" s="2"/>
    </row>
    <row r="303" spans="2:12" ht="15.75" customHeight="1" x14ac:dyDescent="0.35">
      <c r="B303" s="14"/>
      <c r="C303" s="3"/>
      <c r="D303" s="14"/>
      <c r="E303" s="3"/>
      <c r="F303" s="3"/>
      <c r="G303" s="14"/>
      <c r="J303" s="3"/>
      <c r="L303" s="2"/>
    </row>
    <row r="304" spans="2:12" ht="15.75" customHeight="1" x14ac:dyDescent="0.35">
      <c r="B304" s="14"/>
      <c r="C304" s="3"/>
      <c r="D304" s="14"/>
      <c r="E304" s="3"/>
      <c r="F304" s="3"/>
      <c r="G304" s="14"/>
      <c r="J304" s="3"/>
      <c r="L304" s="2"/>
    </row>
    <row r="305" spans="2:12" ht="15.75" customHeight="1" x14ac:dyDescent="0.35">
      <c r="B305" s="14"/>
      <c r="C305" s="3"/>
      <c r="D305" s="14"/>
      <c r="E305" s="3"/>
      <c r="F305" s="3"/>
      <c r="G305" s="14"/>
      <c r="J305" s="3"/>
      <c r="L305" s="2"/>
    </row>
    <row r="306" spans="2:12" ht="15.75" customHeight="1" x14ac:dyDescent="0.35">
      <c r="B306" s="14"/>
      <c r="C306" s="3"/>
      <c r="D306" s="14"/>
      <c r="E306" s="3"/>
      <c r="F306" s="3"/>
      <c r="G306" s="14"/>
      <c r="J306" s="3"/>
      <c r="L306" s="2"/>
    </row>
    <row r="307" spans="2:12" ht="15.75" customHeight="1" x14ac:dyDescent="0.35">
      <c r="B307" s="14"/>
      <c r="C307" s="3"/>
      <c r="D307" s="14"/>
      <c r="E307" s="3"/>
      <c r="F307" s="3"/>
      <c r="G307" s="14"/>
      <c r="J307" s="3"/>
      <c r="L307" s="2"/>
    </row>
    <row r="308" spans="2:12" ht="15.75" customHeight="1" x14ac:dyDescent="0.35">
      <c r="B308" s="14"/>
      <c r="C308" s="3"/>
      <c r="D308" s="14"/>
      <c r="E308" s="3"/>
      <c r="F308" s="3"/>
      <c r="G308" s="14"/>
      <c r="J308" s="3"/>
      <c r="L308" s="2"/>
    </row>
    <row r="309" spans="2:12" ht="15.75" customHeight="1" x14ac:dyDescent="0.35">
      <c r="B309" s="14"/>
      <c r="C309" s="3"/>
      <c r="D309" s="14"/>
      <c r="E309" s="3"/>
      <c r="F309" s="3"/>
      <c r="G309" s="14"/>
      <c r="J309" s="3"/>
      <c r="L309" s="2"/>
    </row>
    <row r="310" spans="2:12" ht="15.75" customHeight="1" x14ac:dyDescent="0.35">
      <c r="B310" s="14"/>
      <c r="C310" s="3"/>
      <c r="D310" s="14"/>
      <c r="E310" s="3"/>
      <c r="F310" s="3"/>
      <c r="G310" s="14"/>
      <c r="J310" s="3"/>
      <c r="L310" s="2"/>
    </row>
    <row r="311" spans="2:12" ht="15.75" customHeight="1" x14ac:dyDescent="0.35">
      <c r="B311" s="14"/>
      <c r="C311" s="3"/>
      <c r="D311" s="14"/>
      <c r="E311" s="3"/>
      <c r="F311" s="3"/>
      <c r="G311" s="14"/>
      <c r="J311" s="3"/>
      <c r="L311" s="2"/>
    </row>
    <row r="312" spans="2:12" ht="15.75" customHeight="1" x14ac:dyDescent="0.35">
      <c r="B312" s="14"/>
      <c r="C312" s="3"/>
      <c r="D312" s="14"/>
      <c r="E312" s="3"/>
      <c r="F312" s="3"/>
      <c r="G312" s="14"/>
      <c r="J312" s="3"/>
      <c r="L312" s="2"/>
    </row>
    <row r="313" spans="2:12" ht="15.75" customHeight="1" x14ac:dyDescent="0.35">
      <c r="B313" s="14"/>
      <c r="C313" s="3"/>
      <c r="D313" s="14"/>
      <c r="E313" s="3"/>
      <c r="F313" s="3"/>
      <c r="G313" s="14"/>
      <c r="J313" s="3"/>
      <c r="L313" s="2"/>
    </row>
    <row r="314" spans="2:12" ht="15.75" customHeight="1" x14ac:dyDescent="0.35">
      <c r="B314" s="14"/>
      <c r="C314" s="3"/>
      <c r="D314" s="14"/>
      <c r="E314" s="3"/>
      <c r="F314" s="3"/>
      <c r="G314" s="14"/>
      <c r="J314" s="3"/>
      <c r="L314" s="2"/>
    </row>
    <row r="315" spans="2:12" ht="15.75" customHeight="1" x14ac:dyDescent="0.35">
      <c r="B315" s="14"/>
      <c r="C315" s="3"/>
      <c r="D315" s="14"/>
      <c r="E315" s="3"/>
      <c r="F315" s="3"/>
      <c r="G315" s="14"/>
      <c r="J315" s="3"/>
      <c r="L315" s="2"/>
    </row>
    <row r="316" spans="2:12" ht="15.75" customHeight="1" x14ac:dyDescent="0.35">
      <c r="B316" s="14"/>
      <c r="C316" s="3"/>
      <c r="D316" s="14"/>
      <c r="E316" s="3"/>
      <c r="F316" s="3"/>
      <c r="G316" s="14"/>
      <c r="J316" s="3"/>
      <c r="L316" s="2"/>
    </row>
    <row r="317" spans="2:12" ht="15.75" customHeight="1" x14ac:dyDescent="0.35">
      <c r="B317" s="14"/>
      <c r="C317" s="3"/>
      <c r="D317" s="14"/>
      <c r="E317" s="3"/>
      <c r="F317" s="3"/>
      <c r="G317" s="14"/>
      <c r="J317" s="3"/>
      <c r="L317" s="2"/>
    </row>
    <row r="318" spans="2:12" ht="15.75" customHeight="1" x14ac:dyDescent="0.35">
      <c r="B318" s="14"/>
      <c r="C318" s="3"/>
      <c r="D318" s="14"/>
      <c r="E318" s="3"/>
      <c r="F318" s="3"/>
      <c r="G318" s="14"/>
      <c r="J318" s="3"/>
      <c r="L318" s="2"/>
    </row>
    <row r="319" spans="2:12" ht="15.75" customHeight="1" x14ac:dyDescent="0.35">
      <c r="B319" s="14"/>
      <c r="C319" s="3"/>
      <c r="D319" s="14"/>
      <c r="E319" s="3"/>
      <c r="F319" s="3"/>
      <c r="G319" s="14"/>
      <c r="J319" s="3"/>
      <c r="L319" s="2"/>
    </row>
    <row r="320" spans="2:12" ht="15.75" customHeight="1" x14ac:dyDescent="0.35">
      <c r="B320" s="14"/>
      <c r="C320" s="3"/>
      <c r="D320" s="14"/>
      <c r="E320" s="3"/>
      <c r="F320" s="3"/>
      <c r="G320" s="14"/>
      <c r="J320" s="3"/>
      <c r="L320" s="2"/>
    </row>
    <row r="321" spans="2:12" ht="15.75" customHeight="1" x14ac:dyDescent="0.35">
      <c r="B321" s="14"/>
      <c r="C321" s="3"/>
      <c r="D321" s="14"/>
      <c r="E321" s="3"/>
      <c r="F321" s="3"/>
      <c r="G321" s="14"/>
      <c r="J321" s="3"/>
      <c r="L321" s="2"/>
    </row>
    <row r="322" spans="2:12" ht="15.75" customHeight="1" x14ac:dyDescent="0.35">
      <c r="B322" s="14"/>
      <c r="C322" s="3"/>
      <c r="D322" s="14"/>
      <c r="E322" s="3"/>
      <c r="F322" s="3"/>
      <c r="G322" s="14"/>
      <c r="J322" s="3"/>
      <c r="L322" s="2"/>
    </row>
    <row r="323" spans="2:12" ht="15.75" customHeight="1" x14ac:dyDescent="0.35">
      <c r="B323" s="14"/>
      <c r="C323" s="3"/>
      <c r="D323" s="14"/>
      <c r="E323" s="3"/>
      <c r="F323" s="3"/>
      <c r="G323" s="14"/>
      <c r="J323" s="3"/>
      <c r="L323" s="2"/>
    </row>
    <row r="324" spans="2:12" ht="15.75" customHeight="1" x14ac:dyDescent="0.35">
      <c r="B324" s="14"/>
      <c r="C324" s="3"/>
      <c r="D324" s="14"/>
      <c r="E324" s="3"/>
      <c r="F324" s="3"/>
      <c r="G324" s="14"/>
      <c r="J324" s="3"/>
      <c r="L324" s="2"/>
    </row>
    <row r="325" spans="2:12" ht="15.75" customHeight="1" x14ac:dyDescent="0.35">
      <c r="B325" s="14"/>
      <c r="C325" s="3"/>
      <c r="D325" s="14"/>
      <c r="E325" s="3"/>
      <c r="F325" s="3"/>
      <c r="G325" s="14"/>
      <c r="J325" s="3"/>
      <c r="L325" s="2"/>
    </row>
    <row r="326" spans="2:12" ht="15.75" customHeight="1" x14ac:dyDescent="0.35">
      <c r="B326" s="14"/>
      <c r="C326" s="3"/>
      <c r="D326" s="14"/>
      <c r="E326" s="3"/>
      <c r="F326" s="3"/>
      <c r="G326" s="14"/>
      <c r="J326" s="3"/>
      <c r="L326" s="2"/>
    </row>
    <row r="327" spans="2:12" ht="15.75" customHeight="1" x14ac:dyDescent="0.35">
      <c r="B327" s="14"/>
      <c r="C327" s="3"/>
      <c r="D327" s="14"/>
      <c r="E327" s="3"/>
      <c r="F327" s="3"/>
      <c r="G327" s="14"/>
      <c r="J327" s="3"/>
      <c r="L327" s="2"/>
    </row>
    <row r="328" spans="2:12" ht="15.75" customHeight="1" x14ac:dyDescent="0.35">
      <c r="B328" s="14"/>
      <c r="C328" s="3"/>
      <c r="D328" s="14"/>
      <c r="E328" s="3"/>
      <c r="F328" s="3"/>
      <c r="G328" s="14"/>
      <c r="J328" s="3"/>
      <c r="L328" s="2"/>
    </row>
    <row r="329" spans="2:12" ht="15.75" customHeight="1" x14ac:dyDescent="0.35">
      <c r="B329" s="14"/>
      <c r="C329" s="3"/>
      <c r="D329" s="14"/>
      <c r="E329" s="3"/>
      <c r="F329" s="3"/>
      <c r="G329" s="14"/>
      <c r="J329" s="3"/>
      <c r="L329" s="2"/>
    </row>
    <row r="330" spans="2:12" ht="15.75" customHeight="1" x14ac:dyDescent="0.35">
      <c r="B330" s="14"/>
      <c r="C330" s="3"/>
      <c r="D330" s="14"/>
      <c r="E330" s="3"/>
      <c r="F330" s="3"/>
      <c r="G330" s="14"/>
      <c r="J330" s="3"/>
      <c r="L330" s="2"/>
    </row>
    <row r="331" spans="2:12" ht="15.75" customHeight="1" x14ac:dyDescent="0.35">
      <c r="B331" s="14"/>
      <c r="C331" s="3"/>
      <c r="D331" s="14"/>
      <c r="E331" s="3"/>
      <c r="F331" s="3"/>
      <c r="G331" s="14"/>
      <c r="J331" s="3"/>
      <c r="L331" s="2"/>
    </row>
    <row r="332" spans="2:12" ht="15.75" customHeight="1" x14ac:dyDescent="0.35">
      <c r="B332" s="14"/>
      <c r="C332" s="3"/>
      <c r="D332" s="14"/>
      <c r="E332" s="3"/>
      <c r="F332" s="3"/>
      <c r="G332" s="14"/>
      <c r="J332" s="3"/>
      <c r="L332" s="2"/>
    </row>
    <row r="333" spans="2:12" ht="15.75" customHeight="1" x14ac:dyDescent="0.35">
      <c r="B333" s="14"/>
      <c r="C333" s="3"/>
      <c r="D333" s="14"/>
      <c r="E333" s="3"/>
      <c r="F333" s="3"/>
      <c r="G333" s="14"/>
      <c r="J333" s="3"/>
      <c r="L333" s="2"/>
    </row>
    <row r="334" spans="2:12" ht="15.75" customHeight="1" x14ac:dyDescent="0.35">
      <c r="B334" s="14"/>
      <c r="C334" s="3"/>
      <c r="D334" s="14"/>
      <c r="E334" s="3"/>
      <c r="F334" s="3"/>
      <c r="G334" s="14"/>
      <c r="J334" s="3"/>
      <c r="L334" s="2"/>
    </row>
    <row r="335" spans="2:12" ht="15.75" customHeight="1" x14ac:dyDescent="0.35">
      <c r="B335" s="14"/>
      <c r="C335" s="3"/>
      <c r="D335" s="14"/>
      <c r="E335" s="3"/>
      <c r="F335" s="3"/>
      <c r="G335" s="14"/>
      <c r="J335" s="3"/>
      <c r="L335" s="2"/>
    </row>
    <row r="336" spans="2:12" ht="15.75" customHeight="1" x14ac:dyDescent="0.35">
      <c r="B336" s="14"/>
      <c r="C336" s="3"/>
      <c r="D336" s="14"/>
      <c r="E336" s="3"/>
      <c r="F336" s="3"/>
      <c r="G336" s="14"/>
      <c r="J336" s="3"/>
      <c r="L336" s="2"/>
    </row>
    <row r="337" spans="2:12" ht="15.75" customHeight="1" x14ac:dyDescent="0.35">
      <c r="B337" s="14"/>
      <c r="C337" s="3"/>
      <c r="D337" s="14"/>
      <c r="E337" s="3"/>
      <c r="F337" s="3"/>
      <c r="G337" s="14"/>
      <c r="J337" s="3"/>
      <c r="L337" s="2"/>
    </row>
    <row r="338" spans="2:12" ht="15.75" customHeight="1" x14ac:dyDescent="0.35">
      <c r="B338" s="14"/>
      <c r="C338" s="3"/>
      <c r="D338" s="14"/>
      <c r="E338" s="3"/>
      <c r="F338" s="3"/>
      <c r="G338" s="14"/>
      <c r="J338" s="3"/>
      <c r="L338" s="2"/>
    </row>
    <row r="339" spans="2:12" ht="15.75" customHeight="1" x14ac:dyDescent="0.35">
      <c r="B339" s="14"/>
      <c r="C339" s="3"/>
      <c r="D339" s="14"/>
      <c r="E339" s="3"/>
      <c r="F339" s="3"/>
      <c r="G339" s="14"/>
      <c r="J339" s="3"/>
      <c r="L339" s="2"/>
    </row>
    <row r="340" spans="2:12" ht="15.75" customHeight="1" x14ac:dyDescent="0.35">
      <c r="B340" s="14"/>
      <c r="C340" s="3"/>
      <c r="D340" s="14"/>
      <c r="E340" s="3"/>
      <c r="F340" s="3"/>
      <c r="G340" s="14"/>
      <c r="J340" s="3"/>
      <c r="L340" s="2"/>
    </row>
    <row r="341" spans="2:12" ht="15.75" customHeight="1" x14ac:dyDescent="0.35">
      <c r="B341" s="14"/>
      <c r="C341" s="3"/>
      <c r="D341" s="14"/>
      <c r="E341" s="3"/>
      <c r="F341" s="3"/>
      <c r="G341" s="14"/>
      <c r="J341" s="3"/>
      <c r="L341" s="2"/>
    </row>
    <row r="342" spans="2:12" ht="15.75" customHeight="1" x14ac:dyDescent="0.35">
      <c r="B342" s="14"/>
      <c r="C342" s="3"/>
      <c r="D342" s="14"/>
      <c r="E342" s="3"/>
      <c r="F342" s="3"/>
      <c r="G342" s="14"/>
      <c r="J342" s="3"/>
      <c r="L342" s="2"/>
    </row>
    <row r="343" spans="2:12" ht="15.75" customHeight="1" x14ac:dyDescent="0.35">
      <c r="B343" s="14"/>
      <c r="C343" s="3"/>
      <c r="D343" s="14"/>
      <c r="E343" s="3"/>
      <c r="F343" s="3"/>
      <c r="G343" s="14"/>
      <c r="J343" s="3"/>
      <c r="L343" s="2"/>
    </row>
    <row r="344" spans="2:12" ht="15.75" customHeight="1" x14ac:dyDescent="0.35">
      <c r="B344" s="14"/>
      <c r="C344" s="3"/>
      <c r="D344" s="14"/>
      <c r="E344" s="3"/>
      <c r="F344" s="3"/>
      <c r="G344" s="14"/>
      <c r="J344" s="3"/>
      <c r="L344" s="2"/>
    </row>
    <row r="345" spans="2:12" ht="15.75" customHeight="1" x14ac:dyDescent="0.35">
      <c r="B345" s="14"/>
      <c r="C345" s="3"/>
      <c r="D345" s="14"/>
      <c r="E345" s="3"/>
      <c r="F345" s="3"/>
      <c r="G345" s="14"/>
      <c r="J345" s="3"/>
      <c r="L345" s="2"/>
    </row>
    <row r="346" spans="2:12" ht="15.75" customHeight="1" x14ac:dyDescent="0.35">
      <c r="B346" s="14"/>
      <c r="C346" s="3"/>
      <c r="D346" s="14"/>
      <c r="E346" s="3"/>
      <c r="F346" s="3"/>
      <c r="G346" s="14"/>
      <c r="J346" s="3"/>
      <c r="L346" s="2"/>
    </row>
    <row r="347" spans="2:12" ht="15.75" customHeight="1" x14ac:dyDescent="0.35">
      <c r="B347" s="14"/>
      <c r="C347" s="3"/>
      <c r="D347" s="14"/>
      <c r="E347" s="3"/>
      <c r="F347" s="3"/>
      <c r="G347" s="14"/>
      <c r="J347" s="3"/>
      <c r="L347" s="2"/>
    </row>
    <row r="348" spans="2:12" ht="15.75" customHeight="1" x14ac:dyDescent="0.35">
      <c r="B348" s="14"/>
      <c r="C348" s="3"/>
      <c r="D348" s="14"/>
      <c r="E348" s="3"/>
      <c r="F348" s="3"/>
      <c r="G348" s="14"/>
      <c r="J348" s="3"/>
      <c r="L348" s="2"/>
    </row>
    <row r="349" spans="2:12" ht="15.75" customHeight="1" x14ac:dyDescent="0.35">
      <c r="B349" s="14"/>
      <c r="C349" s="3"/>
      <c r="D349" s="14"/>
      <c r="E349" s="3"/>
      <c r="F349" s="3"/>
      <c r="G349" s="14"/>
      <c r="J349" s="3"/>
      <c r="L349" s="2"/>
    </row>
    <row r="350" spans="2:12" ht="15.75" customHeight="1" x14ac:dyDescent="0.35">
      <c r="B350" s="14"/>
      <c r="C350" s="3"/>
      <c r="D350" s="14"/>
      <c r="E350" s="3"/>
      <c r="F350" s="3"/>
      <c r="G350" s="14"/>
      <c r="J350" s="3"/>
      <c r="L350" s="2"/>
    </row>
    <row r="351" spans="2:12" ht="15.75" customHeight="1" x14ac:dyDescent="0.35">
      <c r="B351" s="14"/>
      <c r="C351" s="3"/>
      <c r="D351" s="14"/>
      <c r="E351" s="3"/>
      <c r="F351" s="3"/>
      <c r="G351" s="14"/>
      <c r="J351" s="3"/>
      <c r="L351" s="2"/>
    </row>
    <row r="352" spans="2:12" ht="15.75" customHeight="1" x14ac:dyDescent="0.35">
      <c r="B352" s="14"/>
      <c r="C352" s="3"/>
      <c r="D352" s="14"/>
      <c r="E352" s="3"/>
      <c r="F352" s="3"/>
      <c r="G352" s="14"/>
      <c r="J352" s="3"/>
      <c r="L352" s="2"/>
    </row>
    <row r="353" spans="2:12" ht="15.75" customHeight="1" x14ac:dyDescent="0.35">
      <c r="B353" s="14"/>
      <c r="C353" s="3"/>
      <c r="D353" s="14"/>
      <c r="E353" s="3"/>
      <c r="F353" s="3"/>
      <c r="G353" s="14"/>
      <c r="J353" s="3"/>
      <c r="L353" s="2"/>
    </row>
    <row r="354" spans="2:12" ht="15.75" customHeight="1" x14ac:dyDescent="0.35">
      <c r="B354" s="14"/>
      <c r="C354" s="3"/>
      <c r="D354" s="14"/>
      <c r="E354" s="3"/>
      <c r="F354" s="3"/>
      <c r="G354" s="14"/>
      <c r="J354" s="3"/>
      <c r="L354" s="2"/>
    </row>
    <row r="355" spans="2:12" ht="15.75" customHeight="1" x14ac:dyDescent="0.35">
      <c r="B355" s="14"/>
      <c r="C355" s="3"/>
      <c r="D355" s="14"/>
      <c r="E355" s="3"/>
      <c r="F355" s="3"/>
      <c r="G355" s="14"/>
      <c r="J355" s="3"/>
      <c r="L355" s="2"/>
    </row>
    <row r="356" spans="2:12" ht="15.75" customHeight="1" x14ac:dyDescent="0.35">
      <c r="B356" s="14"/>
      <c r="C356" s="3"/>
      <c r="D356" s="14"/>
      <c r="E356" s="3"/>
      <c r="F356" s="3"/>
      <c r="G356" s="14"/>
      <c r="J356" s="3"/>
      <c r="L356" s="2"/>
    </row>
    <row r="357" spans="2:12" ht="15.75" customHeight="1" x14ac:dyDescent="0.35">
      <c r="B357" s="14"/>
      <c r="C357" s="3"/>
      <c r="D357" s="14"/>
      <c r="E357" s="3"/>
      <c r="F357" s="3"/>
      <c r="G357" s="14"/>
      <c r="J357" s="3"/>
      <c r="L357" s="2"/>
    </row>
    <row r="358" spans="2:12" ht="15.75" customHeight="1" x14ac:dyDescent="0.35">
      <c r="B358" s="14"/>
      <c r="C358" s="3"/>
      <c r="D358" s="14"/>
      <c r="E358" s="3"/>
      <c r="F358" s="3"/>
      <c r="G358" s="14"/>
      <c r="J358" s="3"/>
      <c r="L358" s="2"/>
    </row>
    <row r="359" spans="2:12" ht="15.75" customHeight="1" x14ac:dyDescent="0.35">
      <c r="B359" s="14"/>
      <c r="C359" s="3"/>
      <c r="D359" s="14"/>
      <c r="E359" s="3"/>
      <c r="F359" s="3"/>
      <c r="G359" s="14"/>
      <c r="J359" s="3"/>
      <c r="L359" s="2"/>
    </row>
    <row r="360" spans="2:12" ht="15.75" customHeight="1" x14ac:dyDescent="0.35">
      <c r="B360" s="14"/>
      <c r="C360" s="3"/>
      <c r="D360" s="14"/>
      <c r="E360" s="3"/>
      <c r="F360" s="3"/>
      <c r="G360" s="14"/>
      <c r="J360" s="3"/>
      <c r="L360" s="2"/>
    </row>
    <row r="361" spans="2:12" ht="15.75" customHeight="1" x14ac:dyDescent="0.35">
      <c r="B361" s="14"/>
      <c r="C361" s="3"/>
      <c r="D361" s="14"/>
      <c r="E361" s="3"/>
      <c r="F361" s="3"/>
      <c r="G361" s="14"/>
      <c r="J361" s="3"/>
      <c r="L361" s="2"/>
    </row>
    <row r="362" spans="2:12" ht="15.75" customHeight="1" x14ac:dyDescent="0.35">
      <c r="B362" s="14"/>
      <c r="C362" s="3"/>
      <c r="D362" s="14"/>
      <c r="E362" s="3"/>
      <c r="F362" s="3"/>
      <c r="G362" s="14"/>
      <c r="J362" s="3"/>
      <c r="L362" s="2"/>
    </row>
    <row r="363" spans="2:12" ht="15.75" customHeight="1" x14ac:dyDescent="0.35">
      <c r="B363" s="14"/>
      <c r="C363" s="3"/>
      <c r="D363" s="14"/>
      <c r="E363" s="3"/>
      <c r="F363" s="3"/>
      <c r="G363" s="14"/>
      <c r="J363" s="3"/>
      <c r="L363" s="2"/>
    </row>
    <row r="364" spans="2:12" ht="15.75" customHeight="1" x14ac:dyDescent="0.35">
      <c r="B364" s="14"/>
      <c r="C364" s="3"/>
      <c r="D364" s="14"/>
      <c r="E364" s="3"/>
      <c r="F364" s="3"/>
      <c r="G364" s="14"/>
      <c r="J364" s="3"/>
      <c r="L364" s="2"/>
    </row>
    <row r="365" spans="2:12" ht="15.75" customHeight="1" x14ac:dyDescent="0.35">
      <c r="B365" s="14"/>
      <c r="C365" s="3"/>
      <c r="D365" s="14"/>
      <c r="E365" s="3"/>
      <c r="F365" s="3"/>
      <c r="G365" s="14"/>
      <c r="J365" s="3"/>
      <c r="L365" s="2"/>
    </row>
    <row r="366" spans="2:12" ht="15.75" customHeight="1" x14ac:dyDescent="0.35">
      <c r="B366" s="14"/>
      <c r="C366" s="3"/>
      <c r="D366" s="14"/>
      <c r="E366" s="3"/>
      <c r="F366" s="3"/>
      <c r="G366" s="14"/>
      <c r="J366" s="3"/>
      <c r="L366" s="2"/>
    </row>
    <row r="367" spans="2:12" ht="15.75" customHeight="1" x14ac:dyDescent="0.35">
      <c r="B367" s="14"/>
      <c r="C367" s="3"/>
      <c r="D367" s="14"/>
      <c r="E367" s="3"/>
      <c r="F367" s="3"/>
      <c r="G367" s="14"/>
      <c r="J367" s="3"/>
      <c r="L367" s="2"/>
    </row>
    <row r="368" spans="2:12" ht="15.75" customHeight="1" x14ac:dyDescent="0.35">
      <c r="B368" s="14"/>
      <c r="C368" s="3"/>
      <c r="D368" s="14"/>
      <c r="E368" s="3"/>
      <c r="F368" s="3"/>
      <c r="G368" s="14"/>
      <c r="J368" s="3"/>
      <c r="L368" s="2"/>
    </row>
    <row r="369" spans="2:12" ht="15.75" customHeight="1" x14ac:dyDescent="0.35">
      <c r="B369" s="14"/>
      <c r="C369" s="3"/>
      <c r="D369" s="14"/>
      <c r="E369" s="3"/>
      <c r="F369" s="3"/>
      <c r="G369" s="14"/>
      <c r="J369" s="3"/>
      <c r="L369" s="2"/>
    </row>
    <row r="370" spans="2:12" ht="15.75" customHeight="1" x14ac:dyDescent="0.35">
      <c r="B370" s="14"/>
      <c r="C370" s="3"/>
      <c r="D370" s="14"/>
      <c r="E370" s="3"/>
      <c r="F370" s="3"/>
      <c r="G370" s="14"/>
      <c r="J370" s="3"/>
      <c r="L370" s="2"/>
    </row>
    <row r="371" spans="2:12" ht="15.75" customHeight="1" x14ac:dyDescent="0.35">
      <c r="B371" s="14"/>
      <c r="C371" s="3"/>
      <c r="D371" s="14"/>
      <c r="E371" s="3"/>
      <c r="F371" s="3"/>
      <c r="G371" s="14"/>
      <c r="J371" s="3"/>
      <c r="L371" s="2"/>
    </row>
    <row r="372" spans="2:12" ht="15.75" customHeight="1" x14ac:dyDescent="0.35">
      <c r="B372" s="14"/>
      <c r="C372" s="3"/>
      <c r="D372" s="14"/>
      <c r="E372" s="3"/>
      <c r="F372" s="3"/>
      <c r="G372" s="14"/>
      <c r="J372" s="3"/>
      <c r="L372" s="2"/>
    </row>
    <row r="373" spans="2:12" ht="15.75" customHeight="1" x14ac:dyDescent="0.35">
      <c r="B373" s="14"/>
      <c r="C373" s="3"/>
      <c r="D373" s="14"/>
      <c r="E373" s="3"/>
      <c r="F373" s="3"/>
      <c r="G373" s="14"/>
      <c r="J373" s="3"/>
      <c r="L373" s="2"/>
    </row>
    <row r="374" spans="2:12" ht="15.75" customHeight="1" x14ac:dyDescent="0.35">
      <c r="B374" s="14"/>
      <c r="C374" s="3"/>
      <c r="D374" s="14"/>
      <c r="E374" s="3"/>
      <c r="F374" s="3"/>
      <c r="G374" s="14"/>
      <c r="J374" s="3"/>
      <c r="L374" s="2"/>
    </row>
    <row r="375" spans="2:12" ht="15.75" customHeight="1" x14ac:dyDescent="0.35">
      <c r="B375" s="14"/>
      <c r="C375" s="3"/>
      <c r="D375" s="14"/>
      <c r="E375" s="3"/>
      <c r="F375" s="3"/>
      <c r="G375" s="14"/>
      <c r="J375" s="3"/>
      <c r="L375" s="2"/>
    </row>
    <row r="376" spans="2:12" ht="15.75" customHeight="1" x14ac:dyDescent="0.35">
      <c r="B376" s="14"/>
      <c r="C376" s="3"/>
      <c r="D376" s="14"/>
      <c r="E376" s="3"/>
      <c r="F376" s="3"/>
      <c r="G376" s="14"/>
      <c r="J376" s="3"/>
      <c r="L376" s="2"/>
    </row>
    <row r="377" spans="2:12" ht="15.75" customHeight="1" x14ac:dyDescent="0.35">
      <c r="B377" s="14"/>
      <c r="C377" s="3"/>
      <c r="D377" s="14"/>
      <c r="E377" s="3"/>
      <c r="F377" s="3"/>
      <c r="G377" s="14"/>
      <c r="J377" s="3"/>
      <c r="L377" s="2"/>
    </row>
    <row r="378" spans="2:12" ht="15.75" customHeight="1" x14ac:dyDescent="0.35">
      <c r="B378" s="14"/>
      <c r="C378" s="3"/>
      <c r="D378" s="14"/>
      <c r="E378" s="3"/>
      <c r="F378" s="3"/>
      <c r="G378" s="14"/>
      <c r="J378" s="3"/>
      <c r="L378" s="2"/>
    </row>
    <row r="379" spans="2:12" ht="15.75" customHeight="1" x14ac:dyDescent="0.35">
      <c r="B379" s="14"/>
      <c r="C379" s="3"/>
      <c r="D379" s="14"/>
      <c r="E379" s="3"/>
      <c r="F379" s="3"/>
      <c r="G379" s="14"/>
      <c r="J379" s="3"/>
      <c r="L379" s="2"/>
    </row>
    <row r="380" spans="2:12" ht="15.75" customHeight="1" x14ac:dyDescent="0.35">
      <c r="B380" s="14"/>
      <c r="C380" s="3"/>
      <c r="D380" s="14"/>
      <c r="E380" s="3"/>
      <c r="F380" s="3"/>
      <c r="G380" s="14"/>
      <c r="J380" s="3"/>
      <c r="L380" s="2"/>
    </row>
    <row r="381" spans="2:12" ht="15.75" customHeight="1" x14ac:dyDescent="0.35">
      <c r="B381" s="14"/>
      <c r="C381" s="3"/>
      <c r="D381" s="14"/>
      <c r="E381" s="3"/>
      <c r="F381" s="3"/>
      <c r="G381" s="14"/>
      <c r="J381" s="3"/>
      <c r="L381" s="2"/>
    </row>
    <row r="382" spans="2:12" ht="15.75" customHeight="1" x14ac:dyDescent="0.35">
      <c r="B382" s="14"/>
      <c r="C382" s="3"/>
      <c r="D382" s="14"/>
      <c r="E382" s="3"/>
      <c r="F382" s="3"/>
      <c r="G382" s="14"/>
      <c r="J382" s="3"/>
      <c r="L382" s="2"/>
    </row>
    <row r="383" spans="2:12" ht="15.75" customHeight="1" x14ac:dyDescent="0.35">
      <c r="B383" s="14"/>
      <c r="C383" s="3"/>
      <c r="D383" s="14"/>
      <c r="E383" s="3"/>
      <c r="F383" s="3"/>
      <c r="G383" s="14"/>
      <c r="J383" s="3"/>
      <c r="L383" s="2"/>
    </row>
    <row r="384" spans="2:12" ht="15.75" customHeight="1" x14ac:dyDescent="0.35">
      <c r="B384" s="14"/>
      <c r="C384" s="3"/>
      <c r="D384" s="14"/>
      <c r="E384" s="3"/>
      <c r="F384" s="3"/>
      <c r="G384" s="14"/>
      <c r="J384" s="3"/>
      <c r="L384" s="2"/>
    </row>
    <row r="385" spans="2:12" ht="15.75" customHeight="1" x14ac:dyDescent="0.35">
      <c r="B385" s="14"/>
      <c r="C385" s="3"/>
      <c r="D385" s="14"/>
      <c r="E385" s="3"/>
      <c r="F385" s="3"/>
      <c r="G385" s="14"/>
      <c r="J385" s="3"/>
      <c r="L385" s="2"/>
    </row>
    <row r="386" spans="2:12" ht="15.75" customHeight="1" x14ac:dyDescent="0.35">
      <c r="B386" s="14"/>
      <c r="C386" s="3"/>
      <c r="D386" s="14"/>
      <c r="E386" s="3"/>
      <c r="F386" s="3"/>
      <c r="G386" s="14"/>
      <c r="J386" s="3"/>
      <c r="L386" s="2"/>
    </row>
    <row r="387" spans="2:12" ht="15.75" customHeight="1" x14ac:dyDescent="0.35">
      <c r="B387" s="14"/>
      <c r="C387" s="3"/>
      <c r="D387" s="14"/>
      <c r="E387" s="3"/>
      <c r="F387" s="3"/>
      <c r="G387" s="14"/>
      <c r="J387" s="3"/>
      <c r="L387" s="2"/>
    </row>
    <row r="388" spans="2:12" ht="15.75" customHeight="1" x14ac:dyDescent="0.35">
      <c r="B388" s="14"/>
      <c r="C388" s="3"/>
      <c r="D388" s="14"/>
      <c r="E388" s="3"/>
      <c r="F388" s="3"/>
      <c r="G388" s="14"/>
      <c r="J388" s="3"/>
      <c r="L388" s="2"/>
    </row>
    <row r="389" spans="2:12" ht="15.75" customHeight="1" x14ac:dyDescent="0.35">
      <c r="B389" s="14"/>
      <c r="C389" s="3"/>
      <c r="D389" s="14"/>
      <c r="E389" s="3"/>
      <c r="F389" s="3"/>
      <c r="G389" s="14"/>
      <c r="J389" s="3"/>
      <c r="L389" s="2"/>
    </row>
    <row r="390" spans="2:12" ht="15.75" customHeight="1" x14ac:dyDescent="0.35">
      <c r="B390" s="14"/>
      <c r="C390" s="3"/>
      <c r="D390" s="14"/>
      <c r="E390" s="3"/>
      <c r="F390" s="3"/>
      <c r="G390" s="14"/>
      <c r="J390" s="3"/>
      <c r="L390" s="2"/>
    </row>
    <row r="391" spans="2:12" ht="15.75" customHeight="1" x14ac:dyDescent="0.35">
      <c r="B391" s="14"/>
      <c r="C391" s="3"/>
      <c r="D391" s="14"/>
      <c r="E391" s="3"/>
      <c r="F391" s="3"/>
      <c r="G391" s="14"/>
      <c r="J391" s="3"/>
      <c r="L391" s="2"/>
    </row>
    <row r="392" spans="2:12" ht="15.75" customHeight="1" x14ac:dyDescent="0.35">
      <c r="B392" s="14"/>
      <c r="C392" s="3"/>
      <c r="D392" s="14"/>
      <c r="E392" s="3"/>
      <c r="F392" s="3"/>
      <c r="G392" s="14"/>
      <c r="J392" s="3"/>
      <c r="L392" s="2"/>
    </row>
    <row r="393" spans="2:12" ht="15.75" customHeight="1" x14ac:dyDescent="0.35">
      <c r="B393" s="14"/>
      <c r="C393" s="3"/>
      <c r="D393" s="14"/>
      <c r="E393" s="3"/>
      <c r="F393" s="3"/>
      <c r="G393" s="14"/>
      <c r="J393" s="3"/>
      <c r="L393" s="2"/>
    </row>
    <row r="394" spans="2:12" ht="15.75" customHeight="1" x14ac:dyDescent="0.35">
      <c r="B394" s="14"/>
      <c r="C394" s="3"/>
      <c r="D394" s="14"/>
      <c r="E394" s="3"/>
      <c r="F394" s="3"/>
      <c r="G394" s="14"/>
      <c r="J394" s="3"/>
      <c r="L394" s="2"/>
    </row>
    <row r="395" spans="2:12" ht="15.75" customHeight="1" x14ac:dyDescent="0.35">
      <c r="B395" s="14"/>
      <c r="C395" s="3"/>
      <c r="D395" s="14"/>
      <c r="E395" s="3"/>
      <c r="F395" s="3"/>
      <c r="G395" s="14"/>
      <c r="J395" s="3"/>
      <c r="L395" s="2"/>
    </row>
    <row r="396" spans="2:12" ht="15.75" customHeight="1" x14ac:dyDescent="0.35">
      <c r="B396" s="14"/>
      <c r="C396" s="3"/>
      <c r="D396" s="14"/>
      <c r="E396" s="3"/>
      <c r="F396" s="3"/>
      <c r="G396" s="14"/>
      <c r="J396" s="3"/>
      <c r="L396" s="2"/>
    </row>
    <row r="397" spans="2:12" ht="15.75" customHeight="1" x14ac:dyDescent="0.35">
      <c r="B397" s="14"/>
      <c r="C397" s="3"/>
      <c r="D397" s="14"/>
      <c r="E397" s="3"/>
      <c r="F397" s="3"/>
      <c r="G397" s="14"/>
      <c r="J397" s="3"/>
      <c r="L397" s="2"/>
    </row>
    <row r="398" spans="2:12" ht="15.75" customHeight="1" x14ac:dyDescent="0.35">
      <c r="B398" s="14"/>
      <c r="C398" s="3"/>
      <c r="D398" s="14"/>
      <c r="E398" s="3"/>
      <c r="F398" s="3"/>
      <c r="G398" s="14"/>
      <c r="J398" s="3"/>
      <c r="L398" s="2"/>
    </row>
    <row r="399" spans="2:12" ht="15.75" customHeight="1" x14ac:dyDescent="0.35">
      <c r="B399" s="14"/>
      <c r="C399" s="3"/>
      <c r="D399" s="14"/>
      <c r="E399" s="3"/>
      <c r="F399" s="3"/>
      <c r="G399" s="14"/>
      <c r="J399" s="3"/>
      <c r="L399" s="2"/>
    </row>
    <row r="400" spans="2:12" ht="15.75" customHeight="1" x14ac:dyDescent="0.35">
      <c r="B400" s="14"/>
      <c r="C400" s="3"/>
      <c r="D400" s="14"/>
      <c r="E400" s="3"/>
      <c r="F400" s="3"/>
      <c r="G400" s="14"/>
      <c r="J400" s="3"/>
      <c r="L400" s="2"/>
    </row>
    <row r="401" spans="2:12" ht="15.75" customHeight="1" x14ac:dyDescent="0.35">
      <c r="B401" s="14"/>
      <c r="C401" s="3"/>
      <c r="D401" s="14"/>
      <c r="E401" s="3"/>
      <c r="F401" s="3"/>
      <c r="G401" s="14"/>
      <c r="J401" s="3"/>
      <c r="L401" s="2"/>
    </row>
    <row r="402" spans="2:12" ht="15.75" customHeight="1" x14ac:dyDescent="0.35">
      <c r="B402" s="14"/>
      <c r="C402" s="3"/>
      <c r="D402" s="14"/>
      <c r="E402" s="3"/>
      <c r="F402" s="3"/>
      <c r="G402" s="14"/>
      <c r="J402" s="3"/>
      <c r="L402" s="2"/>
    </row>
    <row r="403" spans="2:12" ht="15.75" customHeight="1" x14ac:dyDescent="0.35">
      <c r="B403" s="14"/>
      <c r="C403" s="3"/>
      <c r="D403" s="14"/>
      <c r="E403" s="3"/>
      <c r="F403" s="3"/>
      <c r="G403" s="14"/>
      <c r="J403" s="3"/>
      <c r="L403" s="2"/>
    </row>
    <row r="404" spans="2:12" ht="15.75" customHeight="1" x14ac:dyDescent="0.35">
      <c r="B404" s="14"/>
      <c r="C404" s="3"/>
      <c r="D404" s="14"/>
      <c r="E404" s="3"/>
      <c r="F404" s="3"/>
      <c r="G404" s="14"/>
      <c r="J404" s="3"/>
      <c r="L404" s="2"/>
    </row>
    <row r="405" spans="2:12" ht="15.75" customHeight="1" x14ac:dyDescent="0.35">
      <c r="B405" s="14"/>
      <c r="C405" s="3"/>
      <c r="D405" s="14"/>
      <c r="E405" s="3"/>
      <c r="F405" s="3"/>
      <c r="G405" s="14"/>
      <c r="J405" s="3"/>
      <c r="L405" s="2"/>
    </row>
    <row r="406" spans="2:12" ht="15.75" customHeight="1" x14ac:dyDescent="0.35">
      <c r="B406" s="14"/>
      <c r="C406" s="3"/>
      <c r="D406" s="14"/>
      <c r="E406" s="3"/>
      <c r="F406" s="3"/>
      <c r="G406" s="14"/>
      <c r="J406" s="3"/>
      <c r="L406" s="2"/>
    </row>
    <row r="407" spans="2:12" ht="15.75" customHeight="1" x14ac:dyDescent="0.35">
      <c r="B407" s="14"/>
      <c r="C407" s="3"/>
      <c r="D407" s="14"/>
      <c r="E407" s="3"/>
      <c r="F407" s="3"/>
      <c r="G407" s="14"/>
      <c r="J407" s="3"/>
      <c r="L407" s="2"/>
    </row>
    <row r="408" spans="2:12" ht="15.75" customHeight="1" x14ac:dyDescent="0.35">
      <c r="B408" s="14"/>
      <c r="C408" s="3"/>
      <c r="D408" s="14"/>
      <c r="E408" s="3"/>
      <c r="F408" s="3"/>
      <c r="G408" s="14"/>
      <c r="J408" s="3"/>
      <c r="L408" s="2"/>
    </row>
    <row r="409" spans="2:12" ht="15.75" customHeight="1" x14ac:dyDescent="0.35">
      <c r="B409" s="14"/>
      <c r="C409" s="3"/>
      <c r="D409" s="14"/>
      <c r="E409" s="3"/>
      <c r="F409" s="3"/>
      <c r="G409" s="14"/>
      <c r="J409" s="3"/>
      <c r="L409" s="2"/>
    </row>
    <row r="410" spans="2:12" ht="15.75" customHeight="1" x14ac:dyDescent="0.35">
      <c r="B410" s="14"/>
      <c r="C410" s="3"/>
      <c r="D410" s="14"/>
      <c r="E410" s="3"/>
      <c r="F410" s="3"/>
      <c r="G410" s="14"/>
      <c r="J410" s="3"/>
      <c r="L410" s="2"/>
    </row>
    <row r="411" spans="2:12" ht="15.75" customHeight="1" x14ac:dyDescent="0.35">
      <c r="B411" s="14"/>
      <c r="C411" s="3"/>
      <c r="D411" s="14"/>
      <c r="E411" s="3"/>
      <c r="F411" s="3"/>
      <c r="G411" s="14"/>
      <c r="J411" s="3"/>
      <c r="L411" s="2"/>
    </row>
    <row r="412" spans="2:12" ht="15.75" customHeight="1" x14ac:dyDescent="0.35">
      <c r="B412" s="14"/>
      <c r="C412" s="3"/>
      <c r="D412" s="14"/>
      <c r="E412" s="3"/>
      <c r="F412" s="3"/>
      <c r="G412" s="14"/>
      <c r="J412" s="3"/>
      <c r="L412" s="2"/>
    </row>
    <row r="413" spans="2:12" ht="15.75" customHeight="1" x14ac:dyDescent="0.35">
      <c r="B413" s="14"/>
      <c r="C413" s="3"/>
      <c r="D413" s="14"/>
      <c r="E413" s="3"/>
      <c r="F413" s="3"/>
      <c r="G413" s="14"/>
      <c r="J413" s="3"/>
      <c r="L413" s="2"/>
    </row>
    <row r="414" spans="2:12" ht="15.75" customHeight="1" x14ac:dyDescent="0.35">
      <c r="B414" s="14"/>
      <c r="C414" s="3"/>
      <c r="D414" s="14"/>
      <c r="E414" s="3"/>
      <c r="F414" s="3"/>
      <c r="G414" s="14"/>
      <c r="J414" s="3"/>
      <c r="L414" s="2"/>
    </row>
    <row r="415" spans="2:12" ht="15.75" customHeight="1" x14ac:dyDescent="0.35">
      <c r="B415" s="14"/>
      <c r="C415" s="3"/>
      <c r="D415" s="14"/>
      <c r="E415" s="3"/>
      <c r="F415" s="3"/>
      <c r="G415" s="14"/>
      <c r="J415" s="3"/>
      <c r="L415" s="2"/>
    </row>
    <row r="416" spans="2:12" ht="15.75" customHeight="1" x14ac:dyDescent="0.35">
      <c r="B416" s="14"/>
      <c r="C416" s="3"/>
      <c r="D416" s="14"/>
      <c r="E416" s="3"/>
      <c r="F416" s="3"/>
      <c r="G416" s="14"/>
      <c r="J416" s="3"/>
      <c r="L416" s="2"/>
    </row>
    <row r="417" spans="2:12" ht="15.75" customHeight="1" x14ac:dyDescent="0.35">
      <c r="B417" s="14"/>
      <c r="C417" s="3"/>
      <c r="D417" s="14"/>
      <c r="E417" s="3"/>
      <c r="F417" s="3"/>
      <c r="G417" s="14"/>
      <c r="J417" s="3"/>
      <c r="L417" s="2"/>
    </row>
    <row r="418" spans="2:12" ht="15.75" customHeight="1" x14ac:dyDescent="0.35">
      <c r="B418" s="14"/>
      <c r="C418" s="3"/>
      <c r="D418" s="14"/>
      <c r="E418" s="3"/>
      <c r="F418" s="3"/>
      <c r="G418" s="14"/>
      <c r="J418" s="3"/>
      <c r="L418" s="2"/>
    </row>
    <row r="419" spans="2:12" ht="15.75" customHeight="1" x14ac:dyDescent="0.35">
      <c r="B419" s="14"/>
      <c r="C419" s="3"/>
      <c r="D419" s="14"/>
      <c r="E419" s="3"/>
      <c r="F419" s="3"/>
      <c r="G419" s="14"/>
      <c r="J419" s="3"/>
      <c r="L419" s="2"/>
    </row>
    <row r="420" spans="2:12" ht="15.75" customHeight="1" x14ac:dyDescent="0.35">
      <c r="B420" s="14"/>
      <c r="C420" s="3"/>
      <c r="D420" s="14"/>
      <c r="E420" s="3"/>
      <c r="F420" s="3"/>
      <c r="G420" s="14"/>
      <c r="J420" s="3"/>
      <c r="L420" s="2"/>
    </row>
    <row r="421" spans="2:12" ht="15.75" customHeight="1" x14ac:dyDescent="0.35">
      <c r="B421" s="14"/>
      <c r="C421" s="3"/>
      <c r="D421" s="14"/>
      <c r="E421" s="3"/>
      <c r="F421" s="3"/>
      <c r="G421" s="14"/>
      <c r="J421" s="3"/>
      <c r="L421" s="2"/>
    </row>
    <row r="422" spans="2:12" ht="15.75" customHeight="1" x14ac:dyDescent="0.35">
      <c r="B422" s="14"/>
      <c r="C422" s="3"/>
      <c r="D422" s="14"/>
      <c r="E422" s="3"/>
      <c r="F422" s="3"/>
      <c r="G422" s="14"/>
      <c r="J422" s="3"/>
      <c r="L422" s="2"/>
    </row>
    <row r="423" spans="2:12" ht="15.75" customHeight="1" x14ac:dyDescent="0.35">
      <c r="B423" s="14"/>
      <c r="C423" s="3"/>
      <c r="D423" s="14"/>
      <c r="E423" s="3"/>
      <c r="F423" s="3"/>
      <c r="G423" s="14"/>
      <c r="J423" s="3"/>
      <c r="L423" s="2"/>
    </row>
    <row r="424" spans="2:12" ht="15.75" customHeight="1" x14ac:dyDescent="0.35">
      <c r="B424" s="14"/>
      <c r="C424" s="3"/>
      <c r="D424" s="14"/>
      <c r="E424" s="3"/>
      <c r="F424" s="3"/>
      <c r="G424" s="14"/>
      <c r="J424" s="3"/>
      <c r="L424" s="2"/>
    </row>
    <row r="425" spans="2:12" ht="15.75" customHeight="1" x14ac:dyDescent="0.35">
      <c r="B425" s="14"/>
      <c r="C425" s="3"/>
      <c r="D425" s="14"/>
      <c r="E425" s="3"/>
      <c r="F425" s="3"/>
      <c r="G425" s="14"/>
      <c r="J425" s="3"/>
      <c r="L425" s="2"/>
    </row>
    <row r="426" spans="2:12" ht="15.75" customHeight="1" x14ac:dyDescent="0.35">
      <c r="B426" s="14"/>
      <c r="C426" s="3"/>
      <c r="D426" s="14"/>
      <c r="E426" s="3"/>
      <c r="F426" s="3"/>
      <c r="G426" s="14"/>
      <c r="J426" s="3"/>
      <c r="L426" s="2"/>
    </row>
    <row r="427" spans="2:12" ht="15.75" customHeight="1" x14ac:dyDescent="0.35">
      <c r="B427" s="14"/>
      <c r="C427" s="3"/>
      <c r="D427" s="14"/>
      <c r="E427" s="3"/>
      <c r="F427" s="3"/>
      <c r="G427" s="14"/>
      <c r="J427" s="3"/>
      <c r="L427" s="2"/>
    </row>
    <row r="428" spans="2:12" ht="15.75" customHeight="1" x14ac:dyDescent="0.35">
      <c r="B428" s="14"/>
      <c r="C428" s="3"/>
      <c r="D428" s="14"/>
      <c r="E428" s="3"/>
      <c r="F428" s="3"/>
      <c r="G428" s="14"/>
      <c r="J428" s="3"/>
      <c r="L428" s="2"/>
    </row>
    <row r="429" spans="2:12" ht="15.75" customHeight="1" x14ac:dyDescent="0.35">
      <c r="B429" s="14"/>
      <c r="C429" s="3"/>
      <c r="D429" s="14"/>
      <c r="E429" s="3"/>
      <c r="F429" s="3"/>
      <c r="G429" s="14"/>
      <c r="J429" s="3"/>
      <c r="L429" s="2"/>
    </row>
    <row r="430" spans="2:12" ht="15.75" customHeight="1" x14ac:dyDescent="0.35">
      <c r="B430" s="14"/>
      <c r="C430" s="3"/>
      <c r="D430" s="14"/>
      <c r="E430" s="3"/>
      <c r="F430" s="3"/>
      <c r="G430" s="14"/>
      <c r="J430" s="3"/>
      <c r="L430" s="2"/>
    </row>
    <row r="431" spans="2:12" ht="15.75" customHeight="1" x14ac:dyDescent="0.35">
      <c r="B431" s="14"/>
      <c r="C431" s="3"/>
      <c r="D431" s="14"/>
      <c r="E431" s="3"/>
      <c r="F431" s="3"/>
      <c r="G431" s="14"/>
      <c r="J431" s="3"/>
      <c r="L431" s="2"/>
    </row>
    <row r="432" spans="2:12" ht="15.75" customHeight="1" x14ac:dyDescent="0.35">
      <c r="B432" s="14"/>
      <c r="C432" s="3"/>
      <c r="D432" s="14"/>
      <c r="E432" s="3"/>
      <c r="F432" s="3"/>
      <c r="G432" s="14"/>
      <c r="J432" s="3"/>
      <c r="L432" s="2"/>
    </row>
    <row r="433" spans="2:12" ht="15.75" customHeight="1" x14ac:dyDescent="0.35">
      <c r="B433" s="14"/>
      <c r="C433" s="3"/>
      <c r="D433" s="14"/>
      <c r="E433" s="3"/>
      <c r="F433" s="3"/>
      <c r="G433" s="14"/>
      <c r="J433" s="3"/>
      <c r="L433" s="2"/>
    </row>
    <row r="434" spans="2:12" ht="15.75" customHeight="1" x14ac:dyDescent="0.35">
      <c r="B434" s="14"/>
      <c r="C434" s="3"/>
      <c r="D434" s="14"/>
      <c r="E434" s="3"/>
      <c r="F434" s="3"/>
      <c r="G434" s="14"/>
      <c r="J434" s="3"/>
      <c r="L434" s="2"/>
    </row>
    <row r="435" spans="2:12" ht="15.75" customHeight="1" x14ac:dyDescent="0.35">
      <c r="B435" s="14"/>
      <c r="C435" s="3"/>
      <c r="D435" s="14"/>
      <c r="E435" s="3"/>
      <c r="F435" s="3"/>
      <c r="G435" s="14"/>
      <c r="J435" s="3"/>
      <c r="L435" s="2"/>
    </row>
    <row r="436" spans="2:12" ht="15.75" customHeight="1" x14ac:dyDescent="0.35">
      <c r="B436" s="14"/>
      <c r="C436" s="3"/>
      <c r="D436" s="14"/>
      <c r="E436" s="3"/>
      <c r="F436" s="3"/>
      <c r="G436" s="14"/>
      <c r="J436" s="3"/>
      <c r="L436" s="2"/>
    </row>
    <row r="437" spans="2:12" ht="15.75" customHeight="1" x14ac:dyDescent="0.35">
      <c r="B437" s="14"/>
      <c r="C437" s="3"/>
      <c r="D437" s="14"/>
      <c r="E437" s="3"/>
      <c r="F437" s="3"/>
      <c r="G437" s="14"/>
      <c r="J437" s="3"/>
      <c r="L437" s="2"/>
    </row>
    <row r="438" spans="2:12" ht="15.75" customHeight="1" x14ac:dyDescent="0.35">
      <c r="B438" s="14"/>
      <c r="C438" s="3"/>
      <c r="D438" s="14"/>
      <c r="E438" s="3"/>
      <c r="F438" s="3"/>
      <c r="G438" s="14"/>
      <c r="J438" s="3"/>
      <c r="L438" s="2"/>
    </row>
    <row r="439" spans="2:12" ht="15.75" customHeight="1" x14ac:dyDescent="0.35">
      <c r="B439" s="14"/>
      <c r="C439" s="3"/>
      <c r="D439" s="14"/>
      <c r="E439" s="3"/>
      <c r="F439" s="3"/>
      <c r="G439" s="14"/>
      <c r="J439" s="3"/>
      <c r="L439" s="2"/>
    </row>
    <row r="440" spans="2:12" ht="15.75" customHeight="1" x14ac:dyDescent="0.35">
      <c r="B440" s="14"/>
      <c r="C440" s="3"/>
      <c r="D440" s="14"/>
      <c r="E440" s="3"/>
      <c r="F440" s="3"/>
      <c r="G440" s="14"/>
      <c r="J440" s="3"/>
      <c r="L440" s="2"/>
    </row>
    <row r="441" spans="2:12" ht="15.75" customHeight="1" x14ac:dyDescent="0.35">
      <c r="B441" s="14"/>
      <c r="C441" s="3"/>
      <c r="D441" s="14"/>
      <c r="E441" s="3"/>
      <c r="F441" s="3"/>
      <c r="G441" s="14"/>
      <c r="J441" s="3"/>
      <c r="L441" s="2"/>
    </row>
    <row r="442" spans="2:12" ht="15.75" customHeight="1" x14ac:dyDescent="0.35">
      <c r="B442" s="14"/>
      <c r="C442" s="3"/>
      <c r="D442" s="14"/>
      <c r="E442" s="3"/>
      <c r="F442" s="3"/>
      <c r="G442" s="14"/>
      <c r="J442" s="3"/>
      <c r="L442" s="2"/>
    </row>
    <row r="443" spans="2:12" ht="15.75" customHeight="1" x14ac:dyDescent="0.35">
      <c r="B443" s="14"/>
      <c r="C443" s="3"/>
      <c r="D443" s="14"/>
      <c r="E443" s="3"/>
      <c r="F443" s="3"/>
      <c r="G443" s="14"/>
      <c r="J443" s="3"/>
      <c r="L443" s="2"/>
    </row>
    <row r="444" spans="2:12" ht="15.75" customHeight="1" x14ac:dyDescent="0.35">
      <c r="B444" s="14"/>
      <c r="C444" s="3"/>
      <c r="D444" s="14"/>
      <c r="E444" s="3"/>
      <c r="F444" s="3"/>
      <c r="G444" s="14"/>
      <c r="J444" s="3"/>
      <c r="L444" s="2"/>
    </row>
    <row r="445" spans="2:12" ht="15.75" customHeight="1" x14ac:dyDescent="0.35">
      <c r="B445" s="14"/>
      <c r="C445" s="3"/>
      <c r="D445" s="14"/>
      <c r="E445" s="3"/>
      <c r="F445" s="3"/>
      <c r="G445" s="14"/>
      <c r="J445" s="3"/>
      <c r="L445" s="2"/>
    </row>
    <row r="446" spans="2:12" ht="15.75" customHeight="1" x14ac:dyDescent="0.35">
      <c r="B446" s="14"/>
      <c r="C446" s="3"/>
      <c r="D446" s="14"/>
      <c r="E446" s="3"/>
      <c r="F446" s="3"/>
      <c r="G446" s="14"/>
      <c r="J446" s="3"/>
      <c r="L446" s="2"/>
    </row>
    <row r="447" spans="2:12" ht="15.75" customHeight="1" x14ac:dyDescent="0.35">
      <c r="B447" s="14"/>
      <c r="C447" s="3"/>
      <c r="D447" s="14"/>
      <c r="E447" s="3"/>
      <c r="F447" s="3"/>
      <c r="G447" s="14"/>
      <c r="J447" s="3"/>
      <c r="L447" s="2"/>
    </row>
    <row r="448" spans="2:12" ht="15.75" customHeight="1" x14ac:dyDescent="0.35">
      <c r="B448" s="14"/>
      <c r="C448" s="3"/>
      <c r="D448" s="14"/>
      <c r="E448" s="3"/>
      <c r="F448" s="3"/>
      <c r="G448" s="14"/>
      <c r="J448" s="3"/>
      <c r="L448" s="2"/>
    </row>
    <row r="449" spans="2:12" ht="15.75" customHeight="1" x14ac:dyDescent="0.35">
      <c r="B449" s="14"/>
      <c r="C449" s="3"/>
      <c r="D449" s="14"/>
      <c r="E449" s="3"/>
      <c r="F449" s="3"/>
      <c r="G449" s="14"/>
      <c r="J449" s="3"/>
      <c r="L449" s="2"/>
    </row>
    <row r="450" spans="2:12" ht="15.75" customHeight="1" x14ac:dyDescent="0.35">
      <c r="B450" s="14"/>
      <c r="C450" s="3"/>
      <c r="D450" s="14"/>
      <c r="E450" s="3"/>
      <c r="F450" s="3"/>
      <c r="G450" s="14"/>
      <c r="J450" s="3"/>
      <c r="L450" s="2"/>
    </row>
    <row r="451" spans="2:12" ht="15.75" customHeight="1" x14ac:dyDescent="0.35">
      <c r="B451" s="14"/>
      <c r="C451" s="3"/>
      <c r="D451" s="14"/>
      <c r="E451" s="3"/>
      <c r="F451" s="3"/>
      <c r="G451" s="14"/>
      <c r="J451" s="3"/>
      <c r="L451" s="2"/>
    </row>
    <row r="452" spans="2:12" ht="15.75" customHeight="1" x14ac:dyDescent="0.35">
      <c r="B452" s="14"/>
      <c r="C452" s="3"/>
      <c r="D452" s="14"/>
      <c r="E452" s="3"/>
      <c r="F452" s="3"/>
      <c r="G452" s="14"/>
      <c r="J452" s="3"/>
      <c r="L452" s="2"/>
    </row>
    <row r="453" spans="2:12" ht="15.75" customHeight="1" x14ac:dyDescent="0.35">
      <c r="B453" s="14"/>
      <c r="C453" s="3"/>
      <c r="D453" s="14"/>
      <c r="E453" s="3"/>
      <c r="F453" s="3"/>
      <c r="G453" s="14"/>
      <c r="J453" s="3"/>
      <c r="L453" s="2"/>
    </row>
    <row r="454" spans="2:12" ht="15.75" customHeight="1" x14ac:dyDescent="0.35">
      <c r="B454" s="14"/>
      <c r="C454" s="3"/>
      <c r="D454" s="14"/>
      <c r="E454" s="3"/>
      <c r="F454" s="3"/>
      <c r="G454" s="14"/>
      <c r="J454" s="3"/>
      <c r="L454" s="2"/>
    </row>
    <row r="455" spans="2:12" ht="15.75" customHeight="1" x14ac:dyDescent="0.35">
      <c r="B455" s="14"/>
      <c r="C455" s="3"/>
      <c r="D455" s="14"/>
      <c r="E455" s="3"/>
      <c r="F455" s="3"/>
      <c r="G455" s="14"/>
      <c r="J455" s="3"/>
      <c r="L455" s="2"/>
    </row>
    <row r="456" spans="2:12" ht="15.75" customHeight="1" x14ac:dyDescent="0.35">
      <c r="B456" s="14"/>
      <c r="C456" s="3"/>
      <c r="D456" s="14"/>
      <c r="E456" s="3"/>
      <c r="F456" s="3"/>
      <c r="G456" s="14"/>
      <c r="J456" s="3"/>
      <c r="L456" s="2"/>
    </row>
    <row r="457" spans="2:12" ht="15.75" customHeight="1" x14ac:dyDescent="0.35">
      <c r="B457" s="14"/>
      <c r="C457" s="3"/>
      <c r="D457" s="14"/>
      <c r="E457" s="3"/>
      <c r="F457" s="3"/>
      <c r="G457" s="14"/>
      <c r="J457" s="3"/>
      <c r="L457" s="2"/>
    </row>
    <row r="458" spans="2:12" ht="15.75" customHeight="1" x14ac:dyDescent="0.35">
      <c r="B458" s="14"/>
      <c r="C458" s="3"/>
      <c r="D458" s="14"/>
      <c r="E458" s="3"/>
      <c r="F458" s="3"/>
      <c r="G458" s="14"/>
      <c r="J458" s="3"/>
      <c r="L458" s="2"/>
    </row>
    <row r="459" spans="2:12" ht="15.75" customHeight="1" x14ac:dyDescent="0.35">
      <c r="B459" s="14"/>
      <c r="C459" s="3"/>
      <c r="D459" s="14"/>
      <c r="E459" s="3"/>
      <c r="F459" s="3"/>
      <c r="G459" s="14"/>
      <c r="J459" s="3"/>
      <c r="L459" s="2"/>
    </row>
    <row r="460" spans="2:12" ht="15.75" customHeight="1" x14ac:dyDescent="0.35">
      <c r="B460" s="14"/>
      <c r="C460" s="3"/>
      <c r="D460" s="14"/>
      <c r="E460" s="3"/>
      <c r="F460" s="3"/>
      <c r="G460" s="14"/>
      <c r="J460" s="3"/>
      <c r="L460" s="2"/>
    </row>
    <row r="461" spans="2:12" ht="15.75" customHeight="1" x14ac:dyDescent="0.35">
      <c r="B461" s="14"/>
      <c r="C461" s="3"/>
      <c r="D461" s="14"/>
      <c r="E461" s="3"/>
      <c r="F461" s="3"/>
      <c r="G461" s="14"/>
      <c r="J461" s="3"/>
      <c r="L461" s="2"/>
    </row>
    <row r="462" spans="2:12" ht="15.75" customHeight="1" x14ac:dyDescent="0.35">
      <c r="B462" s="14"/>
      <c r="C462" s="3"/>
      <c r="D462" s="14"/>
      <c r="E462" s="3"/>
      <c r="F462" s="3"/>
      <c r="G462" s="14"/>
      <c r="J462" s="3"/>
      <c r="L462" s="2"/>
    </row>
    <row r="463" spans="2:12" ht="15.75" customHeight="1" x14ac:dyDescent="0.35">
      <c r="B463" s="14"/>
      <c r="C463" s="3"/>
      <c r="D463" s="14"/>
      <c r="E463" s="3"/>
      <c r="F463" s="3"/>
      <c r="G463" s="14"/>
      <c r="J463" s="3"/>
      <c r="L463" s="2"/>
    </row>
    <row r="464" spans="2:12" ht="15.75" customHeight="1" x14ac:dyDescent="0.35">
      <c r="B464" s="14"/>
      <c r="C464" s="3"/>
      <c r="D464" s="14"/>
      <c r="E464" s="3"/>
      <c r="F464" s="3"/>
      <c r="G464" s="14"/>
      <c r="J464" s="3"/>
      <c r="L464" s="2"/>
    </row>
    <row r="465" spans="2:12" ht="15.75" customHeight="1" x14ac:dyDescent="0.35">
      <c r="B465" s="14"/>
      <c r="C465" s="3"/>
      <c r="D465" s="14"/>
      <c r="E465" s="3"/>
      <c r="F465" s="3"/>
      <c r="G465" s="14"/>
      <c r="J465" s="3"/>
      <c r="L465" s="2"/>
    </row>
    <row r="466" spans="2:12" ht="15.75" customHeight="1" x14ac:dyDescent="0.35">
      <c r="B466" s="14"/>
      <c r="C466" s="3"/>
      <c r="D466" s="14"/>
      <c r="E466" s="3"/>
      <c r="F466" s="3"/>
      <c r="G466" s="14"/>
      <c r="J466" s="3"/>
      <c r="L466" s="2"/>
    </row>
    <row r="467" spans="2:12" ht="15.75" customHeight="1" x14ac:dyDescent="0.35">
      <c r="B467" s="14"/>
      <c r="C467" s="3"/>
      <c r="D467" s="14"/>
      <c r="E467" s="3"/>
      <c r="F467" s="3"/>
      <c r="G467" s="14"/>
      <c r="J467" s="3"/>
      <c r="L467" s="2"/>
    </row>
    <row r="468" spans="2:12" ht="15.75" customHeight="1" x14ac:dyDescent="0.35">
      <c r="B468" s="14"/>
      <c r="C468" s="3"/>
      <c r="D468" s="14"/>
      <c r="E468" s="3"/>
      <c r="F468" s="3"/>
      <c r="G468" s="14"/>
      <c r="J468" s="3"/>
      <c r="L468" s="2"/>
    </row>
    <row r="469" spans="2:12" ht="15.75" customHeight="1" x14ac:dyDescent="0.35">
      <c r="B469" s="14"/>
      <c r="C469" s="3"/>
      <c r="D469" s="14"/>
      <c r="E469" s="3"/>
      <c r="F469" s="3"/>
      <c r="G469" s="14"/>
      <c r="J469" s="3"/>
      <c r="L469" s="2"/>
    </row>
    <row r="470" spans="2:12" ht="15.75" customHeight="1" x14ac:dyDescent="0.35">
      <c r="B470" s="14"/>
      <c r="C470" s="3"/>
      <c r="D470" s="14"/>
      <c r="E470" s="3"/>
      <c r="F470" s="3"/>
      <c r="G470" s="14"/>
      <c r="J470" s="3"/>
      <c r="L470" s="2"/>
    </row>
    <row r="471" spans="2:12" ht="15.75" customHeight="1" x14ac:dyDescent="0.35">
      <c r="B471" s="14"/>
      <c r="C471" s="3"/>
      <c r="D471" s="14"/>
      <c r="E471" s="3"/>
      <c r="F471" s="3"/>
      <c r="G471" s="14"/>
      <c r="J471" s="3"/>
      <c r="L471" s="2"/>
    </row>
    <row r="472" spans="2:12" ht="15.75" customHeight="1" x14ac:dyDescent="0.35">
      <c r="B472" s="14"/>
      <c r="C472" s="3"/>
      <c r="D472" s="14"/>
      <c r="E472" s="3"/>
      <c r="F472" s="3"/>
      <c r="G472" s="14"/>
      <c r="J472" s="3"/>
      <c r="L472" s="2"/>
    </row>
    <row r="473" spans="2:12" ht="15.75" customHeight="1" x14ac:dyDescent="0.35">
      <c r="B473" s="14"/>
      <c r="C473" s="3"/>
      <c r="D473" s="14"/>
      <c r="E473" s="3"/>
      <c r="F473" s="3"/>
      <c r="G473" s="14"/>
      <c r="J473" s="3"/>
      <c r="L473" s="2"/>
    </row>
    <row r="474" spans="2:12" ht="15.75" customHeight="1" x14ac:dyDescent="0.35">
      <c r="B474" s="14"/>
      <c r="C474" s="3"/>
      <c r="D474" s="14"/>
      <c r="E474" s="3"/>
      <c r="F474" s="3"/>
      <c r="G474" s="14"/>
      <c r="J474" s="3"/>
      <c r="L474" s="2"/>
    </row>
    <row r="475" spans="2:12" ht="15.75" customHeight="1" x14ac:dyDescent="0.35">
      <c r="B475" s="14"/>
      <c r="C475" s="3"/>
      <c r="D475" s="14"/>
      <c r="E475" s="3"/>
      <c r="F475" s="3"/>
      <c r="G475" s="14"/>
      <c r="J475" s="3"/>
      <c r="L475" s="2"/>
    </row>
    <row r="476" spans="2:12" ht="15.75" customHeight="1" x14ac:dyDescent="0.35">
      <c r="B476" s="14"/>
      <c r="C476" s="3"/>
      <c r="D476" s="14"/>
      <c r="E476" s="3"/>
      <c r="F476" s="3"/>
      <c r="G476" s="14"/>
      <c r="J476" s="3"/>
      <c r="L476" s="2"/>
    </row>
    <row r="477" spans="2:12" ht="15.75" customHeight="1" x14ac:dyDescent="0.35">
      <c r="B477" s="14"/>
      <c r="C477" s="3"/>
      <c r="D477" s="14"/>
      <c r="E477" s="3"/>
      <c r="F477" s="3"/>
      <c r="G477" s="14"/>
      <c r="J477" s="3"/>
      <c r="L477" s="2"/>
    </row>
    <row r="478" spans="2:12" ht="15.75" customHeight="1" x14ac:dyDescent="0.35">
      <c r="B478" s="14"/>
      <c r="C478" s="3"/>
      <c r="D478" s="14"/>
      <c r="E478" s="3"/>
      <c r="F478" s="3"/>
      <c r="G478" s="14"/>
      <c r="J478" s="3"/>
      <c r="L478" s="2"/>
    </row>
    <row r="479" spans="2:12" ht="15.75" customHeight="1" x14ac:dyDescent="0.35">
      <c r="B479" s="14"/>
      <c r="C479" s="3"/>
      <c r="D479" s="14"/>
      <c r="E479" s="3"/>
      <c r="F479" s="3"/>
      <c r="G479" s="14"/>
      <c r="J479" s="3"/>
      <c r="L479" s="2"/>
    </row>
    <row r="480" spans="2:12" ht="15.75" customHeight="1" x14ac:dyDescent="0.35">
      <c r="B480" s="14"/>
      <c r="C480" s="3"/>
      <c r="D480" s="14"/>
      <c r="E480" s="3"/>
      <c r="F480" s="3"/>
      <c r="G480" s="14"/>
      <c r="J480" s="3"/>
      <c r="L480" s="2"/>
    </row>
    <row r="481" spans="2:12" ht="15.75" customHeight="1" x14ac:dyDescent="0.35">
      <c r="B481" s="14"/>
      <c r="C481" s="3"/>
      <c r="D481" s="14"/>
      <c r="E481" s="3"/>
      <c r="F481" s="3"/>
      <c r="G481" s="14"/>
      <c r="J481" s="3"/>
      <c r="L481" s="2"/>
    </row>
    <row r="482" spans="2:12" ht="15.75" customHeight="1" x14ac:dyDescent="0.35">
      <c r="B482" s="14"/>
      <c r="C482" s="3"/>
      <c r="D482" s="14"/>
      <c r="E482" s="3"/>
      <c r="F482" s="3"/>
      <c r="G482" s="14"/>
      <c r="J482" s="3"/>
      <c r="L482" s="2"/>
    </row>
    <row r="483" spans="2:12" ht="15.75" customHeight="1" x14ac:dyDescent="0.35">
      <c r="B483" s="14"/>
      <c r="C483" s="3"/>
      <c r="D483" s="14"/>
      <c r="E483" s="3"/>
      <c r="F483" s="3"/>
      <c r="G483" s="14"/>
      <c r="J483" s="3"/>
      <c r="L483" s="2"/>
    </row>
    <row r="484" spans="2:12" ht="15.75" customHeight="1" x14ac:dyDescent="0.35">
      <c r="B484" s="14"/>
      <c r="C484" s="3"/>
      <c r="D484" s="14"/>
      <c r="E484" s="3"/>
      <c r="F484" s="3"/>
      <c r="G484" s="14"/>
      <c r="J484" s="3"/>
      <c r="L484" s="2"/>
    </row>
    <row r="485" spans="2:12" ht="15.75" customHeight="1" x14ac:dyDescent="0.35">
      <c r="B485" s="14"/>
      <c r="C485" s="3"/>
      <c r="D485" s="14"/>
      <c r="E485" s="3"/>
      <c r="F485" s="3"/>
      <c r="G485" s="14"/>
      <c r="J485" s="3"/>
      <c r="L485" s="2"/>
    </row>
    <row r="486" spans="2:12" ht="15.75" customHeight="1" x14ac:dyDescent="0.35">
      <c r="B486" s="14"/>
      <c r="C486" s="3"/>
      <c r="D486" s="14"/>
      <c r="E486" s="3"/>
      <c r="F486" s="3"/>
      <c r="G486" s="14"/>
      <c r="J486" s="3"/>
      <c r="L486" s="2"/>
    </row>
    <row r="487" spans="2:12" ht="15.75" customHeight="1" x14ac:dyDescent="0.35">
      <c r="B487" s="14"/>
      <c r="C487" s="3"/>
      <c r="D487" s="14"/>
      <c r="E487" s="3"/>
      <c r="F487" s="3"/>
      <c r="G487" s="14"/>
      <c r="J487" s="3"/>
      <c r="L487" s="2"/>
    </row>
    <row r="488" spans="2:12" ht="15.75" customHeight="1" x14ac:dyDescent="0.35">
      <c r="B488" s="14"/>
      <c r="C488" s="3"/>
      <c r="D488" s="14"/>
      <c r="E488" s="3"/>
      <c r="F488" s="3"/>
      <c r="G488" s="14"/>
      <c r="J488" s="3"/>
      <c r="L488" s="2"/>
    </row>
    <row r="489" spans="2:12" ht="15.75" customHeight="1" x14ac:dyDescent="0.35">
      <c r="B489" s="14"/>
      <c r="C489" s="3"/>
      <c r="D489" s="14"/>
      <c r="E489" s="3"/>
      <c r="F489" s="3"/>
      <c r="G489" s="14"/>
      <c r="J489" s="3"/>
      <c r="L489" s="2"/>
    </row>
    <row r="490" spans="2:12" ht="15.75" customHeight="1" x14ac:dyDescent="0.35">
      <c r="B490" s="14"/>
      <c r="C490" s="3"/>
      <c r="D490" s="14"/>
      <c r="E490" s="3"/>
      <c r="F490" s="3"/>
      <c r="G490" s="14"/>
      <c r="J490" s="3"/>
      <c r="L490" s="2"/>
    </row>
    <row r="491" spans="2:12" ht="15.75" customHeight="1" x14ac:dyDescent="0.35">
      <c r="B491" s="14"/>
      <c r="C491" s="3"/>
      <c r="D491" s="14"/>
      <c r="E491" s="3"/>
      <c r="F491" s="3"/>
      <c r="G491" s="14"/>
      <c r="J491" s="3"/>
      <c r="L491" s="2"/>
    </row>
    <row r="492" spans="2:12" ht="15.75" customHeight="1" x14ac:dyDescent="0.35">
      <c r="B492" s="14"/>
      <c r="C492" s="3"/>
      <c r="D492" s="14"/>
      <c r="E492" s="3"/>
      <c r="F492" s="3"/>
      <c r="G492" s="14"/>
      <c r="J492" s="3"/>
      <c r="L492" s="2"/>
    </row>
    <row r="493" spans="2:12" ht="15.75" customHeight="1" x14ac:dyDescent="0.35">
      <c r="B493" s="14"/>
      <c r="C493" s="3"/>
      <c r="D493" s="14"/>
      <c r="E493" s="3"/>
      <c r="F493" s="3"/>
      <c r="G493" s="14"/>
      <c r="J493" s="3"/>
      <c r="L493" s="2"/>
    </row>
    <row r="494" spans="2:12" ht="15.75" customHeight="1" x14ac:dyDescent="0.35">
      <c r="B494" s="14"/>
      <c r="C494" s="3"/>
      <c r="D494" s="14"/>
      <c r="E494" s="3"/>
      <c r="F494" s="3"/>
      <c r="G494" s="14"/>
      <c r="J494" s="3"/>
      <c r="L494" s="2"/>
    </row>
    <row r="495" spans="2:12" ht="15.75" customHeight="1" x14ac:dyDescent="0.35">
      <c r="B495" s="14"/>
      <c r="C495" s="3"/>
      <c r="D495" s="14"/>
      <c r="E495" s="3"/>
      <c r="F495" s="3"/>
      <c r="G495" s="14"/>
      <c r="J495" s="3"/>
      <c r="L495" s="2"/>
    </row>
    <row r="496" spans="2:12" ht="15.75" customHeight="1" x14ac:dyDescent="0.35">
      <c r="B496" s="14"/>
      <c r="C496" s="3"/>
      <c r="D496" s="14"/>
      <c r="E496" s="3"/>
      <c r="F496" s="3"/>
      <c r="G496" s="14"/>
      <c r="J496" s="3"/>
      <c r="L496" s="2"/>
    </row>
    <row r="497" spans="2:12" ht="15.75" customHeight="1" x14ac:dyDescent="0.35">
      <c r="B497" s="14"/>
      <c r="C497" s="3"/>
      <c r="D497" s="14"/>
      <c r="E497" s="3"/>
      <c r="F497" s="3"/>
      <c r="G497" s="14"/>
      <c r="J497" s="3"/>
      <c r="L497" s="2"/>
    </row>
    <row r="498" spans="2:12" ht="15.75" customHeight="1" x14ac:dyDescent="0.35">
      <c r="B498" s="14"/>
      <c r="C498" s="3"/>
      <c r="D498" s="14"/>
      <c r="E498" s="3"/>
      <c r="F498" s="3"/>
      <c r="G498" s="14"/>
      <c r="J498" s="3"/>
      <c r="L498" s="2"/>
    </row>
    <row r="499" spans="2:12" ht="15.75" customHeight="1" x14ac:dyDescent="0.35">
      <c r="B499" s="14"/>
      <c r="C499" s="3"/>
      <c r="D499" s="14"/>
      <c r="E499" s="3"/>
      <c r="F499" s="3"/>
      <c r="G499" s="14"/>
      <c r="J499" s="3"/>
      <c r="L499" s="2"/>
    </row>
    <row r="500" spans="2:12" ht="15.75" customHeight="1" x14ac:dyDescent="0.35">
      <c r="B500" s="14"/>
      <c r="C500" s="3"/>
      <c r="D500" s="14"/>
      <c r="E500" s="3"/>
      <c r="F500" s="3"/>
      <c r="G500" s="14"/>
      <c r="J500" s="3"/>
      <c r="L500" s="2"/>
    </row>
    <row r="501" spans="2:12" ht="15.75" customHeight="1" x14ac:dyDescent="0.35">
      <c r="B501" s="14"/>
      <c r="C501" s="3"/>
      <c r="D501" s="14"/>
      <c r="E501" s="3"/>
      <c r="F501" s="3"/>
      <c r="G501" s="14"/>
      <c r="J501" s="3"/>
      <c r="L501" s="2"/>
    </row>
    <row r="502" spans="2:12" ht="15.75" customHeight="1" x14ac:dyDescent="0.35">
      <c r="B502" s="14"/>
      <c r="C502" s="3"/>
      <c r="D502" s="14"/>
      <c r="E502" s="3"/>
      <c r="F502" s="3"/>
      <c r="G502" s="14"/>
      <c r="J502" s="3"/>
      <c r="L502" s="2"/>
    </row>
    <row r="503" spans="2:12" ht="15.75" customHeight="1" x14ac:dyDescent="0.35">
      <c r="B503" s="14"/>
      <c r="C503" s="3"/>
      <c r="D503" s="14"/>
      <c r="E503" s="3"/>
      <c r="F503" s="3"/>
      <c r="G503" s="14"/>
      <c r="J503" s="3"/>
      <c r="L503" s="2"/>
    </row>
    <row r="504" spans="2:12" ht="15.75" customHeight="1" x14ac:dyDescent="0.35">
      <c r="B504" s="14"/>
      <c r="C504" s="3"/>
      <c r="D504" s="14"/>
      <c r="E504" s="3"/>
      <c r="F504" s="3"/>
      <c r="G504" s="14"/>
      <c r="J504" s="3"/>
      <c r="L504" s="2"/>
    </row>
    <row r="505" spans="2:12" ht="15.75" customHeight="1" x14ac:dyDescent="0.35">
      <c r="B505" s="14"/>
      <c r="C505" s="3"/>
      <c r="D505" s="14"/>
      <c r="E505" s="3"/>
      <c r="F505" s="3"/>
      <c r="G505" s="14"/>
      <c r="J505" s="3"/>
      <c r="L505" s="2"/>
    </row>
    <row r="506" spans="2:12" ht="15.75" customHeight="1" x14ac:dyDescent="0.35">
      <c r="B506" s="14"/>
      <c r="C506" s="3"/>
      <c r="D506" s="14"/>
      <c r="E506" s="3"/>
      <c r="F506" s="3"/>
      <c r="G506" s="14"/>
      <c r="J506" s="3"/>
      <c r="L506" s="2"/>
    </row>
    <row r="507" spans="2:12" ht="15.75" customHeight="1" x14ac:dyDescent="0.35">
      <c r="B507" s="14"/>
      <c r="C507" s="3"/>
      <c r="D507" s="14"/>
      <c r="E507" s="3"/>
      <c r="F507" s="3"/>
      <c r="G507" s="14"/>
      <c r="J507" s="3"/>
      <c r="L507" s="2"/>
    </row>
    <row r="508" spans="2:12" ht="15.75" customHeight="1" x14ac:dyDescent="0.35">
      <c r="B508" s="14"/>
      <c r="C508" s="3"/>
      <c r="D508" s="14"/>
      <c r="E508" s="3"/>
      <c r="F508" s="3"/>
      <c r="G508" s="14"/>
      <c r="J508" s="3"/>
      <c r="L508" s="2"/>
    </row>
    <row r="509" spans="2:12" ht="15.75" customHeight="1" x14ac:dyDescent="0.35">
      <c r="B509" s="14"/>
      <c r="C509" s="3"/>
      <c r="D509" s="14"/>
      <c r="E509" s="3"/>
      <c r="F509" s="3"/>
      <c r="G509" s="14"/>
      <c r="J509" s="3"/>
      <c r="L509" s="2"/>
    </row>
    <row r="510" spans="2:12" ht="15.75" customHeight="1" x14ac:dyDescent="0.35">
      <c r="B510" s="14"/>
      <c r="C510" s="3"/>
      <c r="D510" s="14"/>
      <c r="E510" s="3"/>
      <c r="F510" s="3"/>
      <c r="G510" s="14"/>
      <c r="J510" s="3"/>
      <c r="L510" s="2"/>
    </row>
    <row r="511" spans="2:12" ht="15.75" customHeight="1" x14ac:dyDescent="0.35">
      <c r="B511" s="14"/>
      <c r="C511" s="3"/>
      <c r="D511" s="14"/>
      <c r="E511" s="3"/>
      <c r="F511" s="3"/>
      <c r="G511" s="14"/>
      <c r="J511" s="3"/>
      <c r="L511" s="2"/>
    </row>
    <row r="512" spans="2:12" ht="15.75" customHeight="1" x14ac:dyDescent="0.35">
      <c r="B512" s="14"/>
      <c r="C512" s="3"/>
      <c r="D512" s="14"/>
      <c r="E512" s="3"/>
      <c r="F512" s="3"/>
      <c r="G512" s="14"/>
      <c r="J512" s="3"/>
      <c r="L512" s="2"/>
    </row>
    <row r="513" spans="2:12" ht="15.75" customHeight="1" x14ac:dyDescent="0.35">
      <c r="B513" s="14"/>
      <c r="C513" s="3"/>
      <c r="D513" s="14"/>
      <c r="E513" s="3"/>
      <c r="F513" s="3"/>
      <c r="G513" s="14"/>
      <c r="J513" s="3"/>
      <c r="L513" s="2"/>
    </row>
    <row r="514" spans="2:12" ht="15.75" customHeight="1" x14ac:dyDescent="0.35">
      <c r="B514" s="14"/>
      <c r="C514" s="3"/>
      <c r="D514" s="14"/>
      <c r="E514" s="3"/>
      <c r="F514" s="3"/>
      <c r="G514" s="14"/>
      <c r="J514" s="3"/>
      <c r="L514" s="2"/>
    </row>
    <row r="515" spans="2:12" ht="15.75" customHeight="1" x14ac:dyDescent="0.35">
      <c r="B515" s="14"/>
      <c r="C515" s="3"/>
      <c r="D515" s="14"/>
      <c r="E515" s="3"/>
      <c r="F515" s="3"/>
      <c r="G515" s="14"/>
      <c r="J515" s="3"/>
      <c r="L515" s="2"/>
    </row>
    <row r="516" spans="2:12" ht="15.75" customHeight="1" x14ac:dyDescent="0.35">
      <c r="B516" s="14"/>
      <c r="C516" s="3"/>
      <c r="D516" s="14"/>
      <c r="E516" s="3"/>
      <c r="F516" s="3"/>
      <c r="G516" s="14"/>
      <c r="J516" s="3"/>
      <c r="L516" s="2"/>
    </row>
    <row r="517" spans="2:12" ht="15.75" customHeight="1" x14ac:dyDescent="0.35">
      <c r="B517" s="14"/>
      <c r="C517" s="3"/>
      <c r="D517" s="14"/>
      <c r="E517" s="3"/>
      <c r="F517" s="3"/>
      <c r="G517" s="14"/>
      <c r="J517" s="3"/>
      <c r="L517" s="2"/>
    </row>
    <row r="518" spans="2:12" ht="15.75" customHeight="1" x14ac:dyDescent="0.35">
      <c r="B518" s="14"/>
      <c r="C518" s="3"/>
      <c r="D518" s="14"/>
      <c r="E518" s="3"/>
      <c r="F518" s="3"/>
      <c r="G518" s="14"/>
      <c r="J518" s="3"/>
      <c r="L518" s="2"/>
    </row>
    <row r="519" spans="2:12" ht="15.75" customHeight="1" x14ac:dyDescent="0.35">
      <c r="B519" s="14"/>
      <c r="C519" s="3"/>
      <c r="D519" s="14"/>
      <c r="E519" s="3"/>
      <c r="F519" s="3"/>
      <c r="G519" s="14"/>
      <c r="J519" s="3"/>
      <c r="L519" s="2"/>
    </row>
    <row r="520" spans="2:12" ht="15.75" customHeight="1" x14ac:dyDescent="0.35">
      <c r="B520" s="14"/>
      <c r="C520" s="3"/>
      <c r="D520" s="14"/>
      <c r="E520" s="3"/>
      <c r="F520" s="3"/>
      <c r="G520" s="14"/>
      <c r="J520" s="3"/>
      <c r="L520" s="2"/>
    </row>
    <row r="521" spans="2:12" ht="15.75" customHeight="1" x14ac:dyDescent="0.35">
      <c r="B521" s="14"/>
      <c r="C521" s="3"/>
      <c r="D521" s="14"/>
      <c r="E521" s="3"/>
      <c r="F521" s="3"/>
      <c r="G521" s="14"/>
      <c r="J521" s="3"/>
      <c r="L521" s="2"/>
    </row>
    <row r="522" spans="2:12" ht="15.75" customHeight="1" x14ac:dyDescent="0.35">
      <c r="B522" s="14"/>
      <c r="C522" s="3"/>
      <c r="D522" s="14"/>
      <c r="E522" s="3"/>
      <c r="F522" s="3"/>
      <c r="G522" s="14"/>
      <c r="J522" s="3"/>
      <c r="L522" s="2"/>
    </row>
    <row r="523" spans="2:12" ht="15.75" customHeight="1" x14ac:dyDescent="0.35">
      <c r="B523" s="14"/>
      <c r="C523" s="3"/>
      <c r="D523" s="14"/>
      <c r="E523" s="3"/>
      <c r="F523" s="3"/>
      <c r="G523" s="14"/>
      <c r="J523" s="3"/>
      <c r="L523" s="2"/>
    </row>
    <row r="524" spans="2:12" ht="15.75" customHeight="1" x14ac:dyDescent="0.35">
      <c r="B524" s="14"/>
      <c r="C524" s="3"/>
      <c r="D524" s="14"/>
      <c r="E524" s="3"/>
      <c r="F524" s="3"/>
      <c r="G524" s="14"/>
      <c r="J524" s="3"/>
      <c r="L524" s="2"/>
    </row>
    <row r="525" spans="2:12" ht="15.75" customHeight="1" x14ac:dyDescent="0.35">
      <c r="B525" s="14"/>
      <c r="C525" s="3"/>
      <c r="D525" s="14"/>
      <c r="E525" s="3"/>
      <c r="F525" s="3"/>
      <c r="G525" s="14"/>
      <c r="J525" s="3"/>
      <c r="L525" s="2"/>
    </row>
    <row r="526" spans="2:12" ht="15.75" customHeight="1" x14ac:dyDescent="0.35">
      <c r="B526" s="14"/>
      <c r="C526" s="3"/>
      <c r="D526" s="14"/>
      <c r="E526" s="3"/>
      <c r="F526" s="3"/>
      <c r="G526" s="14"/>
      <c r="J526" s="3"/>
      <c r="L526" s="2"/>
    </row>
    <row r="527" spans="2:12" ht="15.75" customHeight="1" x14ac:dyDescent="0.35">
      <c r="B527" s="14"/>
      <c r="C527" s="3"/>
      <c r="D527" s="14"/>
      <c r="E527" s="3"/>
      <c r="F527" s="3"/>
      <c r="G527" s="14"/>
      <c r="J527" s="3"/>
      <c r="L527" s="2"/>
    </row>
    <row r="528" spans="2:12" ht="15.75" customHeight="1" x14ac:dyDescent="0.35">
      <c r="B528" s="14"/>
      <c r="C528" s="3"/>
      <c r="D528" s="14"/>
      <c r="E528" s="3"/>
      <c r="F528" s="3"/>
      <c r="G528" s="14"/>
      <c r="J528" s="3"/>
      <c r="L528" s="2"/>
    </row>
    <row r="529" spans="2:12" ht="15.75" customHeight="1" x14ac:dyDescent="0.35">
      <c r="B529" s="14"/>
      <c r="C529" s="3"/>
      <c r="D529" s="14"/>
      <c r="E529" s="3"/>
      <c r="F529" s="3"/>
      <c r="G529" s="14"/>
      <c r="J529" s="3"/>
      <c r="L529" s="2"/>
    </row>
    <row r="530" spans="2:12" ht="15.75" customHeight="1" x14ac:dyDescent="0.35">
      <c r="B530" s="14"/>
      <c r="C530" s="3"/>
      <c r="D530" s="14"/>
      <c r="E530" s="3"/>
      <c r="F530" s="3"/>
      <c r="G530" s="14"/>
      <c r="J530" s="3"/>
      <c r="L530" s="2"/>
    </row>
    <row r="531" spans="2:12" ht="15.75" customHeight="1" x14ac:dyDescent="0.35">
      <c r="B531" s="14"/>
      <c r="C531" s="3"/>
      <c r="D531" s="14"/>
      <c r="E531" s="3"/>
      <c r="F531" s="3"/>
      <c r="G531" s="14"/>
      <c r="J531" s="3"/>
      <c r="L531" s="2"/>
    </row>
    <row r="532" spans="2:12" ht="15.75" customHeight="1" x14ac:dyDescent="0.35">
      <c r="B532" s="14"/>
      <c r="C532" s="3"/>
      <c r="D532" s="14"/>
      <c r="E532" s="3"/>
      <c r="F532" s="3"/>
      <c r="G532" s="14"/>
      <c r="J532" s="3"/>
      <c r="L532" s="2"/>
    </row>
    <row r="533" spans="2:12" ht="15.75" customHeight="1" x14ac:dyDescent="0.35">
      <c r="B533" s="14"/>
      <c r="C533" s="3"/>
      <c r="D533" s="14"/>
      <c r="E533" s="3"/>
      <c r="F533" s="3"/>
      <c r="G533" s="14"/>
      <c r="J533" s="3"/>
      <c r="L533" s="2"/>
    </row>
    <row r="534" spans="2:12" ht="15.75" customHeight="1" x14ac:dyDescent="0.35">
      <c r="B534" s="14"/>
      <c r="C534" s="3"/>
      <c r="D534" s="14"/>
      <c r="E534" s="3"/>
      <c r="F534" s="3"/>
      <c r="G534" s="14"/>
      <c r="J534" s="3"/>
      <c r="L534" s="2"/>
    </row>
    <row r="535" spans="2:12" ht="15.75" customHeight="1" x14ac:dyDescent="0.35">
      <c r="B535" s="14"/>
      <c r="C535" s="3"/>
      <c r="D535" s="14"/>
      <c r="E535" s="3"/>
      <c r="F535" s="3"/>
      <c r="G535" s="14"/>
      <c r="J535" s="3"/>
      <c r="L535" s="2"/>
    </row>
    <row r="536" spans="2:12" ht="15.75" customHeight="1" x14ac:dyDescent="0.35">
      <c r="B536" s="14"/>
      <c r="C536" s="3"/>
      <c r="D536" s="14"/>
      <c r="E536" s="3"/>
      <c r="F536" s="3"/>
      <c r="G536" s="14"/>
      <c r="J536" s="3"/>
      <c r="L536" s="2"/>
    </row>
    <row r="537" spans="2:12" ht="15.75" customHeight="1" x14ac:dyDescent="0.35">
      <c r="B537" s="14"/>
      <c r="C537" s="3"/>
      <c r="D537" s="14"/>
      <c r="E537" s="3"/>
      <c r="F537" s="3"/>
      <c r="G537" s="14"/>
      <c r="J537" s="3"/>
      <c r="L537" s="2"/>
    </row>
    <row r="538" spans="2:12" ht="15.75" customHeight="1" x14ac:dyDescent="0.35">
      <c r="B538" s="14"/>
      <c r="C538" s="3"/>
      <c r="D538" s="14"/>
      <c r="E538" s="3"/>
      <c r="F538" s="3"/>
      <c r="G538" s="14"/>
      <c r="J538" s="3"/>
      <c r="L538" s="2"/>
    </row>
    <row r="539" spans="2:12" ht="15.75" customHeight="1" x14ac:dyDescent="0.35">
      <c r="B539" s="14"/>
      <c r="C539" s="3"/>
      <c r="D539" s="14"/>
      <c r="E539" s="3"/>
      <c r="F539" s="3"/>
      <c r="G539" s="14"/>
      <c r="J539" s="3"/>
      <c r="L539" s="2"/>
    </row>
    <row r="540" spans="2:12" ht="15.75" customHeight="1" x14ac:dyDescent="0.35">
      <c r="B540" s="14"/>
      <c r="C540" s="3"/>
      <c r="D540" s="14"/>
      <c r="E540" s="3"/>
      <c r="F540" s="3"/>
      <c r="G540" s="14"/>
      <c r="J540" s="3"/>
      <c r="L540" s="2"/>
    </row>
    <row r="541" spans="2:12" ht="15.75" customHeight="1" x14ac:dyDescent="0.35">
      <c r="B541" s="14"/>
      <c r="C541" s="3"/>
      <c r="D541" s="14"/>
      <c r="E541" s="3"/>
      <c r="F541" s="3"/>
      <c r="G541" s="14"/>
      <c r="J541" s="3"/>
      <c r="L541" s="2"/>
    </row>
    <row r="542" spans="2:12" ht="15.75" customHeight="1" x14ac:dyDescent="0.35">
      <c r="B542" s="14"/>
      <c r="C542" s="3"/>
      <c r="D542" s="14"/>
      <c r="E542" s="3"/>
      <c r="F542" s="3"/>
      <c r="G542" s="14"/>
      <c r="J542" s="3"/>
      <c r="L542" s="2"/>
    </row>
    <row r="543" spans="2:12" ht="15.75" customHeight="1" x14ac:dyDescent="0.35">
      <c r="B543" s="14"/>
      <c r="C543" s="3"/>
      <c r="D543" s="14"/>
      <c r="E543" s="3"/>
      <c r="F543" s="3"/>
      <c r="G543" s="14"/>
      <c r="J543" s="3"/>
      <c r="L543" s="2"/>
    </row>
    <row r="544" spans="2:12" ht="15.75" customHeight="1" x14ac:dyDescent="0.35">
      <c r="B544" s="14"/>
      <c r="C544" s="3"/>
      <c r="D544" s="14"/>
      <c r="E544" s="3"/>
      <c r="F544" s="3"/>
      <c r="G544" s="14"/>
      <c r="J544" s="3"/>
      <c r="L544" s="2"/>
    </row>
    <row r="545" spans="2:12" ht="15.75" customHeight="1" x14ac:dyDescent="0.35">
      <c r="B545" s="14"/>
      <c r="C545" s="3"/>
      <c r="D545" s="14"/>
      <c r="E545" s="3"/>
      <c r="F545" s="3"/>
      <c r="G545" s="14"/>
      <c r="J545" s="3"/>
      <c r="L545" s="2"/>
    </row>
    <row r="546" spans="2:12" ht="15.75" customHeight="1" x14ac:dyDescent="0.35">
      <c r="B546" s="14"/>
      <c r="C546" s="3"/>
      <c r="D546" s="14"/>
      <c r="E546" s="3"/>
      <c r="F546" s="3"/>
      <c r="G546" s="14"/>
      <c r="J546" s="3"/>
      <c r="L546" s="2"/>
    </row>
    <row r="547" spans="2:12" ht="15.75" customHeight="1" x14ac:dyDescent="0.35">
      <c r="B547" s="14"/>
      <c r="C547" s="3"/>
      <c r="D547" s="14"/>
      <c r="E547" s="3"/>
      <c r="F547" s="3"/>
      <c r="G547" s="14"/>
      <c r="J547" s="3"/>
      <c r="L547" s="2"/>
    </row>
    <row r="548" spans="2:12" ht="15.75" customHeight="1" x14ac:dyDescent="0.35">
      <c r="B548" s="14"/>
      <c r="C548" s="3"/>
      <c r="D548" s="14"/>
      <c r="E548" s="3"/>
      <c r="F548" s="3"/>
      <c r="G548" s="14"/>
      <c r="J548" s="3"/>
      <c r="L548" s="2"/>
    </row>
    <row r="549" spans="2:12" ht="15.75" customHeight="1" x14ac:dyDescent="0.35">
      <c r="B549" s="14"/>
      <c r="C549" s="3"/>
      <c r="D549" s="14"/>
      <c r="E549" s="3"/>
      <c r="F549" s="3"/>
      <c r="G549" s="14"/>
      <c r="J549" s="3"/>
      <c r="L549" s="2"/>
    </row>
    <row r="550" spans="2:12" ht="15.75" customHeight="1" x14ac:dyDescent="0.35">
      <c r="B550" s="14"/>
      <c r="C550" s="3"/>
      <c r="D550" s="14"/>
      <c r="E550" s="3"/>
      <c r="F550" s="3"/>
      <c r="G550" s="14"/>
      <c r="J550" s="3"/>
      <c r="L550" s="2"/>
    </row>
    <row r="551" spans="2:12" ht="15.75" customHeight="1" x14ac:dyDescent="0.35">
      <c r="B551" s="14"/>
      <c r="C551" s="3"/>
      <c r="D551" s="14"/>
      <c r="E551" s="3"/>
      <c r="F551" s="3"/>
      <c r="G551" s="14"/>
      <c r="J551" s="3"/>
      <c r="L551" s="2"/>
    </row>
    <row r="552" spans="2:12" ht="15.75" customHeight="1" x14ac:dyDescent="0.35">
      <c r="B552" s="14"/>
      <c r="C552" s="3"/>
      <c r="D552" s="14"/>
      <c r="E552" s="3"/>
      <c r="F552" s="3"/>
      <c r="G552" s="14"/>
      <c r="J552" s="3"/>
      <c r="L552" s="2"/>
    </row>
    <row r="553" spans="2:12" ht="15.75" customHeight="1" x14ac:dyDescent="0.35">
      <c r="B553" s="14"/>
      <c r="C553" s="3"/>
      <c r="D553" s="14"/>
      <c r="E553" s="3"/>
      <c r="F553" s="3"/>
      <c r="G553" s="14"/>
      <c r="J553" s="3"/>
      <c r="L553" s="2"/>
    </row>
    <row r="554" spans="2:12" ht="15.75" customHeight="1" x14ac:dyDescent="0.35">
      <c r="B554" s="14"/>
      <c r="C554" s="3"/>
      <c r="D554" s="14"/>
      <c r="E554" s="3"/>
      <c r="F554" s="3"/>
      <c r="G554" s="14"/>
      <c r="J554" s="3"/>
      <c r="L554" s="2"/>
    </row>
    <row r="555" spans="2:12" ht="15.75" customHeight="1" x14ac:dyDescent="0.35">
      <c r="B555" s="14"/>
      <c r="C555" s="3"/>
      <c r="D555" s="14"/>
      <c r="E555" s="3"/>
      <c r="F555" s="3"/>
      <c r="G555" s="14"/>
      <c r="J555" s="3"/>
      <c r="L555" s="2"/>
    </row>
    <row r="556" spans="2:12" ht="15.75" customHeight="1" x14ac:dyDescent="0.35">
      <c r="B556" s="14"/>
      <c r="C556" s="3"/>
      <c r="D556" s="14"/>
      <c r="E556" s="3"/>
      <c r="F556" s="3"/>
      <c r="G556" s="14"/>
      <c r="J556" s="3"/>
      <c r="L556" s="2"/>
    </row>
    <row r="557" spans="2:12" ht="15.75" customHeight="1" x14ac:dyDescent="0.35">
      <c r="B557" s="14"/>
      <c r="C557" s="3"/>
      <c r="D557" s="14"/>
      <c r="E557" s="3"/>
      <c r="F557" s="3"/>
      <c r="G557" s="14"/>
      <c r="J557" s="3"/>
      <c r="L557" s="2"/>
    </row>
    <row r="558" spans="2:12" ht="15.75" customHeight="1" x14ac:dyDescent="0.35">
      <c r="B558" s="14"/>
      <c r="C558" s="3"/>
      <c r="D558" s="14"/>
      <c r="E558" s="3"/>
      <c r="F558" s="3"/>
      <c r="G558" s="14"/>
      <c r="J558" s="3"/>
      <c r="L558" s="2"/>
    </row>
    <row r="559" spans="2:12" ht="15.75" customHeight="1" x14ac:dyDescent="0.35">
      <c r="B559" s="14"/>
      <c r="C559" s="3"/>
      <c r="D559" s="14"/>
      <c r="E559" s="3"/>
      <c r="F559" s="3"/>
      <c r="G559" s="14"/>
      <c r="J559" s="3"/>
      <c r="L559" s="2"/>
    </row>
    <row r="560" spans="2:12" ht="15.75" customHeight="1" x14ac:dyDescent="0.35">
      <c r="B560" s="14"/>
      <c r="C560" s="3"/>
      <c r="D560" s="14"/>
      <c r="E560" s="3"/>
      <c r="F560" s="3"/>
      <c r="G560" s="14"/>
      <c r="J560" s="3"/>
      <c r="L560" s="2"/>
    </row>
    <row r="561" spans="2:12" ht="15.75" customHeight="1" x14ac:dyDescent="0.35">
      <c r="B561" s="14"/>
      <c r="C561" s="3"/>
      <c r="D561" s="14"/>
      <c r="E561" s="3"/>
      <c r="F561" s="3"/>
      <c r="G561" s="14"/>
      <c r="J561" s="3"/>
      <c r="L561" s="2"/>
    </row>
    <row r="562" spans="2:12" ht="15.75" customHeight="1" x14ac:dyDescent="0.35">
      <c r="B562" s="14"/>
      <c r="C562" s="3"/>
      <c r="D562" s="14"/>
      <c r="E562" s="3"/>
      <c r="F562" s="3"/>
      <c r="G562" s="14"/>
      <c r="J562" s="3"/>
      <c r="L562" s="2"/>
    </row>
    <row r="563" spans="2:12" ht="15.75" customHeight="1" x14ac:dyDescent="0.35">
      <c r="B563" s="14"/>
      <c r="C563" s="3"/>
      <c r="D563" s="14"/>
      <c r="E563" s="3"/>
      <c r="F563" s="3"/>
      <c r="G563" s="14"/>
      <c r="J563" s="3"/>
      <c r="L563" s="2"/>
    </row>
    <row r="564" spans="2:12" ht="15.75" customHeight="1" x14ac:dyDescent="0.35">
      <c r="B564" s="14"/>
      <c r="C564" s="3"/>
      <c r="D564" s="14"/>
      <c r="E564" s="3"/>
      <c r="F564" s="3"/>
      <c r="G564" s="14"/>
      <c r="J564" s="3"/>
      <c r="L564" s="2"/>
    </row>
    <row r="565" spans="2:12" ht="15.75" customHeight="1" x14ac:dyDescent="0.35">
      <c r="B565" s="14"/>
      <c r="C565" s="3"/>
      <c r="D565" s="14"/>
      <c r="E565" s="3"/>
      <c r="F565" s="3"/>
      <c r="G565" s="14"/>
      <c r="J565" s="3"/>
      <c r="L565" s="2"/>
    </row>
    <row r="566" spans="2:12" ht="15.75" customHeight="1" x14ac:dyDescent="0.35">
      <c r="B566" s="14"/>
      <c r="C566" s="3"/>
      <c r="D566" s="14"/>
      <c r="E566" s="3"/>
      <c r="F566" s="3"/>
      <c r="G566" s="14"/>
      <c r="J566" s="3"/>
      <c r="L566" s="2"/>
    </row>
    <row r="567" spans="2:12" ht="15.75" customHeight="1" x14ac:dyDescent="0.35">
      <c r="B567" s="14"/>
      <c r="C567" s="3"/>
      <c r="D567" s="14"/>
      <c r="E567" s="3"/>
      <c r="F567" s="3"/>
      <c r="G567" s="14"/>
      <c r="J567" s="3"/>
      <c r="L567" s="2"/>
    </row>
    <row r="568" spans="2:12" ht="15.75" customHeight="1" x14ac:dyDescent="0.35">
      <c r="B568" s="14"/>
      <c r="C568" s="3"/>
      <c r="D568" s="14"/>
      <c r="E568" s="3"/>
      <c r="F568" s="3"/>
      <c r="G568" s="14"/>
      <c r="J568" s="3"/>
      <c r="L568" s="2"/>
    </row>
    <row r="569" spans="2:12" ht="15.75" customHeight="1" x14ac:dyDescent="0.35">
      <c r="B569" s="14"/>
      <c r="C569" s="3"/>
      <c r="D569" s="14"/>
      <c r="E569" s="3"/>
      <c r="F569" s="3"/>
      <c r="G569" s="14"/>
      <c r="J569" s="3"/>
      <c r="L569" s="2"/>
    </row>
    <row r="570" spans="2:12" ht="15.75" customHeight="1" x14ac:dyDescent="0.35">
      <c r="B570" s="14"/>
      <c r="C570" s="3"/>
      <c r="D570" s="14"/>
      <c r="E570" s="3"/>
      <c r="F570" s="3"/>
      <c r="G570" s="14"/>
      <c r="J570" s="3"/>
      <c r="L570" s="2"/>
    </row>
    <row r="571" spans="2:12" ht="15.75" customHeight="1" x14ac:dyDescent="0.35">
      <c r="B571" s="14"/>
      <c r="C571" s="3"/>
      <c r="D571" s="14"/>
      <c r="E571" s="3"/>
      <c r="F571" s="3"/>
      <c r="G571" s="14"/>
      <c r="J571" s="3"/>
      <c r="L571" s="2"/>
    </row>
    <row r="572" spans="2:12" ht="15.75" customHeight="1" x14ac:dyDescent="0.35">
      <c r="B572" s="14"/>
      <c r="C572" s="3"/>
      <c r="D572" s="14"/>
      <c r="E572" s="3"/>
      <c r="F572" s="3"/>
      <c r="G572" s="14"/>
      <c r="J572" s="3"/>
      <c r="L572" s="2"/>
    </row>
    <row r="573" spans="2:12" ht="15.75" customHeight="1" x14ac:dyDescent="0.35">
      <c r="B573" s="14"/>
      <c r="C573" s="3"/>
      <c r="D573" s="14"/>
      <c r="E573" s="3"/>
      <c r="F573" s="3"/>
      <c r="G573" s="14"/>
      <c r="J573" s="3"/>
      <c r="L573" s="2"/>
    </row>
    <row r="574" spans="2:12" ht="15.75" customHeight="1" x14ac:dyDescent="0.35">
      <c r="B574" s="14"/>
      <c r="C574" s="3"/>
      <c r="D574" s="14"/>
      <c r="E574" s="3"/>
      <c r="F574" s="3"/>
      <c r="G574" s="14"/>
      <c r="J574" s="3"/>
      <c r="L574" s="2"/>
    </row>
    <row r="575" spans="2:12" ht="15.75" customHeight="1" x14ac:dyDescent="0.35">
      <c r="B575" s="14"/>
      <c r="C575" s="3"/>
      <c r="D575" s="14"/>
      <c r="E575" s="3"/>
      <c r="F575" s="3"/>
      <c r="G575" s="14"/>
      <c r="J575" s="3"/>
      <c r="L575" s="2"/>
    </row>
    <row r="576" spans="2:12" ht="15.75" customHeight="1" x14ac:dyDescent="0.35">
      <c r="B576" s="14"/>
      <c r="C576" s="3"/>
      <c r="D576" s="14"/>
      <c r="E576" s="3"/>
      <c r="F576" s="3"/>
      <c r="G576" s="14"/>
      <c r="J576" s="3"/>
      <c r="L576" s="2"/>
    </row>
    <row r="577" spans="2:12" ht="15.75" customHeight="1" x14ac:dyDescent="0.35">
      <c r="B577" s="14"/>
      <c r="C577" s="3"/>
      <c r="D577" s="14"/>
      <c r="E577" s="3"/>
      <c r="F577" s="3"/>
      <c r="G577" s="14"/>
      <c r="J577" s="3"/>
      <c r="L577" s="2"/>
    </row>
    <row r="578" spans="2:12" ht="15.75" customHeight="1" x14ac:dyDescent="0.35">
      <c r="B578" s="14"/>
      <c r="C578" s="3"/>
      <c r="D578" s="14"/>
      <c r="E578" s="3"/>
      <c r="F578" s="3"/>
      <c r="G578" s="14"/>
      <c r="J578" s="3"/>
      <c r="L578" s="2"/>
    </row>
    <row r="579" spans="2:12" ht="15.75" customHeight="1" x14ac:dyDescent="0.35">
      <c r="B579" s="14"/>
      <c r="C579" s="3"/>
      <c r="D579" s="14"/>
      <c r="E579" s="3"/>
      <c r="F579" s="3"/>
      <c r="G579" s="14"/>
      <c r="J579" s="3"/>
      <c r="L579" s="2"/>
    </row>
    <row r="580" spans="2:12" ht="15.75" customHeight="1" x14ac:dyDescent="0.35">
      <c r="B580" s="14"/>
      <c r="C580" s="3"/>
      <c r="D580" s="14"/>
      <c r="E580" s="3"/>
      <c r="F580" s="3"/>
      <c r="G580" s="14"/>
      <c r="J580" s="3"/>
      <c r="L580" s="2"/>
    </row>
    <row r="581" spans="2:12" ht="15.75" customHeight="1" x14ac:dyDescent="0.35">
      <c r="B581" s="14"/>
      <c r="C581" s="3"/>
      <c r="D581" s="14"/>
      <c r="E581" s="3"/>
      <c r="F581" s="3"/>
      <c r="G581" s="14"/>
      <c r="J581" s="3"/>
      <c r="L581" s="2"/>
    </row>
    <row r="582" spans="2:12" ht="15.75" customHeight="1" x14ac:dyDescent="0.35">
      <c r="B582" s="14"/>
      <c r="C582" s="3"/>
      <c r="D582" s="14"/>
      <c r="E582" s="3"/>
      <c r="F582" s="3"/>
      <c r="G582" s="14"/>
      <c r="J582" s="3"/>
      <c r="L582" s="2"/>
    </row>
    <row r="583" spans="2:12" ht="15.75" customHeight="1" x14ac:dyDescent="0.35">
      <c r="B583" s="14"/>
      <c r="C583" s="3"/>
      <c r="D583" s="14"/>
      <c r="E583" s="3"/>
      <c r="F583" s="3"/>
      <c r="G583" s="14"/>
      <c r="J583" s="3"/>
      <c r="L583" s="2"/>
    </row>
    <row r="584" spans="2:12" ht="15.75" customHeight="1" x14ac:dyDescent="0.35">
      <c r="B584" s="14"/>
      <c r="C584" s="3"/>
      <c r="D584" s="14"/>
      <c r="E584" s="3"/>
      <c r="F584" s="3"/>
      <c r="G584" s="14"/>
      <c r="J584" s="3"/>
      <c r="L584" s="2"/>
    </row>
    <row r="585" spans="2:12" ht="15.75" customHeight="1" x14ac:dyDescent="0.35">
      <c r="B585" s="14"/>
      <c r="C585" s="3"/>
      <c r="D585" s="14"/>
      <c r="E585" s="3"/>
      <c r="F585" s="3"/>
      <c r="G585" s="14"/>
      <c r="J585" s="3"/>
      <c r="L585" s="2"/>
    </row>
    <row r="586" spans="2:12" ht="15.75" customHeight="1" x14ac:dyDescent="0.35">
      <c r="B586" s="14"/>
      <c r="C586" s="3"/>
      <c r="D586" s="14"/>
      <c r="E586" s="3"/>
      <c r="F586" s="3"/>
      <c r="G586" s="14"/>
      <c r="J586" s="3"/>
      <c r="L586" s="2"/>
    </row>
    <row r="587" spans="2:12" ht="15.75" customHeight="1" x14ac:dyDescent="0.35">
      <c r="B587" s="14"/>
      <c r="C587" s="3"/>
      <c r="D587" s="14"/>
      <c r="E587" s="3"/>
      <c r="F587" s="3"/>
      <c r="G587" s="14"/>
      <c r="J587" s="3"/>
      <c r="L587" s="2"/>
    </row>
    <row r="588" spans="2:12" ht="15.75" customHeight="1" x14ac:dyDescent="0.35">
      <c r="B588" s="14"/>
      <c r="C588" s="3"/>
      <c r="D588" s="14"/>
      <c r="E588" s="3"/>
      <c r="F588" s="3"/>
      <c r="G588" s="14"/>
      <c r="J588" s="3"/>
      <c r="L588" s="2"/>
    </row>
    <row r="589" spans="2:12" ht="15.75" customHeight="1" x14ac:dyDescent="0.35">
      <c r="B589" s="14"/>
      <c r="C589" s="3"/>
      <c r="D589" s="14"/>
      <c r="E589" s="3"/>
      <c r="F589" s="3"/>
      <c r="G589" s="14"/>
      <c r="J589" s="3"/>
      <c r="L589" s="2"/>
    </row>
    <row r="590" spans="2:12" ht="15.75" customHeight="1" x14ac:dyDescent="0.35">
      <c r="B590" s="14"/>
      <c r="C590" s="3"/>
      <c r="D590" s="14"/>
      <c r="E590" s="3"/>
      <c r="F590" s="3"/>
      <c r="G590" s="14"/>
      <c r="J590" s="3"/>
      <c r="L590" s="2"/>
    </row>
    <row r="591" spans="2:12" ht="15.75" customHeight="1" x14ac:dyDescent="0.35">
      <c r="B591" s="14"/>
      <c r="C591" s="3"/>
      <c r="D591" s="14"/>
      <c r="E591" s="3"/>
      <c r="F591" s="3"/>
      <c r="G591" s="14"/>
      <c r="J591" s="3"/>
      <c r="L591" s="2"/>
    </row>
    <row r="592" spans="2:12" ht="15.75" customHeight="1" x14ac:dyDescent="0.35">
      <c r="B592" s="14"/>
      <c r="C592" s="3"/>
      <c r="D592" s="14"/>
      <c r="E592" s="3"/>
      <c r="F592" s="3"/>
      <c r="G592" s="14"/>
      <c r="J592" s="3"/>
      <c r="L592" s="2"/>
    </row>
    <row r="593" spans="2:12" ht="15.75" customHeight="1" x14ac:dyDescent="0.35">
      <c r="B593" s="14"/>
      <c r="C593" s="3"/>
      <c r="D593" s="14"/>
      <c r="E593" s="3"/>
      <c r="F593" s="3"/>
      <c r="G593" s="14"/>
      <c r="J593" s="3"/>
      <c r="L593" s="2"/>
    </row>
    <row r="594" spans="2:12" ht="15.75" customHeight="1" x14ac:dyDescent="0.35">
      <c r="B594" s="14"/>
      <c r="C594" s="3"/>
      <c r="D594" s="14"/>
      <c r="E594" s="3"/>
      <c r="F594" s="3"/>
      <c r="G594" s="14"/>
      <c r="J594" s="3"/>
      <c r="L594" s="2"/>
    </row>
    <row r="595" spans="2:12" ht="15.75" customHeight="1" x14ac:dyDescent="0.35">
      <c r="B595" s="14"/>
      <c r="C595" s="3"/>
      <c r="D595" s="14"/>
      <c r="E595" s="3"/>
      <c r="F595" s="3"/>
      <c r="G595" s="14"/>
      <c r="J595" s="3"/>
      <c r="L595" s="2"/>
    </row>
    <row r="596" spans="2:12" ht="15.75" customHeight="1" x14ac:dyDescent="0.35">
      <c r="B596" s="14"/>
      <c r="C596" s="3"/>
      <c r="D596" s="14"/>
      <c r="E596" s="3"/>
      <c r="F596" s="3"/>
      <c r="G596" s="14"/>
      <c r="J596" s="3"/>
      <c r="L596" s="2"/>
    </row>
    <row r="597" spans="2:12" ht="15.75" customHeight="1" x14ac:dyDescent="0.35">
      <c r="B597" s="14"/>
      <c r="C597" s="3"/>
      <c r="D597" s="14"/>
      <c r="E597" s="3"/>
      <c r="F597" s="3"/>
      <c r="G597" s="14"/>
      <c r="J597" s="3"/>
      <c r="L597" s="2"/>
    </row>
    <row r="598" spans="2:12" ht="15.75" customHeight="1" x14ac:dyDescent="0.35">
      <c r="B598" s="14"/>
      <c r="C598" s="3"/>
      <c r="D598" s="14"/>
      <c r="E598" s="3"/>
      <c r="F598" s="3"/>
      <c r="G598" s="14"/>
      <c r="J598" s="3"/>
      <c r="L598" s="2"/>
    </row>
    <row r="599" spans="2:12" ht="15.75" customHeight="1" x14ac:dyDescent="0.35">
      <c r="B599" s="14"/>
      <c r="C599" s="3"/>
      <c r="D599" s="14"/>
      <c r="E599" s="3"/>
      <c r="F599" s="3"/>
      <c r="G599" s="14"/>
      <c r="J599" s="3"/>
      <c r="L599" s="2"/>
    </row>
    <row r="600" spans="2:12" ht="15.75" customHeight="1" x14ac:dyDescent="0.35">
      <c r="B600" s="14"/>
      <c r="C600" s="3"/>
      <c r="D600" s="14"/>
      <c r="E600" s="3"/>
      <c r="F600" s="3"/>
      <c r="G600" s="14"/>
      <c r="J600" s="3"/>
      <c r="L600" s="2"/>
    </row>
    <row r="601" spans="2:12" ht="15.75" customHeight="1" x14ac:dyDescent="0.35">
      <c r="B601" s="14"/>
      <c r="C601" s="3"/>
      <c r="D601" s="14"/>
      <c r="E601" s="3"/>
      <c r="F601" s="3"/>
      <c r="G601" s="14"/>
      <c r="J601" s="3"/>
      <c r="L601" s="2"/>
    </row>
    <row r="602" spans="2:12" ht="15.75" customHeight="1" x14ac:dyDescent="0.35">
      <c r="B602" s="14"/>
      <c r="C602" s="3"/>
      <c r="D602" s="14"/>
      <c r="E602" s="3"/>
      <c r="F602" s="3"/>
      <c r="G602" s="14"/>
      <c r="J602" s="3"/>
      <c r="L602" s="2"/>
    </row>
    <row r="603" spans="2:12" ht="15.75" customHeight="1" x14ac:dyDescent="0.35">
      <c r="B603" s="14"/>
      <c r="C603" s="3"/>
      <c r="D603" s="14"/>
      <c r="E603" s="3"/>
      <c r="F603" s="3"/>
      <c r="G603" s="14"/>
      <c r="J603" s="3"/>
      <c r="L603" s="2"/>
    </row>
    <row r="604" spans="2:12" ht="15.75" customHeight="1" x14ac:dyDescent="0.35">
      <c r="B604" s="14"/>
      <c r="C604" s="3"/>
      <c r="D604" s="14"/>
      <c r="E604" s="3"/>
      <c r="F604" s="3"/>
      <c r="G604" s="14"/>
      <c r="J604" s="3"/>
      <c r="L604" s="2"/>
    </row>
    <row r="605" spans="2:12" ht="15.75" customHeight="1" x14ac:dyDescent="0.35">
      <c r="B605" s="14"/>
      <c r="C605" s="3"/>
      <c r="D605" s="14"/>
      <c r="E605" s="3"/>
      <c r="F605" s="3"/>
      <c r="G605" s="14"/>
      <c r="J605" s="3"/>
      <c r="L605" s="2"/>
    </row>
    <row r="606" spans="2:12" ht="15.75" customHeight="1" x14ac:dyDescent="0.35">
      <c r="B606" s="14"/>
      <c r="C606" s="3"/>
      <c r="D606" s="14"/>
      <c r="E606" s="3"/>
      <c r="F606" s="3"/>
      <c r="G606" s="14"/>
      <c r="J606" s="3"/>
      <c r="L606" s="2"/>
    </row>
    <row r="607" spans="2:12" ht="15.75" customHeight="1" x14ac:dyDescent="0.35">
      <c r="B607" s="14"/>
      <c r="C607" s="3"/>
      <c r="D607" s="14"/>
      <c r="E607" s="3"/>
      <c r="F607" s="3"/>
      <c r="G607" s="14"/>
      <c r="J607" s="3"/>
      <c r="L607" s="2"/>
    </row>
    <row r="608" spans="2:12" ht="15.75" customHeight="1" x14ac:dyDescent="0.35">
      <c r="B608" s="14"/>
      <c r="C608" s="3"/>
      <c r="D608" s="14"/>
      <c r="E608" s="3"/>
      <c r="F608" s="3"/>
      <c r="G608" s="14"/>
      <c r="J608" s="3"/>
      <c r="L608" s="2"/>
    </row>
    <row r="609" spans="2:12" ht="15.75" customHeight="1" x14ac:dyDescent="0.35">
      <c r="B609" s="14"/>
      <c r="C609" s="3"/>
      <c r="D609" s="14"/>
      <c r="E609" s="3"/>
      <c r="F609" s="3"/>
      <c r="G609" s="14"/>
      <c r="J609" s="3"/>
      <c r="L609" s="2"/>
    </row>
    <row r="610" spans="2:12" ht="15.75" customHeight="1" x14ac:dyDescent="0.35">
      <c r="B610" s="14"/>
      <c r="C610" s="3"/>
      <c r="D610" s="14"/>
      <c r="E610" s="3"/>
      <c r="F610" s="3"/>
      <c r="G610" s="14"/>
      <c r="J610" s="3"/>
      <c r="L610" s="2"/>
    </row>
    <row r="611" spans="2:12" ht="15.75" customHeight="1" x14ac:dyDescent="0.35">
      <c r="B611" s="14"/>
      <c r="C611" s="3"/>
      <c r="D611" s="14"/>
      <c r="E611" s="3"/>
      <c r="F611" s="3"/>
      <c r="G611" s="14"/>
      <c r="J611" s="3"/>
      <c r="L611" s="2"/>
    </row>
    <row r="612" spans="2:12" ht="15.75" customHeight="1" x14ac:dyDescent="0.35">
      <c r="B612" s="14"/>
      <c r="C612" s="3"/>
      <c r="D612" s="14"/>
      <c r="E612" s="3"/>
      <c r="F612" s="3"/>
      <c r="G612" s="14"/>
      <c r="J612" s="3"/>
      <c r="L612" s="2"/>
    </row>
    <row r="613" spans="2:12" ht="15.75" customHeight="1" x14ac:dyDescent="0.35">
      <c r="B613" s="14"/>
      <c r="C613" s="3"/>
      <c r="D613" s="14"/>
      <c r="E613" s="3"/>
      <c r="F613" s="3"/>
      <c r="G613" s="14"/>
      <c r="J613" s="3"/>
      <c r="L613" s="2"/>
    </row>
    <row r="614" spans="2:12" ht="15.75" customHeight="1" x14ac:dyDescent="0.35">
      <c r="B614" s="14"/>
      <c r="C614" s="3"/>
      <c r="D614" s="14"/>
      <c r="E614" s="3"/>
      <c r="F614" s="3"/>
      <c r="G614" s="14"/>
      <c r="J614" s="3"/>
      <c r="L614" s="2"/>
    </row>
    <row r="615" spans="2:12" ht="15.75" customHeight="1" x14ac:dyDescent="0.35">
      <c r="B615" s="14"/>
      <c r="C615" s="3"/>
      <c r="D615" s="14"/>
      <c r="E615" s="3"/>
      <c r="F615" s="3"/>
      <c r="G615" s="14"/>
      <c r="J615" s="3"/>
      <c r="L615" s="2"/>
    </row>
    <row r="616" spans="2:12" ht="15.75" customHeight="1" x14ac:dyDescent="0.35">
      <c r="B616" s="14"/>
      <c r="C616" s="3"/>
      <c r="D616" s="14"/>
      <c r="E616" s="3"/>
      <c r="F616" s="3"/>
      <c r="G616" s="14"/>
      <c r="J616" s="3"/>
      <c r="L616" s="2"/>
    </row>
    <row r="617" spans="2:12" ht="15.75" customHeight="1" x14ac:dyDescent="0.35">
      <c r="B617" s="14"/>
      <c r="C617" s="3"/>
      <c r="D617" s="14"/>
      <c r="E617" s="3"/>
      <c r="F617" s="3"/>
      <c r="G617" s="14"/>
      <c r="J617" s="3"/>
      <c r="L617" s="2"/>
    </row>
    <row r="618" spans="2:12" ht="15.75" customHeight="1" x14ac:dyDescent="0.35">
      <c r="B618" s="14"/>
      <c r="C618" s="3"/>
      <c r="D618" s="14"/>
      <c r="E618" s="3"/>
      <c r="F618" s="3"/>
      <c r="G618" s="14"/>
      <c r="J618" s="3"/>
      <c r="L618" s="2"/>
    </row>
    <row r="619" spans="2:12" ht="15.75" customHeight="1" x14ac:dyDescent="0.35">
      <c r="B619" s="14"/>
      <c r="C619" s="3"/>
      <c r="D619" s="14"/>
      <c r="E619" s="3"/>
      <c r="F619" s="3"/>
      <c r="G619" s="14"/>
      <c r="J619" s="3"/>
      <c r="L619" s="2"/>
    </row>
    <row r="620" spans="2:12" ht="15.75" customHeight="1" x14ac:dyDescent="0.35">
      <c r="B620" s="14"/>
      <c r="C620" s="3"/>
      <c r="D620" s="14"/>
      <c r="E620" s="3"/>
      <c r="F620" s="3"/>
      <c r="G620" s="14"/>
      <c r="J620" s="3"/>
      <c r="L620" s="2"/>
    </row>
    <row r="621" spans="2:12" ht="15.75" customHeight="1" x14ac:dyDescent="0.35">
      <c r="B621" s="14"/>
      <c r="C621" s="3"/>
      <c r="D621" s="14"/>
      <c r="E621" s="3"/>
      <c r="F621" s="3"/>
      <c r="G621" s="14"/>
      <c r="J621" s="3"/>
      <c r="L621" s="2"/>
    </row>
    <row r="622" spans="2:12" ht="15.75" customHeight="1" x14ac:dyDescent="0.35">
      <c r="B622" s="14"/>
      <c r="C622" s="3"/>
      <c r="D622" s="14"/>
      <c r="E622" s="3"/>
      <c r="F622" s="3"/>
      <c r="G622" s="14"/>
      <c r="J622" s="3"/>
      <c r="L622" s="2"/>
    </row>
    <row r="623" spans="2:12" ht="15.75" customHeight="1" x14ac:dyDescent="0.35">
      <c r="B623" s="14"/>
      <c r="C623" s="3"/>
      <c r="D623" s="14"/>
      <c r="E623" s="3"/>
      <c r="F623" s="3"/>
      <c r="G623" s="14"/>
      <c r="J623" s="3"/>
      <c r="L623" s="2"/>
    </row>
    <row r="624" spans="2:12" ht="15.75" customHeight="1" x14ac:dyDescent="0.35">
      <c r="B624" s="14"/>
      <c r="C624" s="3"/>
      <c r="D624" s="14"/>
      <c r="E624" s="3"/>
      <c r="F624" s="3"/>
      <c r="G624" s="14"/>
      <c r="J624" s="3"/>
      <c r="L624" s="2"/>
    </row>
    <row r="625" spans="2:12" ht="15.75" customHeight="1" x14ac:dyDescent="0.35">
      <c r="B625" s="14"/>
      <c r="C625" s="3"/>
      <c r="D625" s="14"/>
      <c r="E625" s="3"/>
      <c r="F625" s="3"/>
      <c r="G625" s="14"/>
      <c r="J625" s="3"/>
      <c r="L625" s="2"/>
    </row>
    <row r="626" spans="2:12" ht="15.75" customHeight="1" x14ac:dyDescent="0.35">
      <c r="B626" s="14"/>
      <c r="C626" s="3"/>
      <c r="D626" s="14"/>
      <c r="E626" s="3"/>
      <c r="F626" s="3"/>
      <c r="G626" s="14"/>
      <c r="J626" s="3"/>
      <c r="L626" s="2"/>
    </row>
    <row r="627" spans="2:12" ht="15.75" customHeight="1" x14ac:dyDescent="0.35">
      <c r="B627" s="14"/>
      <c r="C627" s="3"/>
      <c r="D627" s="14"/>
      <c r="E627" s="3"/>
      <c r="F627" s="3"/>
      <c r="G627" s="14"/>
      <c r="J627" s="3"/>
      <c r="L627" s="2"/>
    </row>
    <row r="628" spans="2:12" ht="15.75" customHeight="1" x14ac:dyDescent="0.35">
      <c r="B628" s="14"/>
      <c r="C628" s="3"/>
      <c r="D628" s="14"/>
      <c r="E628" s="3"/>
      <c r="F628" s="3"/>
      <c r="G628" s="14"/>
      <c r="J628" s="3"/>
      <c r="L628" s="2"/>
    </row>
    <row r="629" spans="2:12" ht="15.75" customHeight="1" x14ac:dyDescent="0.35">
      <c r="B629" s="14"/>
      <c r="C629" s="3"/>
      <c r="D629" s="14"/>
      <c r="E629" s="3"/>
      <c r="F629" s="3"/>
      <c r="G629" s="14"/>
      <c r="J629" s="3"/>
      <c r="L629" s="2"/>
    </row>
    <row r="630" spans="2:12" ht="15.75" customHeight="1" x14ac:dyDescent="0.35">
      <c r="B630" s="14"/>
      <c r="C630" s="3"/>
      <c r="D630" s="14"/>
      <c r="E630" s="3"/>
      <c r="F630" s="3"/>
      <c r="G630" s="14"/>
      <c r="J630" s="3"/>
      <c r="L630" s="2"/>
    </row>
    <row r="631" spans="2:12" ht="15.75" customHeight="1" x14ac:dyDescent="0.35">
      <c r="B631" s="14"/>
      <c r="C631" s="3"/>
      <c r="D631" s="14"/>
      <c r="E631" s="3"/>
      <c r="F631" s="3"/>
      <c r="G631" s="14"/>
      <c r="J631" s="3"/>
      <c r="L631" s="2"/>
    </row>
    <row r="632" spans="2:12" ht="15.75" customHeight="1" x14ac:dyDescent="0.35">
      <c r="B632" s="14"/>
      <c r="C632" s="3"/>
      <c r="D632" s="14"/>
      <c r="E632" s="3"/>
      <c r="F632" s="3"/>
      <c r="G632" s="14"/>
      <c r="J632" s="3"/>
      <c r="L632" s="2"/>
    </row>
    <row r="633" spans="2:12" ht="15.75" customHeight="1" x14ac:dyDescent="0.35">
      <c r="B633" s="14"/>
      <c r="C633" s="3"/>
      <c r="D633" s="14"/>
      <c r="E633" s="3"/>
      <c r="F633" s="3"/>
      <c r="G633" s="14"/>
      <c r="J633" s="3"/>
      <c r="L633" s="2"/>
    </row>
    <row r="634" spans="2:12" ht="15.75" customHeight="1" x14ac:dyDescent="0.35">
      <c r="B634" s="14"/>
      <c r="C634" s="3"/>
      <c r="D634" s="14"/>
      <c r="E634" s="3"/>
      <c r="F634" s="3"/>
      <c r="G634" s="14"/>
      <c r="J634" s="3"/>
      <c r="L634" s="2"/>
    </row>
    <row r="635" spans="2:12" ht="15.75" customHeight="1" x14ac:dyDescent="0.35">
      <c r="B635" s="14"/>
      <c r="C635" s="3"/>
      <c r="D635" s="14"/>
      <c r="E635" s="3"/>
      <c r="F635" s="3"/>
      <c r="G635" s="14"/>
      <c r="J635" s="3"/>
      <c r="L635" s="2"/>
    </row>
    <row r="636" spans="2:12" ht="15.75" customHeight="1" x14ac:dyDescent="0.35">
      <c r="B636" s="14"/>
      <c r="C636" s="3"/>
      <c r="D636" s="14"/>
      <c r="E636" s="3"/>
      <c r="F636" s="3"/>
      <c r="G636" s="14"/>
      <c r="J636" s="3"/>
      <c r="L636" s="2"/>
    </row>
    <row r="637" spans="2:12" ht="15.75" customHeight="1" x14ac:dyDescent="0.35">
      <c r="B637" s="14"/>
      <c r="C637" s="3"/>
      <c r="D637" s="14"/>
      <c r="E637" s="3"/>
      <c r="F637" s="3"/>
      <c r="G637" s="14"/>
      <c r="J637" s="3"/>
      <c r="L637" s="2"/>
    </row>
    <row r="638" spans="2:12" ht="15.75" customHeight="1" x14ac:dyDescent="0.35">
      <c r="B638" s="14"/>
      <c r="C638" s="3"/>
      <c r="D638" s="14"/>
      <c r="E638" s="3"/>
      <c r="F638" s="3"/>
      <c r="G638" s="14"/>
      <c r="J638" s="3"/>
      <c r="L638" s="2"/>
    </row>
    <row r="639" spans="2:12" ht="15.75" customHeight="1" x14ac:dyDescent="0.35">
      <c r="B639" s="14"/>
      <c r="C639" s="3"/>
      <c r="D639" s="14"/>
      <c r="E639" s="3"/>
      <c r="F639" s="3"/>
      <c r="G639" s="14"/>
      <c r="J639" s="3"/>
      <c r="L639" s="2"/>
    </row>
    <row r="640" spans="2:12" ht="15.75" customHeight="1" x14ac:dyDescent="0.35">
      <c r="B640" s="14"/>
      <c r="C640" s="3"/>
      <c r="D640" s="14"/>
      <c r="E640" s="3"/>
      <c r="F640" s="3"/>
      <c r="G640" s="14"/>
      <c r="J640" s="3"/>
      <c r="L640" s="2"/>
    </row>
    <row r="641" spans="2:12" ht="15.75" customHeight="1" x14ac:dyDescent="0.35">
      <c r="B641" s="14"/>
      <c r="C641" s="3"/>
      <c r="D641" s="14"/>
      <c r="E641" s="3"/>
      <c r="F641" s="3"/>
      <c r="G641" s="14"/>
      <c r="J641" s="3"/>
      <c r="L641" s="2"/>
    </row>
    <row r="642" spans="2:12" ht="15.75" customHeight="1" x14ac:dyDescent="0.35">
      <c r="B642" s="14"/>
      <c r="C642" s="3"/>
      <c r="D642" s="14"/>
      <c r="E642" s="3"/>
      <c r="F642" s="3"/>
      <c r="G642" s="14"/>
      <c r="J642" s="3"/>
      <c r="L642" s="2"/>
    </row>
    <row r="643" spans="2:12" ht="15.75" customHeight="1" x14ac:dyDescent="0.35">
      <c r="B643" s="14"/>
      <c r="C643" s="3"/>
      <c r="D643" s="14"/>
      <c r="E643" s="3"/>
      <c r="F643" s="3"/>
      <c r="G643" s="14"/>
      <c r="J643" s="3"/>
      <c r="L643" s="2"/>
    </row>
    <row r="644" spans="2:12" ht="15.75" customHeight="1" x14ac:dyDescent="0.35">
      <c r="B644" s="14"/>
      <c r="C644" s="3"/>
      <c r="D644" s="14"/>
      <c r="E644" s="3"/>
      <c r="F644" s="3"/>
      <c r="G644" s="14"/>
      <c r="J644" s="3"/>
      <c r="L644" s="2"/>
    </row>
    <row r="645" spans="2:12" ht="15.75" customHeight="1" x14ac:dyDescent="0.35">
      <c r="B645" s="14"/>
      <c r="C645" s="3"/>
      <c r="D645" s="14"/>
      <c r="E645" s="3"/>
      <c r="F645" s="3"/>
      <c r="G645" s="14"/>
      <c r="J645" s="3"/>
      <c r="L645" s="2"/>
    </row>
    <row r="646" spans="2:12" ht="15.75" customHeight="1" x14ac:dyDescent="0.35">
      <c r="B646" s="14"/>
      <c r="C646" s="3"/>
      <c r="D646" s="14"/>
      <c r="E646" s="3"/>
      <c r="F646" s="3"/>
      <c r="G646" s="14"/>
      <c r="J646" s="3"/>
      <c r="L646" s="2"/>
    </row>
    <row r="647" spans="2:12" ht="15.75" customHeight="1" x14ac:dyDescent="0.35">
      <c r="B647" s="14"/>
      <c r="C647" s="3"/>
      <c r="D647" s="14"/>
      <c r="E647" s="3"/>
      <c r="F647" s="3"/>
      <c r="G647" s="14"/>
      <c r="J647" s="3"/>
      <c r="L647" s="2"/>
    </row>
    <row r="648" spans="2:12" ht="15.75" customHeight="1" x14ac:dyDescent="0.35">
      <c r="B648" s="14"/>
      <c r="C648" s="3"/>
      <c r="D648" s="14"/>
      <c r="E648" s="3"/>
      <c r="F648" s="3"/>
      <c r="G648" s="14"/>
      <c r="J648" s="3"/>
      <c r="L648" s="2"/>
    </row>
    <row r="649" spans="2:12" ht="15.75" customHeight="1" x14ac:dyDescent="0.35">
      <c r="B649" s="14"/>
      <c r="C649" s="3"/>
      <c r="D649" s="14"/>
      <c r="E649" s="3"/>
      <c r="F649" s="3"/>
      <c r="G649" s="14"/>
      <c r="J649" s="3"/>
      <c r="L649" s="2"/>
    </row>
    <row r="650" spans="2:12" ht="15.75" customHeight="1" x14ac:dyDescent="0.35">
      <c r="B650" s="14"/>
      <c r="C650" s="3"/>
      <c r="D650" s="14"/>
      <c r="E650" s="3"/>
      <c r="F650" s="3"/>
      <c r="G650" s="14"/>
      <c r="J650" s="3"/>
      <c r="L650" s="2"/>
    </row>
    <row r="651" spans="2:12" ht="15.75" customHeight="1" x14ac:dyDescent="0.35">
      <c r="B651" s="14"/>
      <c r="C651" s="3"/>
      <c r="D651" s="14"/>
      <c r="E651" s="3"/>
      <c r="F651" s="3"/>
      <c r="G651" s="14"/>
      <c r="J651" s="3"/>
      <c r="L651" s="2"/>
    </row>
    <row r="652" spans="2:12" ht="15.75" customHeight="1" x14ac:dyDescent="0.35">
      <c r="B652" s="14"/>
      <c r="C652" s="3"/>
      <c r="D652" s="14"/>
      <c r="E652" s="3"/>
      <c r="F652" s="3"/>
      <c r="G652" s="14"/>
      <c r="J652" s="3"/>
      <c r="L652" s="2"/>
    </row>
    <row r="653" spans="2:12" ht="15.75" customHeight="1" x14ac:dyDescent="0.35">
      <c r="B653" s="14"/>
      <c r="C653" s="3"/>
      <c r="D653" s="14"/>
      <c r="E653" s="3"/>
      <c r="F653" s="3"/>
      <c r="G653" s="14"/>
      <c r="J653" s="3"/>
      <c r="L653" s="2"/>
    </row>
    <row r="654" spans="2:12" ht="15.75" customHeight="1" x14ac:dyDescent="0.35">
      <c r="B654" s="14"/>
      <c r="C654" s="3"/>
      <c r="D654" s="14"/>
      <c r="E654" s="3"/>
      <c r="F654" s="3"/>
      <c r="G654" s="14"/>
      <c r="J654" s="3"/>
      <c r="L654" s="2"/>
    </row>
    <row r="655" spans="2:12" ht="15.75" customHeight="1" x14ac:dyDescent="0.35">
      <c r="B655" s="14"/>
      <c r="C655" s="3"/>
      <c r="D655" s="14"/>
      <c r="E655" s="3"/>
      <c r="F655" s="3"/>
      <c r="G655" s="14"/>
      <c r="J655" s="3"/>
      <c r="L655" s="2"/>
    </row>
    <row r="656" spans="2:12" ht="15.75" customHeight="1" x14ac:dyDescent="0.35">
      <c r="B656" s="14"/>
      <c r="C656" s="3"/>
      <c r="D656" s="14"/>
      <c r="E656" s="3"/>
      <c r="F656" s="3"/>
      <c r="G656" s="14"/>
      <c r="J656" s="3"/>
      <c r="L656" s="2"/>
    </row>
    <row r="657" spans="2:12" ht="15.75" customHeight="1" x14ac:dyDescent="0.35">
      <c r="B657" s="14"/>
      <c r="C657" s="3"/>
      <c r="D657" s="14"/>
      <c r="E657" s="3"/>
      <c r="F657" s="3"/>
      <c r="G657" s="14"/>
      <c r="J657" s="3"/>
      <c r="L657" s="2"/>
    </row>
    <row r="658" spans="2:12" ht="15.75" customHeight="1" x14ac:dyDescent="0.35">
      <c r="B658" s="14"/>
      <c r="C658" s="3"/>
      <c r="D658" s="14"/>
      <c r="E658" s="3"/>
      <c r="F658" s="3"/>
      <c r="G658" s="14"/>
      <c r="J658" s="3"/>
      <c r="L658" s="2"/>
    </row>
    <row r="659" spans="2:12" ht="15.75" customHeight="1" x14ac:dyDescent="0.35">
      <c r="B659" s="14"/>
      <c r="C659" s="3"/>
      <c r="D659" s="14"/>
      <c r="E659" s="3"/>
      <c r="F659" s="3"/>
      <c r="G659" s="14"/>
      <c r="J659" s="3"/>
      <c r="L659" s="2"/>
    </row>
    <row r="660" spans="2:12" ht="15.75" customHeight="1" x14ac:dyDescent="0.35">
      <c r="B660" s="14"/>
      <c r="C660" s="3"/>
      <c r="D660" s="14"/>
      <c r="E660" s="3"/>
      <c r="F660" s="3"/>
      <c r="G660" s="14"/>
      <c r="J660" s="3"/>
      <c r="L660" s="2"/>
    </row>
    <row r="661" spans="2:12" ht="15.75" customHeight="1" x14ac:dyDescent="0.35">
      <c r="B661" s="14"/>
      <c r="C661" s="3"/>
      <c r="D661" s="14"/>
      <c r="E661" s="3"/>
      <c r="F661" s="3"/>
      <c r="G661" s="14"/>
      <c r="J661" s="3"/>
      <c r="L661" s="2"/>
    </row>
    <row r="662" spans="2:12" ht="15.75" customHeight="1" x14ac:dyDescent="0.35">
      <c r="B662" s="14"/>
      <c r="C662" s="3"/>
      <c r="D662" s="14"/>
      <c r="E662" s="3"/>
      <c r="F662" s="3"/>
      <c r="G662" s="14"/>
      <c r="J662" s="3"/>
      <c r="L662" s="2"/>
    </row>
    <row r="663" spans="2:12" ht="15.75" customHeight="1" x14ac:dyDescent="0.35">
      <c r="B663" s="14"/>
      <c r="C663" s="3"/>
      <c r="D663" s="14"/>
      <c r="E663" s="3"/>
      <c r="F663" s="3"/>
      <c r="G663" s="14"/>
      <c r="J663" s="3"/>
      <c r="L663" s="2"/>
    </row>
    <row r="664" spans="2:12" ht="15.75" customHeight="1" x14ac:dyDescent="0.35">
      <c r="B664" s="14"/>
      <c r="C664" s="3"/>
      <c r="D664" s="14"/>
      <c r="E664" s="3"/>
      <c r="F664" s="3"/>
      <c r="G664" s="14"/>
      <c r="J664" s="3"/>
      <c r="L664" s="2"/>
    </row>
    <row r="665" spans="2:12" ht="15.75" customHeight="1" x14ac:dyDescent="0.35">
      <c r="B665" s="14"/>
      <c r="C665" s="3"/>
      <c r="D665" s="14"/>
      <c r="E665" s="3"/>
      <c r="F665" s="3"/>
      <c r="G665" s="14"/>
      <c r="J665" s="3"/>
      <c r="L665" s="2"/>
    </row>
    <row r="666" spans="2:12" ht="15.75" customHeight="1" x14ac:dyDescent="0.35">
      <c r="B666" s="14"/>
      <c r="C666" s="3"/>
      <c r="D666" s="14"/>
      <c r="E666" s="3"/>
      <c r="F666" s="3"/>
      <c r="G666" s="14"/>
      <c r="J666" s="3"/>
      <c r="L666" s="2"/>
    </row>
    <row r="667" spans="2:12" ht="15.75" customHeight="1" x14ac:dyDescent="0.35">
      <c r="B667" s="14"/>
      <c r="C667" s="3"/>
      <c r="D667" s="14"/>
      <c r="E667" s="3"/>
      <c r="F667" s="3"/>
      <c r="G667" s="14"/>
      <c r="J667" s="3"/>
      <c r="L667" s="2"/>
    </row>
    <row r="668" spans="2:12" ht="15.75" customHeight="1" x14ac:dyDescent="0.35">
      <c r="B668" s="14"/>
      <c r="C668" s="3"/>
      <c r="D668" s="14"/>
      <c r="E668" s="3"/>
      <c r="F668" s="3"/>
      <c r="G668" s="14"/>
      <c r="J668" s="3"/>
      <c r="L668" s="2"/>
    </row>
    <row r="669" spans="2:12" ht="15.75" customHeight="1" x14ac:dyDescent="0.35">
      <c r="B669" s="14"/>
      <c r="C669" s="3"/>
      <c r="D669" s="14"/>
      <c r="E669" s="3"/>
      <c r="F669" s="3"/>
      <c r="G669" s="14"/>
      <c r="J669" s="3"/>
      <c r="L669" s="2"/>
    </row>
    <row r="670" spans="2:12" ht="15.75" customHeight="1" x14ac:dyDescent="0.35">
      <c r="B670" s="14"/>
      <c r="C670" s="3"/>
      <c r="D670" s="14"/>
      <c r="E670" s="3"/>
      <c r="F670" s="3"/>
      <c r="G670" s="14"/>
      <c r="J670" s="3"/>
      <c r="L670" s="2"/>
    </row>
    <row r="671" spans="2:12" ht="15.75" customHeight="1" x14ac:dyDescent="0.35">
      <c r="B671" s="14"/>
      <c r="C671" s="3"/>
      <c r="D671" s="14"/>
      <c r="E671" s="3"/>
      <c r="F671" s="3"/>
      <c r="G671" s="14"/>
      <c r="J671" s="3"/>
      <c r="L671" s="2"/>
    </row>
    <row r="672" spans="2:12" ht="15.75" customHeight="1" x14ac:dyDescent="0.35">
      <c r="B672" s="14"/>
      <c r="C672" s="3"/>
      <c r="D672" s="14"/>
      <c r="E672" s="3"/>
      <c r="F672" s="3"/>
      <c r="G672" s="14"/>
      <c r="J672" s="3"/>
      <c r="L672" s="2"/>
    </row>
    <row r="673" spans="2:12" ht="15.75" customHeight="1" x14ac:dyDescent="0.35">
      <c r="B673" s="14"/>
      <c r="C673" s="3"/>
      <c r="D673" s="14"/>
      <c r="E673" s="3"/>
      <c r="F673" s="3"/>
      <c r="G673" s="14"/>
      <c r="J673" s="3"/>
      <c r="L673" s="2"/>
    </row>
    <row r="674" spans="2:12" ht="15.75" customHeight="1" x14ac:dyDescent="0.35">
      <c r="B674" s="14"/>
      <c r="C674" s="3"/>
      <c r="D674" s="14"/>
      <c r="E674" s="3"/>
      <c r="F674" s="3"/>
      <c r="G674" s="14"/>
      <c r="J674" s="3"/>
      <c r="L674" s="2"/>
    </row>
    <row r="675" spans="2:12" ht="15.75" customHeight="1" x14ac:dyDescent="0.35">
      <c r="B675" s="14"/>
      <c r="C675" s="3"/>
      <c r="D675" s="14"/>
      <c r="E675" s="3"/>
      <c r="F675" s="3"/>
      <c r="G675" s="14"/>
      <c r="J675" s="3"/>
      <c r="L675" s="2"/>
    </row>
    <row r="676" spans="2:12" ht="15.75" customHeight="1" x14ac:dyDescent="0.35">
      <c r="B676" s="14"/>
      <c r="C676" s="3"/>
      <c r="D676" s="14"/>
      <c r="E676" s="3"/>
      <c r="F676" s="3"/>
      <c r="G676" s="14"/>
      <c r="J676" s="3"/>
      <c r="L676" s="2"/>
    </row>
    <row r="677" spans="2:12" ht="15.75" customHeight="1" x14ac:dyDescent="0.35">
      <c r="B677" s="14"/>
      <c r="C677" s="3"/>
      <c r="D677" s="14"/>
      <c r="E677" s="3"/>
      <c r="F677" s="3"/>
      <c r="G677" s="14"/>
      <c r="J677" s="3"/>
      <c r="L677" s="2"/>
    </row>
    <row r="678" spans="2:12" ht="15.75" customHeight="1" x14ac:dyDescent="0.35">
      <c r="B678" s="14"/>
      <c r="C678" s="3"/>
      <c r="D678" s="14"/>
      <c r="E678" s="3"/>
      <c r="F678" s="3"/>
      <c r="G678" s="14"/>
      <c r="J678" s="3"/>
      <c r="L678" s="2"/>
    </row>
    <row r="679" spans="2:12" ht="15.75" customHeight="1" x14ac:dyDescent="0.35">
      <c r="B679" s="14"/>
      <c r="C679" s="3"/>
      <c r="D679" s="14"/>
      <c r="E679" s="3"/>
      <c r="F679" s="3"/>
      <c r="G679" s="14"/>
      <c r="J679" s="3"/>
      <c r="L679" s="2"/>
    </row>
    <row r="680" spans="2:12" ht="15.75" customHeight="1" x14ac:dyDescent="0.35">
      <c r="B680" s="14"/>
      <c r="C680" s="3"/>
      <c r="D680" s="14"/>
      <c r="E680" s="3"/>
      <c r="F680" s="3"/>
      <c r="G680" s="14"/>
      <c r="J680" s="3"/>
      <c r="L680" s="2"/>
    </row>
    <row r="681" spans="2:12" ht="15.75" customHeight="1" x14ac:dyDescent="0.35">
      <c r="B681" s="14"/>
      <c r="C681" s="3"/>
      <c r="D681" s="14"/>
      <c r="E681" s="3"/>
      <c r="F681" s="3"/>
      <c r="G681" s="14"/>
      <c r="J681" s="3"/>
      <c r="L681" s="2"/>
    </row>
    <row r="682" spans="2:12" ht="15.75" customHeight="1" x14ac:dyDescent="0.35">
      <c r="B682" s="14"/>
      <c r="C682" s="3"/>
      <c r="D682" s="14"/>
      <c r="E682" s="3"/>
      <c r="F682" s="3"/>
      <c r="G682" s="14"/>
      <c r="J682" s="3"/>
      <c r="L682" s="2"/>
    </row>
    <row r="683" spans="2:12" ht="15.75" customHeight="1" x14ac:dyDescent="0.35">
      <c r="B683" s="14"/>
      <c r="C683" s="3"/>
      <c r="D683" s="14"/>
      <c r="E683" s="3"/>
      <c r="F683" s="3"/>
      <c r="G683" s="14"/>
      <c r="J683" s="3"/>
      <c r="L683" s="2"/>
    </row>
    <row r="684" spans="2:12" ht="15.75" customHeight="1" x14ac:dyDescent="0.35">
      <c r="B684" s="14"/>
      <c r="C684" s="3"/>
      <c r="D684" s="14"/>
      <c r="E684" s="3"/>
      <c r="F684" s="3"/>
      <c r="G684" s="14"/>
      <c r="J684" s="3"/>
      <c r="L684" s="2"/>
    </row>
    <row r="685" spans="2:12" ht="15.75" customHeight="1" x14ac:dyDescent="0.35">
      <c r="B685" s="14"/>
      <c r="C685" s="3"/>
      <c r="D685" s="14"/>
      <c r="E685" s="3"/>
      <c r="F685" s="3"/>
      <c r="G685" s="14"/>
      <c r="J685" s="3"/>
      <c r="L685" s="2"/>
    </row>
    <row r="686" spans="2:12" ht="15.75" customHeight="1" x14ac:dyDescent="0.35">
      <c r="B686" s="14"/>
      <c r="C686" s="3"/>
      <c r="D686" s="14"/>
      <c r="E686" s="3"/>
      <c r="F686" s="3"/>
      <c r="G686" s="14"/>
      <c r="J686" s="3"/>
      <c r="L686" s="2"/>
    </row>
    <row r="687" spans="2:12" ht="15.75" customHeight="1" x14ac:dyDescent="0.35">
      <c r="B687" s="14"/>
      <c r="C687" s="3"/>
      <c r="D687" s="14"/>
      <c r="E687" s="3"/>
      <c r="F687" s="3"/>
      <c r="G687" s="14"/>
      <c r="J687" s="3"/>
      <c r="L687" s="2"/>
    </row>
    <row r="688" spans="2:12" ht="15.75" customHeight="1" x14ac:dyDescent="0.35">
      <c r="B688" s="14"/>
      <c r="C688" s="3"/>
      <c r="D688" s="14"/>
      <c r="E688" s="3"/>
      <c r="F688" s="3"/>
      <c r="G688" s="14"/>
      <c r="J688" s="3"/>
      <c r="L688" s="2"/>
    </row>
    <row r="689" spans="2:12" ht="15.75" customHeight="1" x14ac:dyDescent="0.35">
      <c r="B689" s="14"/>
      <c r="C689" s="3"/>
      <c r="D689" s="14"/>
      <c r="E689" s="3"/>
      <c r="F689" s="3"/>
      <c r="G689" s="14"/>
      <c r="J689" s="3"/>
      <c r="L689" s="2"/>
    </row>
    <row r="690" spans="2:12" ht="15.75" customHeight="1" x14ac:dyDescent="0.35">
      <c r="B690" s="14"/>
      <c r="C690" s="3"/>
      <c r="D690" s="14"/>
      <c r="E690" s="3"/>
      <c r="F690" s="3"/>
      <c r="G690" s="14"/>
      <c r="J690" s="3"/>
      <c r="L690" s="2"/>
    </row>
    <row r="691" spans="2:12" ht="15.75" customHeight="1" x14ac:dyDescent="0.35">
      <c r="B691" s="14"/>
      <c r="C691" s="3"/>
      <c r="D691" s="14"/>
      <c r="E691" s="3"/>
      <c r="F691" s="3"/>
      <c r="G691" s="14"/>
      <c r="J691" s="3"/>
      <c r="L691" s="2"/>
    </row>
    <row r="692" spans="2:12" ht="15.75" customHeight="1" x14ac:dyDescent="0.35">
      <c r="B692" s="14"/>
      <c r="C692" s="3"/>
      <c r="D692" s="14"/>
      <c r="E692" s="3"/>
      <c r="F692" s="3"/>
      <c r="G692" s="14"/>
      <c r="J692" s="3"/>
      <c r="L692" s="2"/>
    </row>
    <row r="693" spans="2:12" ht="15.75" customHeight="1" x14ac:dyDescent="0.35">
      <c r="B693" s="14"/>
      <c r="C693" s="3"/>
      <c r="D693" s="14"/>
      <c r="E693" s="3"/>
      <c r="F693" s="3"/>
      <c r="G693" s="14"/>
      <c r="J693" s="3"/>
      <c r="L693" s="2"/>
    </row>
    <row r="694" spans="2:12" ht="15.75" customHeight="1" x14ac:dyDescent="0.35">
      <c r="B694" s="14"/>
      <c r="C694" s="3"/>
      <c r="D694" s="14"/>
      <c r="E694" s="3"/>
      <c r="F694" s="3"/>
      <c r="G694" s="14"/>
      <c r="J694" s="3"/>
      <c r="L694" s="2"/>
    </row>
    <row r="695" spans="2:12" ht="15.75" customHeight="1" x14ac:dyDescent="0.35">
      <c r="B695" s="14"/>
      <c r="C695" s="3"/>
      <c r="D695" s="14"/>
      <c r="E695" s="3"/>
      <c r="F695" s="3"/>
      <c r="G695" s="14"/>
      <c r="J695" s="3"/>
      <c r="L695" s="2"/>
    </row>
    <row r="696" spans="2:12" ht="15.75" customHeight="1" x14ac:dyDescent="0.35">
      <c r="B696" s="14"/>
      <c r="C696" s="3"/>
      <c r="D696" s="14"/>
      <c r="E696" s="3"/>
      <c r="F696" s="3"/>
      <c r="G696" s="14"/>
      <c r="J696" s="3"/>
      <c r="L696" s="2"/>
    </row>
    <row r="697" spans="2:12" ht="15.75" customHeight="1" x14ac:dyDescent="0.35">
      <c r="B697" s="14"/>
      <c r="C697" s="3"/>
      <c r="D697" s="14"/>
      <c r="E697" s="3"/>
      <c r="F697" s="3"/>
      <c r="G697" s="14"/>
      <c r="J697" s="3"/>
      <c r="L697" s="2"/>
    </row>
    <row r="698" spans="2:12" ht="15.75" customHeight="1" x14ac:dyDescent="0.35">
      <c r="B698" s="14"/>
      <c r="C698" s="3"/>
      <c r="D698" s="14"/>
      <c r="E698" s="3"/>
      <c r="F698" s="3"/>
      <c r="G698" s="14"/>
      <c r="J698" s="3"/>
      <c r="L698" s="2"/>
    </row>
    <row r="699" spans="2:12" ht="15.75" customHeight="1" x14ac:dyDescent="0.35">
      <c r="B699" s="14"/>
      <c r="C699" s="3"/>
      <c r="D699" s="14"/>
      <c r="E699" s="3"/>
      <c r="F699" s="3"/>
      <c r="G699" s="14"/>
      <c r="J699" s="3"/>
      <c r="L699" s="2"/>
    </row>
    <row r="700" spans="2:12" ht="15.75" customHeight="1" x14ac:dyDescent="0.35">
      <c r="B700" s="14"/>
      <c r="C700" s="3"/>
      <c r="D700" s="14"/>
      <c r="E700" s="3"/>
      <c r="F700" s="3"/>
      <c r="G700" s="14"/>
      <c r="J700" s="3"/>
      <c r="L700" s="2"/>
    </row>
    <row r="701" spans="2:12" ht="15.75" customHeight="1" x14ac:dyDescent="0.35">
      <c r="B701" s="14"/>
      <c r="C701" s="3"/>
      <c r="D701" s="14"/>
      <c r="E701" s="3"/>
      <c r="F701" s="3"/>
      <c r="G701" s="14"/>
      <c r="J701" s="3"/>
      <c r="L701" s="2"/>
    </row>
    <row r="702" spans="2:12" ht="15.75" customHeight="1" x14ac:dyDescent="0.35">
      <c r="B702" s="14"/>
      <c r="C702" s="3"/>
      <c r="D702" s="14"/>
      <c r="E702" s="3"/>
      <c r="F702" s="3"/>
      <c r="G702" s="14"/>
      <c r="J702" s="3"/>
      <c r="L702" s="2"/>
    </row>
    <row r="703" spans="2:12" ht="15.75" customHeight="1" x14ac:dyDescent="0.35">
      <c r="B703" s="14"/>
      <c r="C703" s="3"/>
      <c r="D703" s="14"/>
      <c r="E703" s="3"/>
      <c r="F703" s="3"/>
      <c r="G703" s="14"/>
      <c r="J703" s="3"/>
      <c r="L703" s="2"/>
    </row>
    <row r="704" spans="2:12" ht="15.75" customHeight="1" x14ac:dyDescent="0.35">
      <c r="B704" s="14"/>
      <c r="C704" s="3"/>
      <c r="D704" s="14"/>
      <c r="E704" s="3"/>
      <c r="F704" s="3"/>
      <c r="G704" s="14"/>
      <c r="J704" s="3"/>
      <c r="L704" s="2"/>
    </row>
    <row r="705" spans="2:12" ht="15.75" customHeight="1" x14ac:dyDescent="0.35">
      <c r="B705" s="14"/>
      <c r="C705" s="3"/>
      <c r="D705" s="14"/>
      <c r="E705" s="3"/>
      <c r="F705" s="3"/>
      <c r="G705" s="14"/>
      <c r="J705" s="3"/>
      <c r="L705" s="2"/>
    </row>
    <row r="706" spans="2:12" ht="15.75" customHeight="1" x14ac:dyDescent="0.35">
      <c r="B706" s="14"/>
      <c r="C706" s="3"/>
      <c r="D706" s="14"/>
      <c r="E706" s="3"/>
      <c r="F706" s="3"/>
      <c r="G706" s="14"/>
      <c r="J706" s="3"/>
      <c r="L706" s="2"/>
    </row>
    <row r="707" spans="2:12" ht="15.75" customHeight="1" x14ac:dyDescent="0.35">
      <c r="B707" s="14"/>
      <c r="C707" s="3"/>
      <c r="D707" s="14"/>
      <c r="E707" s="3"/>
      <c r="F707" s="3"/>
      <c r="G707" s="14"/>
      <c r="J707" s="3"/>
      <c r="L707" s="2"/>
    </row>
    <row r="708" spans="2:12" ht="15.75" customHeight="1" x14ac:dyDescent="0.35">
      <c r="B708" s="14"/>
      <c r="C708" s="3"/>
      <c r="D708" s="14"/>
      <c r="E708" s="3"/>
      <c r="F708" s="3"/>
      <c r="G708" s="14"/>
      <c r="J708" s="3"/>
      <c r="L708" s="2"/>
    </row>
    <row r="709" spans="2:12" ht="15.75" customHeight="1" x14ac:dyDescent="0.35">
      <c r="B709" s="14"/>
      <c r="C709" s="3"/>
      <c r="D709" s="14"/>
      <c r="E709" s="3"/>
      <c r="F709" s="3"/>
      <c r="G709" s="14"/>
      <c r="J709" s="3"/>
      <c r="L709" s="2"/>
    </row>
    <row r="710" spans="2:12" ht="15.75" customHeight="1" x14ac:dyDescent="0.35">
      <c r="B710" s="14"/>
      <c r="C710" s="3"/>
      <c r="D710" s="14"/>
      <c r="E710" s="3"/>
      <c r="F710" s="3"/>
      <c r="G710" s="14"/>
      <c r="J710" s="3"/>
      <c r="L710" s="2"/>
    </row>
    <row r="711" spans="2:12" ht="15.75" customHeight="1" x14ac:dyDescent="0.35">
      <c r="B711" s="14"/>
      <c r="C711" s="3"/>
      <c r="D711" s="14"/>
      <c r="E711" s="3"/>
      <c r="F711" s="3"/>
      <c r="G711" s="14"/>
      <c r="J711" s="3"/>
      <c r="L711" s="2"/>
    </row>
    <row r="712" spans="2:12" ht="15.75" customHeight="1" x14ac:dyDescent="0.35">
      <c r="B712" s="14"/>
      <c r="C712" s="3"/>
      <c r="D712" s="14"/>
      <c r="E712" s="3"/>
      <c r="F712" s="3"/>
      <c r="G712" s="14"/>
      <c r="J712" s="3"/>
      <c r="L712" s="2"/>
    </row>
    <row r="713" spans="2:12" ht="15.75" customHeight="1" x14ac:dyDescent="0.35">
      <c r="B713" s="14"/>
      <c r="C713" s="3"/>
      <c r="D713" s="14"/>
      <c r="E713" s="3"/>
      <c r="F713" s="3"/>
      <c r="G713" s="14"/>
      <c r="J713" s="3"/>
      <c r="L713" s="2"/>
    </row>
    <row r="714" spans="2:12" ht="15.75" customHeight="1" x14ac:dyDescent="0.35">
      <c r="B714" s="14"/>
      <c r="C714" s="3"/>
      <c r="D714" s="14"/>
      <c r="E714" s="3"/>
      <c r="F714" s="3"/>
      <c r="G714" s="14"/>
      <c r="J714" s="3"/>
      <c r="L714" s="2"/>
    </row>
    <row r="715" spans="2:12" ht="15.75" customHeight="1" x14ac:dyDescent="0.35">
      <c r="B715" s="14"/>
      <c r="C715" s="3"/>
      <c r="D715" s="14"/>
      <c r="E715" s="3"/>
      <c r="F715" s="3"/>
      <c r="G715" s="14"/>
      <c r="J715" s="3"/>
      <c r="L715" s="2"/>
    </row>
    <row r="716" spans="2:12" ht="15.75" customHeight="1" x14ac:dyDescent="0.35">
      <c r="B716" s="14"/>
      <c r="C716" s="3"/>
      <c r="D716" s="14"/>
      <c r="E716" s="3"/>
      <c r="F716" s="3"/>
      <c r="G716" s="14"/>
      <c r="J716" s="3"/>
      <c r="L716" s="2"/>
    </row>
    <row r="717" spans="2:12" ht="15.75" customHeight="1" x14ac:dyDescent="0.35">
      <c r="B717" s="14"/>
      <c r="C717" s="3"/>
      <c r="D717" s="14"/>
      <c r="E717" s="3"/>
      <c r="F717" s="3"/>
      <c r="G717" s="14"/>
      <c r="J717" s="3"/>
      <c r="L717" s="2"/>
    </row>
    <row r="718" spans="2:12" ht="15.75" customHeight="1" x14ac:dyDescent="0.35">
      <c r="B718" s="14"/>
      <c r="C718" s="3"/>
      <c r="D718" s="14"/>
      <c r="E718" s="3"/>
      <c r="F718" s="3"/>
      <c r="G718" s="14"/>
      <c r="J718" s="3"/>
      <c r="L718" s="2"/>
    </row>
    <row r="719" spans="2:12" ht="15.75" customHeight="1" x14ac:dyDescent="0.35">
      <c r="B719" s="14"/>
      <c r="C719" s="3"/>
      <c r="D719" s="14"/>
      <c r="E719" s="3"/>
      <c r="F719" s="3"/>
      <c r="G719" s="14"/>
      <c r="J719" s="3"/>
      <c r="L719" s="2"/>
    </row>
    <row r="720" spans="2:12" ht="15.75" customHeight="1" x14ac:dyDescent="0.35">
      <c r="B720" s="14"/>
      <c r="C720" s="3"/>
      <c r="D720" s="14"/>
      <c r="E720" s="3"/>
      <c r="F720" s="3"/>
      <c r="G720" s="14"/>
      <c r="J720" s="3"/>
      <c r="L720" s="2"/>
    </row>
    <row r="721" spans="2:12" ht="15.75" customHeight="1" x14ac:dyDescent="0.35">
      <c r="B721" s="14"/>
      <c r="C721" s="3"/>
      <c r="D721" s="14"/>
      <c r="E721" s="3"/>
      <c r="F721" s="3"/>
      <c r="G721" s="14"/>
      <c r="J721" s="3"/>
      <c r="L721" s="2"/>
    </row>
    <row r="722" spans="2:12" ht="15.75" customHeight="1" x14ac:dyDescent="0.35">
      <c r="B722" s="14"/>
      <c r="C722" s="3"/>
      <c r="D722" s="14"/>
      <c r="E722" s="3"/>
      <c r="F722" s="3"/>
      <c r="G722" s="14"/>
      <c r="J722" s="3"/>
      <c r="L722" s="2"/>
    </row>
    <row r="723" spans="2:12" ht="15.75" customHeight="1" x14ac:dyDescent="0.35">
      <c r="B723" s="14"/>
      <c r="C723" s="3"/>
      <c r="D723" s="14"/>
      <c r="E723" s="3"/>
      <c r="F723" s="3"/>
      <c r="G723" s="14"/>
      <c r="J723" s="3"/>
      <c r="L723" s="2"/>
    </row>
    <row r="724" spans="2:12" ht="15.75" customHeight="1" x14ac:dyDescent="0.35">
      <c r="B724" s="14"/>
      <c r="C724" s="3"/>
      <c r="D724" s="14"/>
      <c r="E724" s="3"/>
      <c r="F724" s="3"/>
      <c r="G724" s="14"/>
      <c r="J724" s="3"/>
      <c r="L724" s="2"/>
    </row>
    <row r="725" spans="2:12" ht="15.75" customHeight="1" x14ac:dyDescent="0.35">
      <c r="B725" s="14"/>
      <c r="C725" s="3"/>
      <c r="D725" s="14"/>
      <c r="E725" s="3"/>
      <c r="F725" s="3"/>
      <c r="G725" s="14"/>
      <c r="J725" s="3"/>
      <c r="L725" s="2"/>
    </row>
    <row r="726" spans="2:12" ht="15.75" customHeight="1" x14ac:dyDescent="0.35">
      <c r="B726" s="14"/>
      <c r="C726" s="3"/>
      <c r="D726" s="14"/>
      <c r="E726" s="3"/>
      <c r="F726" s="3"/>
      <c r="G726" s="14"/>
      <c r="J726" s="3"/>
      <c r="L726" s="2"/>
    </row>
    <row r="727" spans="2:12" ht="15.75" customHeight="1" x14ac:dyDescent="0.35">
      <c r="B727" s="14"/>
      <c r="C727" s="3"/>
      <c r="D727" s="14"/>
      <c r="E727" s="3"/>
      <c r="F727" s="3"/>
      <c r="G727" s="14"/>
      <c r="J727" s="3"/>
      <c r="L727" s="2"/>
    </row>
    <row r="728" spans="2:12" ht="15.75" customHeight="1" x14ac:dyDescent="0.35">
      <c r="B728" s="14"/>
      <c r="C728" s="3"/>
      <c r="D728" s="14"/>
      <c r="E728" s="3"/>
      <c r="F728" s="3"/>
      <c r="G728" s="14"/>
      <c r="J728" s="3"/>
      <c r="L728" s="2"/>
    </row>
    <row r="729" spans="2:12" ht="15.75" customHeight="1" x14ac:dyDescent="0.35">
      <c r="B729" s="14"/>
      <c r="C729" s="3"/>
      <c r="D729" s="14"/>
      <c r="E729" s="3"/>
      <c r="F729" s="3"/>
      <c r="G729" s="14"/>
      <c r="J729" s="3"/>
      <c r="L729" s="2"/>
    </row>
    <row r="730" spans="2:12" ht="15.75" customHeight="1" x14ac:dyDescent="0.35">
      <c r="B730" s="14"/>
      <c r="C730" s="3"/>
      <c r="D730" s="14"/>
      <c r="E730" s="3"/>
      <c r="F730" s="3"/>
      <c r="G730" s="14"/>
      <c r="J730" s="3"/>
      <c r="L730" s="2"/>
    </row>
    <row r="731" spans="2:12" ht="15.75" customHeight="1" x14ac:dyDescent="0.35">
      <c r="B731" s="14"/>
      <c r="C731" s="3"/>
      <c r="D731" s="14"/>
      <c r="E731" s="3"/>
      <c r="F731" s="3"/>
      <c r="G731" s="14"/>
      <c r="J731" s="3"/>
      <c r="L731" s="2"/>
    </row>
    <row r="732" spans="2:12" ht="15.75" customHeight="1" x14ac:dyDescent="0.35">
      <c r="B732" s="14"/>
      <c r="C732" s="3"/>
      <c r="D732" s="14"/>
      <c r="E732" s="3"/>
      <c r="F732" s="3"/>
      <c r="G732" s="14"/>
      <c r="J732" s="3"/>
      <c r="L732" s="2"/>
    </row>
    <row r="733" spans="2:12" ht="15.75" customHeight="1" x14ac:dyDescent="0.35">
      <c r="B733" s="14"/>
      <c r="C733" s="3"/>
      <c r="D733" s="14"/>
      <c r="E733" s="3"/>
      <c r="F733" s="3"/>
      <c r="G733" s="14"/>
      <c r="J733" s="3"/>
      <c r="L733" s="2"/>
    </row>
    <row r="734" spans="2:12" ht="15.75" customHeight="1" x14ac:dyDescent="0.35">
      <c r="B734" s="14"/>
      <c r="C734" s="3"/>
      <c r="D734" s="14"/>
      <c r="E734" s="3"/>
      <c r="F734" s="3"/>
      <c r="G734" s="14"/>
      <c r="J734" s="3"/>
      <c r="L734" s="2"/>
    </row>
    <row r="735" spans="2:12" ht="15.75" customHeight="1" x14ac:dyDescent="0.35">
      <c r="B735" s="14"/>
      <c r="C735" s="3"/>
      <c r="D735" s="14"/>
      <c r="E735" s="3"/>
      <c r="F735" s="3"/>
      <c r="G735" s="14"/>
      <c r="J735" s="3"/>
      <c r="L735" s="2"/>
    </row>
    <row r="736" spans="2:12" ht="15.75" customHeight="1" x14ac:dyDescent="0.35">
      <c r="B736" s="14"/>
      <c r="C736" s="3"/>
      <c r="D736" s="14"/>
      <c r="E736" s="3"/>
      <c r="F736" s="3"/>
      <c r="G736" s="14"/>
      <c r="J736" s="3"/>
      <c r="L736" s="2"/>
    </row>
    <row r="737" spans="2:12" ht="15.75" customHeight="1" x14ac:dyDescent="0.35">
      <c r="B737" s="14"/>
      <c r="C737" s="3"/>
      <c r="D737" s="14"/>
      <c r="E737" s="3"/>
      <c r="F737" s="3"/>
      <c r="G737" s="14"/>
      <c r="J737" s="3"/>
      <c r="L737" s="2"/>
    </row>
    <row r="738" spans="2:12" ht="15.75" customHeight="1" x14ac:dyDescent="0.35">
      <c r="B738" s="14"/>
      <c r="C738" s="3"/>
      <c r="D738" s="14"/>
      <c r="E738" s="3"/>
      <c r="F738" s="3"/>
      <c r="G738" s="14"/>
      <c r="J738" s="3"/>
      <c r="L738" s="2"/>
    </row>
    <row r="739" spans="2:12" ht="15.75" customHeight="1" x14ac:dyDescent="0.35">
      <c r="B739" s="14"/>
      <c r="C739" s="3"/>
      <c r="D739" s="14"/>
      <c r="E739" s="3"/>
      <c r="F739" s="3"/>
      <c r="G739" s="14"/>
      <c r="J739" s="3"/>
      <c r="L739" s="2"/>
    </row>
    <row r="740" spans="2:12" ht="15.75" customHeight="1" x14ac:dyDescent="0.35">
      <c r="B740" s="14"/>
      <c r="C740" s="3"/>
      <c r="D740" s="14"/>
      <c r="E740" s="3"/>
      <c r="F740" s="3"/>
      <c r="G740" s="14"/>
      <c r="J740" s="3"/>
      <c r="L740" s="2"/>
    </row>
    <row r="741" spans="2:12" ht="15.75" customHeight="1" x14ac:dyDescent="0.35">
      <c r="B741" s="14"/>
      <c r="C741" s="3"/>
      <c r="D741" s="14"/>
      <c r="E741" s="3"/>
      <c r="F741" s="3"/>
      <c r="G741" s="14"/>
      <c r="J741" s="3"/>
      <c r="L741" s="2"/>
    </row>
    <row r="742" spans="2:12" ht="15.75" customHeight="1" x14ac:dyDescent="0.35">
      <c r="B742" s="14"/>
      <c r="C742" s="3"/>
      <c r="D742" s="14"/>
      <c r="E742" s="3"/>
      <c r="F742" s="3"/>
      <c r="G742" s="14"/>
      <c r="J742" s="3"/>
      <c r="L742" s="2"/>
    </row>
    <row r="743" spans="2:12" ht="15.75" customHeight="1" x14ac:dyDescent="0.35">
      <c r="B743" s="14"/>
      <c r="C743" s="3"/>
      <c r="D743" s="14"/>
      <c r="E743" s="3"/>
      <c r="F743" s="3"/>
      <c r="G743" s="14"/>
      <c r="J743" s="3"/>
      <c r="L743" s="2"/>
    </row>
    <row r="744" spans="2:12" ht="15.75" customHeight="1" x14ac:dyDescent="0.35">
      <c r="B744" s="14"/>
      <c r="C744" s="3"/>
      <c r="D744" s="14"/>
      <c r="E744" s="3"/>
      <c r="F744" s="3"/>
      <c r="G744" s="14"/>
      <c r="J744" s="3"/>
      <c r="L744" s="2"/>
    </row>
    <row r="745" spans="2:12" ht="15.75" customHeight="1" x14ac:dyDescent="0.35">
      <c r="B745" s="14"/>
      <c r="C745" s="3"/>
      <c r="D745" s="14"/>
      <c r="E745" s="3"/>
      <c r="F745" s="3"/>
      <c r="G745" s="14"/>
      <c r="J745" s="3"/>
      <c r="L745" s="2"/>
    </row>
    <row r="746" spans="2:12" ht="15.75" customHeight="1" x14ac:dyDescent="0.35">
      <c r="B746" s="14"/>
      <c r="C746" s="3"/>
      <c r="D746" s="14"/>
      <c r="E746" s="3"/>
      <c r="F746" s="3"/>
      <c r="G746" s="14"/>
      <c r="J746" s="3"/>
      <c r="L746" s="2"/>
    </row>
    <row r="747" spans="2:12" ht="15.75" customHeight="1" x14ac:dyDescent="0.35">
      <c r="B747" s="14"/>
      <c r="C747" s="3"/>
      <c r="D747" s="14"/>
      <c r="E747" s="3"/>
      <c r="F747" s="3"/>
      <c r="G747" s="14"/>
      <c r="J747" s="3"/>
      <c r="L747" s="2"/>
    </row>
    <row r="748" spans="2:12" ht="15.75" customHeight="1" x14ac:dyDescent="0.35">
      <c r="B748" s="14"/>
      <c r="C748" s="3"/>
      <c r="D748" s="14"/>
      <c r="E748" s="3"/>
      <c r="F748" s="3"/>
      <c r="G748" s="14"/>
      <c r="J748" s="3"/>
      <c r="L748" s="2"/>
    </row>
    <row r="749" spans="2:12" ht="15.75" customHeight="1" x14ac:dyDescent="0.35">
      <c r="B749" s="14"/>
      <c r="C749" s="3"/>
      <c r="D749" s="14"/>
      <c r="E749" s="3"/>
      <c r="F749" s="3"/>
      <c r="G749" s="14"/>
      <c r="J749" s="3"/>
      <c r="L749" s="2"/>
    </row>
    <row r="750" spans="2:12" ht="15.75" customHeight="1" x14ac:dyDescent="0.35">
      <c r="B750" s="14"/>
      <c r="C750" s="3"/>
      <c r="D750" s="14"/>
      <c r="E750" s="3"/>
      <c r="F750" s="3"/>
      <c r="G750" s="14"/>
      <c r="J750" s="3"/>
      <c r="L750" s="2"/>
    </row>
    <row r="751" spans="2:12" ht="15.75" customHeight="1" x14ac:dyDescent="0.35">
      <c r="B751" s="14"/>
      <c r="C751" s="3"/>
      <c r="D751" s="14"/>
      <c r="E751" s="3"/>
      <c r="F751" s="3"/>
      <c r="G751" s="14"/>
      <c r="J751" s="3"/>
      <c r="L751" s="2"/>
    </row>
    <row r="752" spans="2:12" ht="15.75" customHeight="1" x14ac:dyDescent="0.35">
      <c r="B752" s="14"/>
      <c r="C752" s="3"/>
      <c r="D752" s="14"/>
      <c r="E752" s="3"/>
      <c r="F752" s="3"/>
      <c r="G752" s="14"/>
      <c r="J752" s="3"/>
      <c r="L752" s="2"/>
    </row>
    <row r="753" spans="2:12" ht="15.75" customHeight="1" x14ac:dyDescent="0.35">
      <c r="B753" s="14"/>
      <c r="C753" s="3"/>
      <c r="D753" s="14"/>
      <c r="E753" s="3"/>
      <c r="F753" s="3"/>
      <c r="G753" s="14"/>
      <c r="J753" s="3"/>
      <c r="L753" s="2"/>
    </row>
    <row r="754" spans="2:12" ht="15.75" customHeight="1" x14ac:dyDescent="0.35">
      <c r="B754" s="14"/>
      <c r="C754" s="3"/>
      <c r="D754" s="14"/>
      <c r="E754" s="3"/>
      <c r="F754" s="3"/>
      <c r="G754" s="14"/>
      <c r="J754" s="3"/>
      <c r="L754" s="2"/>
    </row>
    <row r="755" spans="2:12" ht="15.75" customHeight="1" x14ac:dyDescent="0.35">
      <c r="B755" s="14"/>
      <c r="C755" s="3"/>
      <c r="D755" s="14"/>
      <c r="E755" s="3"/>
      <c r="F755" s="3"/>
      <c r="G755" s="14"/>
      <c r="J755" s="3"/>
      <c r="L755" s="2"/>
    </row>
    <row r="756" spans="2:12" ht="15.75" customHeight="1" x14ac:dyDescent="0.35">
      <c r="B756" s="14"/>
      <c r="C756" s="3"/>
      <c r="D756" s="14"/>
      <c r="E756" s="3"/>
      <c r="F756" s="3"/>
      <c r="G756" s="14"/>
      <c r="J756" s="3"/>
      <c r="L756" s="2"/>
    </row>
    <row r="757" spans="2:12" ht="15.75" customHeight="1" x14ac:dyDescent="0.35">
      <c r="B757" s="14"/>
      <c r="C757" s="3"/>
      <c r="D757" s="14"/>
      <c r="E757" s="3"/>
      <c r="F757" s="3"/>
      <c r="G757" s="14"/>
      <c r="J757" s="3"/>
      <c r="L757" s="2"/>
    </row>
    <row r="758" spans="2:12" ht="15.75" customHeight="1" x14ac:dyDescent="0.35">
      <c r="B758" s="14"/>
      <c r="C758" s="3"/>
      <c r="D758" s="14"/>
      <c r="E758" s="3"/>
      <c r="F758" s="3"/>
      <c r="G758" s="14"/>
      <c r="J758" s="3"/>
      <c r="L758" s="2"/>
    </row>
    <row r="759" spans="2:12" ht="15.75" customHeight="1" x14ac:dyDescent="0.35">
      <c r="B759" s="14"/>
      <c r="C759" s="3"/>
      <c r="D759" s="14"/>
      <c r="E759" s="3"/>
      <c r="F759" s="3"/>
      <c r="G759" s="14"/>
      <c r="J759" s="3"/>
      <c r="L759" s="2"/>
    </row>
    <row r="760" spans="2:12" ht="15.75" customHeight="1" x14ac:dyDescent="0.35">
      <c r="B760" s="14"/>
      <c r="C760" s="3"/>
      <c r="D760" s="14"/>
      <c r="E760" s="3"/>
      <c r="F760" s="3"/>
      <c r="G760" s="14"/>
      <c r="J760" s="3"/>
      <c r="L760" s="2"/>
    </row>
    <row r="761" spans="2:12" ht="15.75" customHeight="1" x14ac:dyDescent="0.35">
      <c r="B761" s="14"/>
      <c r="C761" s="3"/>
      <c r="D761" s="14"/>
      <c r="E761" s="3"/>
      <c r="F761" s="3"/>
      <c r="G761" s="14"/>
      <c r="J761" s="3"/>
      <c r="L761" s="2"/>
    </row>
    <row r="762" spans="2:12" ht="15.75" customHeight="1" x14ac:dyDescent="0.35">
      <c r="B762" s="14"/>
      <c r="C762" s="3"/>
      <c r="D762" s="14"/>
      <c r="E762" s="3"/>
      <c r="F762" s="3"/>
      <c r="G762" s="14"/>
      <c r="J762" s="3"/>
      <c r="L762" s="2"/>
    </row>
    <row r="763" spans="2:12" ht="15.75" customHeight="1" x14ac:dyDescent="0.35">
      <c r="B763" s="14"/>
      <c r="C763" s="3"/>
      <c r="D763" s="14"/>
      <c r="E763" s="3"/>
      <c r="F763" s="3"/>
      <c r="G763" s="14"/>
      <c r="J763" s="3"/>
      <c r="L763" s="2"/>
    </row>
    <row r="764" spans="2:12" ht="15.75" customHeight="1" x14ac:dyDescent="0.35">
      <c r="B764" s="14"/>
      <c r="C764" s="3"/>
      <c r="D764" s="14"/>
      <c r="E764" s="3"/>
      <c r="F764" s="3"/>
      <c r="G764" s="14"/>
      <c r="J764" s="3"/>
      <c r="L764" s="2"/>
    </row>
    <row r="765" spans="2:12" ht="15.75" customHeight="1" x14ac:dyDescent="0.35">
      <c r="B765" s="14"/>
      <c r="C765" s="3"/>
      <c r="D765" s="14"/>
      <c r="E765" s="3"/>
      <c r="F765" s="3"/>
      <c r="G765" s="14"/>
      <c r="J765" s="3"/>
      <c r="L765" s="2"/>
    </row>
    <row r="766" spans="2:12" ht="15.75" customHeight="1" x14ac:dyDescent="0.35">
      <c r="B766" s="14"/>
      <c r="C766" s="3"/>
      <c r="D766" s="14"/>
      <c r="E766" s="3"/>
      <c r="F766" s="3"/>
      <c r="G766" s="14"/>
      <c r="J766" s="3"/>
      <c r="L766" s="2"/>
    </row>
    <row r="767" spans="2:12" ht="15.75" customHeight="1" x14ac:dyDescent="0.35">
      <c r="B767" s="14"/>
      <c r="C767" s="3"/>
      <c r="D767" s="14"/>
      <c r="E767" s="3"/>
      <c r="F767" s="3"/>
      <c r="G767" s="14"/>
      <c r="J767" s="3"/>
      <c r="L767" s="2"/>
    </row>
    <row r="768" spans="2:12" ht="15.75" customHeight="1" x14ac:dyDescent="0.35">
      <c r="B768" s="14"/>
      <c r="C768" s="3"/>
      <c r="D768" s="14"/>
      <c r="E768" s="3"/>
      <c r="F768" s="3"/>
      <c r="G768" s="14"/>
      <c r="J768" s="3"/>
      <c r="L768" s="2"/>
    </row>
    <row r="769" spans="2:12" ht="15.75" customHeight="1" x14ac:dyDescent="0.35">
      <c r="B769" s="14"/>
      <c r="C769" s="3"/>
      <c r="D769" s="14"/>
      <c r="E769" s="3"/>
      <c r="F769" s="3"/>
      <c r="G769" s="14"/>
      <c r="J769" s="3"/>
      <c r="L769" s="2"/>
    </row>
    <row r="770" spans="2:12" ht="15.75" customHeight="1" x14ac:dyDescent="0.35">
      <c r="B770" s="14"/>
      <c r="C770" s="3"/>
      <c r="D770" s="14"/>
      <c r="E770" s="3"/>
      <c r="F770" s="3"/>
      <c r="G770" s="14"/>
      <c r="J770" s="3"/>
      <c r="L770" s="2"/>
    </row>
    <row r="771" spans="2:12" ht="15.75" customHeight="1" x14ac:dyDescent="0.35">
      <c r="B771" s="14"/>
      <c r="C771" s="3"/>
      <c r="D771" s="14"/>
      <c r="E771" s="3"/>
      <c r="F771" s="3"/>
      <c r="G771" s="14"/>
      <c r="J771" s="3"/>
      <c r="L771" s="2"/>
    </row>
    <row r="772" spans="2:12" ht="15.75" customHeight="1" x14ac:dyDescent="0.35">
      <c r="B772" s="14"/>
      <c r="C772" s="3"/>
      <c r="D772" s="14"/>
      <c r="E772" s="3"/>
      <c r="F772" s="3"/>
      <c r="G772" s="14"/>
      <c r="J772" s="3"/>
      <c r="L772" s="2"/>
    </row>
    <row r="773" spans="2:12" ht="15.75" customHeight="1" x14ac:dyDescent="0.35">
      <c r="B773" s="14"/>
      <c r="C773" s="3"/>
      <c r="D773" s="14"/>
      <c r="E773" s="3"/>
      <c r="F773" s="3"/>
      <c r="G773" s="14"/>
      <c r="J773" s="3"/>
      <c r="L773" s="2"/>
    </row>
    <row r="774" spans="2:12" ht="15.75" customHeight="1" x14ac:dyDescent="0.35">
      <c r="B774" s="14"/>
      <c r="C774" s="3"/>
      <c r="D774" s="14"/>
      <c r="E774" s="3"/>
      <c r="F774" s="3"/>
      <c r="G774" s="14"/>
      <c r="J774" s="3"/>
      <c r="L774" s="2"/>
    </row>
    <row r="775" spans="2:12" ht="15.75" customHeight="1" x14ac:dyDescent="0.35">
      <c r="B775" s="14"/>
      <c r="C775" s="3"/>
      <c r="D775" s="14"/>
      <c r="E775" s="3"/>
      <c r="F775" s="3"/>
      <c r="G775" s="14"/>
      <c r="J775" s="3"/>
      <c r="L775" s="2"/>
    </row>
    <row r="776" spans="2:12" ht="15.75" customHeight="1" x14ac:dyDescent="0.35">
      <c r="B776" s="14"/>
      <c r="C776" s="3"/>
      <c r="D776" s="14"/>
      <c r="E776" s="3"/>
      <c r="F776" s="3"/>
      <c r="G776" s="14"/>
      <c r="J776" s="3"/>
      <c r="L776" s="2"/>
    </row>
    <row r="777" spans="2:12" ht="15.75" customHeight="1" x14ac:dyDescent="0.35">
      <c r="B777" s="14"/>
      <c r="C777" s="3"/>
      <c r="D777" s="14"/>
      <c r="E777" s="3"/>
      <c r="F777" s="3"/>
      <c r="G777" s="14"/>
      <c r="J777" s="3"/>
      <c r="L777" s="2"/>
    </row>
    <row r="778" spans="2:12" ht="15.75" customHeight="1" x14ac:dyDescent="0.35">
      <c r="B778" s="14"/>
      <c r="C778" s="3"/>
      <c r="D778" s="14"/>
      <c r="E778" s="3"/>
      <c r="F778" s="3"/>
      <c r="G778" s="14"/>
      <c r="J778" s="3"/>
      <c r="L778" s="2"/>
    </row>
    <row r="779" spans="2:12" ht="15.75" customHeight="1" x14ac:dyDescent="0.35">
      <c r="B779" s="14"/>
      <c r="C779" s="3"/>
      <c r="D779" s="14"/>
      <c r="E779" s="3"/>
      <c r="F779" s="3"/>
      <c r="G779" s="14"/>
      <c r="J779" s="3"/>
      <c r="L779" s="2"/>
    </row>
    <row r="780" spans="2:12" ht="15.75" customHeight="1" x14ac:dyDescent="0.35">
      <c r="B780" s="14"/>
      <c r="C780" s="3"/>
      <c r="D780" s="14"/>
      <c r="E780" s="3"/>
      <c r="F780" s="3"/>
      <c r="G780" s="14"/>
      <c r="J780" s="3"/>
      <c r="L780" s="2"/>
    </row>
    <row r="781" spans="2:12" ht="15.75" customHeight="1" x14ac:dyDescent="0.35">
      <c r="B781" s="14"/>
      <c r="C781" s="3"/>
      <c r="D781" s="14"/>
      <c r="E781" s="3"/>
      <c r="F781" s="3"/>
      <c r="G781" s="14"/>
      <c r="J781" s="3"/>
      <c r="L781" s="2"/>
    </row>
    <row r="782" spans="2:12" ht="15.75" customHeight="1" x14ac:dyDescent="0.35">
      <c r="B782" s="14"/>
      <c r="C782" s="3"/>
      <c r="D782" s="14"/>
      <c r="E782" s="3"/>
      <c r="F782" s="3"/>
      <c r="G782" s="14"/>
      <c r="J782" s="3"/>
      <c r="L782" s="2"/>
    </row>
    <row r="783" spans="2:12" ht="15.75" customHeight="1" x14ac:dyDescent="0.35">
      <c r="B783" s="14"/>
      <c r="C783" s="3"/>
      <c r="D783" s="14"/>
      <c r="E783" s="3"/>
      <c r="F783" s="3"/>
      <c r="G783" s="14"/>
      <c r="J783" s="3"/>
      <c r="L783" s="2"/>
    </row>
    <row r="784" spans="2:12" ht="15.75" customHeight="1" x14ac:dyDescent="0.35">
      <c r="B784" s="14"/>
      <c r="C784" s="3"/>
      <c r="D784" s="14"/>
      <c r="E784" s="3"/>
      <c r="F784" s="3"/>
      <c r="G784" s="14"/>
      <c r="J784" s="3"/>
      <c r="L784" s="2"/>
    </row>
    <row r="785" spans="2:12" ht="15.75" customHeight="1" x14ac:dyDescent="0.35">
      <c r="B785" s="14"/>
      <c r="C785" s="3"/>
      <c r="D785" s="14"/>
      <c r="E785" s="3"/>
      <c r="F785" s="3"/>
      <c r="G785" s="14"/>
      <c r="J785" s="3"/>
      <c r="L785" s="2"/>
    </row>
    <row r="786" spans="2:12" ht="15.75" customHeight="1" x14ac:dyDescent="0.35">
      <c r="B786" s="14"/>
      <c r="C786" s="3"/>
      <c r="D786" s="14"/>
      <c r="E786" s="3"/>
      <c r="F786" s="3"/>
      <c r="G786" s="14"/>
      <c r="J786" s="3"/>
      <c r="L786" s="2"/>
    </row>
    <row r="787" spans="2:12" ht="15.75" customHeight="1" x14ac:dyDescent="0.35">
      <c r="B787" s="14"/>
      <c r="C787" s="3"/>
      <c r="D787" s="14"/>
      <c r="E787" s="3"/>
      <c r="F787" s="3"/>
      <c r="G787" s="14"/>
      <c r="J787" s="3"/>
      <c r="L787" s="2"/>
    </row>
    <row r="788" spans="2:12" ht="15.75" customHeight="1" x14ac:dyDescent="0.35">
      <c r="B788" s="14"/>
      <c r="C788" s="3"/>
      <c r="D788" s="14"/>
      <c r="E788" s="3"/>
      <c r="F788" s="3"/>
      <c r="G788" s="14"/>
      <c r="J788" s="3"/>
      <c r="L788" s="2"/>
    </row>
    <row r="789" spans="2:12" ht="15.75" customHeight="1" x14ac:dyDescent="0.35">
      <c r="B789" s="14"/>
      <c r="C789" s="3"/>
      <c r="D789" s="14"/>
      <c r="E789" s="3"/>
      <c r="F789" s="3"/>
      <c r="G789" s="14"/>
      <c r="J789" s="3"/>
      <c r="L789" s="2"/>
    </row>
    <row r="790" spans="2:12" ht="15.75" customHeight="1" x14ac:dyDescent="0.35">
      <c r="B790" s="14"/>
      <c r="C790" s="3"/>
      <c r="D790" s="14"/>
      <c r="E790" s="3"/>
      <c r="F790" s="3"/>
      <c r="G790" s="14"/>
      <c r="J790" s="3"/>
      <c r="L790" s="2"/>
    </row>
    <row r="791" spans="2:12" ht="15.75" customHeight="1" x14ac:dyDescent="0.35">
      <c r="B791" s="14"/>
      <c r="C791" s="3"/>
      <c r="D791" s="14"/>
      <c r="E791" s="3"/>
      <c r="F791" s="3"/>
      <c r="G791" s="14"/>
      <c r="J791" s="3"/>
      <c r="L791" s="2"/>
    </row>
    <row r="792" spans="2:12" ht="15.75" customHeight="1" x14ac:dyDescent="0.35">
      <c r="B792" s="14"/>
      <c r="C792" s="3"/>
      <c r="D792" s="14"/>
      <c r="E792" s="3"/>
      <c r="F792" s="3"/>
      <c r="G792" s="14"/>
      <c r="J792" s="3"/>
      <c r="L792" s="2"/>
    </row>
    <row r="793" spans="2:12" ht="15.75" customHeight="1" x14ac:dyDescent="0.35">
      <c r="B793" s="14"/>
      <c r="C793" s="3"/>
      <c r="D793" s="14"/>
      <c r="E793" s="3"/>
      <c r="F793" s="3"/>
      <c r="G793" s="14"/>
      <c r="J793" s="3"/>
      <c r="L793" s="2"/>
    </row>
    <row r="794" spans="2:12" ht="15.75" customHeight="1" x14ac:dyDescent="0.35">
      <c r="B794" s="14"/>
      <c r="C794" s="3"/>
      <c r="D794" s="14"/>
      <c r="E794" s="3"/>
      <c r="F794" s="3"/>
      <c r="G794" s="14"/>
      <c r="J794" s="3"/>
      <c r="L794" s="2"/>
    </row>
    <row r="795" spans="2:12" ht="15.75" customHeight="1" x14ac:dyDescent="0.35">
      <c r="B795" s="14"/>
      <c r="C795" s="3"/>
      <c r="D795" s="14"/>
      <c r="E795" s="3"/>
      <c r="F795" s="3"/>
      <c r="G795" s="14"/>
      <c r="J795" s="3"/>
      <c r="L795" s="2"/>
    </row>
    <row r="796" spans="2:12" ht="15.75" customHeight="1" x14ac:dyDescent="0.35">
      <c r="B796" s="14"/>
      <c r="C796" s="3"/>
      <c r="D796" s="14"/>
      <c r="E796" s="3"/>
      <c r="F796" s="3"/>
      <c r="G796" s="14"/>
      <c r="J796" s="3"/>
      <c r="L796" s="2"/>
    </row>
    <row r="797" spans="2:12" ht="15.75" customHeight="1" x14ac:dyDescent="0.35">
      <c r="B797" s="14"/>
      <c r="C797" s="3"/>
      <c r="D797" s="14"/>
      <c r="E797" s="3"/>
      <c r="F797" s="3"/>
      <c r="G797" s="14"/>
      <c r="J797" s="3"/>
      <c r="L797" s="2"/>
    </row>
    <row r="798" spans="2:12" ht="15.75" customHeight="1" x14ac:dyDescent="0.35">
      <c r="B798" s="14"/>
      <c r="C798" s="3"/>
      <c r="D798" s="14"/>
      <c r="E798" s="3"/>
      <c r="F798" s="3"/>
      <c r="G798" s="14"/>
      <c r="J798" s="3"/>
      <c r="L798" s="2"/>
    </row>
    <row r="799" spans="2:12" ht="15.75" customHeight="1" x14ac:dyDescent="0.35">
      <c r="B799" s="14"/>
      <c r="C799" s="3"/>
      <c r="D799" s="14"/>
      <c r="E799" s="3"/>
      <c r="F799" s="3"/>
      <c r="G799" s="14"/>
      <c r="J799" s="3"/>
      <c r="L799" s="2"/>
    </row>
    <row r="800" spans="2:12" ht="15.75" customHeight="1" x14ac:dyDescent="0.35">
      <c r="B800" s="14"/>
      <c r="C800" s="3"/>
      <c r="D800" s="14"/>
      <c r="E800" s="3"/>
      <c r="F800" s="3"/>
      <c r="G800" s="14"/>
      <c r="J800" s="3"/>
      <c r="L800" s="2"/>
    </row>
    <row r="801" spans="2:12" ht="15.75" customHeight="1" x14ac:dyDescent="0.35">
      <c r="B801" s="14"/>
      <c r="C801" s="3"/>
      <c r="D801" s="14"/>
      <c r="E801" s="3"/>
      <c r="F801" s="3"/>
      <c r="G801" s="14"/>
      <c r="J801" s="3"/>
      <c r="L801" s="2"/>
    </row>
    <row r="802" spans="2:12" ht="15.75" customHeight="1" x14ac:dyDescent="0.35">
      <c r="B802" s="14"/>
      <c r="C802" s="3"/>
      <c r="D802" s="14"/>
      <c r="E802" s="3"/>
      <c r="F802" s="3"/>
      <c r="G802" s="14"/>
      <c r="J802" s="3"/>
      <c r="L802" s="2"/>
    </row>
    <row r="803" spans="2:12" ht="15.75" customHeight="1" x14ac:dyDescent="0.35">
      <c r="B803" s="14"/>
      <c r="C803" s="3"/>
      <c r="D803" s="14"/>
      <c r="E803" s="3"/>
      <c r="F803" s="3"/>
      <c r="G803" s="14"/>
      <c r="J803" s="3"/>
      <c r="L803" s="2"/>
    </row>
    <row r="804" spans="2:12" ht="15.75" customHeight="1" x14ac:dyDescent="0.35">
      <c r="B804" s="14"/>
      <c r="C804" s="3"/>
      <c r="D804" s="14"/>
      <c r="E804" s="3"/>
      <c r="F804" s="3"/>
      <c r="G804" s="14"/>
      <c r="J804" s="3"/>
      <c r="L804" s="2"/>
    </row>
    <row r="805" spans="2:12" ht="15.75" customHeight="1" x14ac:dyDescent="0.35">
      <c r="B805" s="14"/>
      <c r="C805" s="3"/>
      <c r="D805" s="14"/>
      <c r="E805" s="3"/>
      <c r="F805" s="3"/>
      <c r="G805" s="14"/>
      <c r="J805" s="3"/>
      <c r="L805" s="2"/>
    </row>
    <row r="806" spans="2:12" ht="15.75" customHeight="1" x14ac:dyDescent="0.35">
      <c r="B806" s="14"/>
      <c r="C806" s="3"/>
      <c r="D806" s="14"/>
      <c r="E806" s="3"/>
      <c r="F806" s="3"/>
      <c r="G806" s="14"/>
      <c r="J806" s="3"/>
      <c r="L806" s="2"/>
    </row>
    <row r="807" spans="2:12" ht="15.75" customHeight="1" x14ac:dyDescent="0.35">
      <c r="B807" s="14"/>
      <c r="C807" s="3"/>
      <c r="D807" s="14"/>
      <c r="E807" s="3"/>
      <c r="F807" s="3"/>
      <c r="G807" s="14"/>
      <c r="J807" s="3"/>
      <c r="L807" s="2"/>
    </row>
    <row r="808" spans="2:12" ht="15.75" customHeight="1" x14ac:dyDescent="0.35">
      <c r="B808" s="14"/>
      <c r="C808" s="3"/>
      <c r="D808" s="14"/>
      <c r="E808" s="3"/>
      <c r="F808" s="3"/>
      <c r="G808" s="14"/>
      <c r="J808" s="3"/>
      <c r="L808" s="2"/>
    </row>
    <row r="809" spans="2:12" ht="15.75" customHeight="1" x14ac:dyDescent="0.35">
      <c r="B809" s="14"/>
      <c r="C809" s="3"/>
      <c r="D809" s="14"/>
      <c r="E809" s="3"/>
      <c r="F809" s="3"/>
      <c r="G809" s="14"/>
      <c r="J809" s="3"/>
      <c r="L809" s="2"/>
    </row>
    <row r="810" spans="2:12" ht="15.75" customHeight="1" x14ac:dyDescent="0.35">
      <c r="B810" s="14"/>
      <c r="C810" s="3"/>
      <c r="D810" s="14"/>
      <c r="E810" s="3"/>
      <c r="F810" s="3"/>
      <c r="G810" s="14"/>
      <c r="J810" s="3"/>
      <c r="L810" s="2"/>
    </row>
    <row r="811" spans="2:12" ht="15.75" customHeight="1" x14ac:dyDescent="0.35">
      <c r="B811" s="14"/>
      <c r="C811" s="3"/>
      <c r="D811" s="14"/>
      <c r="E811" s="3"/>
      <c r="F811" s="3"/>
      <c r="G811" s="14"/>
      <c r="J811" s="3"/>
      <c r="L811" s="2"/>
    </row>
    <row r="812" spans="2:12" ht="15.75" customHeight="1" x14ac:dyDescent="0.35">
      <c r="B812" s="14"/>
      <c r="C812" s="3"/>
      <c r="D812" s="14"/>
      <c r="E812" s="3"/>
      <c r="F812" s="3"/>
      <c r="G812" s="14"/>
      <c r="J812" s="3"/>
      <c r="L812" s="2"/>
    </row>
    <row r="813" spans="2:12" ht="15.75" customHeight="1" x14ac:dyDescent="0.35">
      <c r="B813" s="14"/>
      <c r="C813" s="3"/>
      <c r="D813" s="14"/>
      <c r="E813" s="3"/>
      <c r="F813" s="3"/>
      <c r="G813" s="14"/>
      <c r="J813" s="3"/>
      <c r="L813" s="2"/>
    </row>
    <row r="814" spans="2:12" ht="15.75" customHeight="1" x14ac:dyDescent="0.35">
      <c r="B814" s="14"/>
      <c r="C814" s="3"/>
      <c r="D814" s="14"/>
      <c r="E814" s="3"/>
      <c r="F814" s="3"/>
      <c r="G814" s="14"/>
      <c r="J814" s="3"/>
      <c r="L814" s="2"/>
    </row>
    <row r="815" spans="2:12" ht="15.75" customHeight="1" x14ac:dyDescent="0.35">
      <c r="B815" s="14"/>
      <c r="C815" s="3"/>
      <c r="D815" s="14"/>
      <c r="E815" s="3"/>
      <c r="F815" s="3"/>
      <c r="G815" s="14"/>
      <c r="J815" s="3"/>
      <c r="L815" s="2"/>
    </row>
    <row r="816" spans="2:12" ht="15.75" customHeight="1" x14ac:dyDescent="0.35">
      <c r="B816" s="14"/>
      <c r="C816" s="3"/>
      <c r="D816" s="14"/>
      <c r="E816" s="3"/>
      <c r="F816" s="3"/>
      <c r="G816" s="14"/>
      <c r="J816" s="3"/>
      <c r="L816" s="2"/>
    </row>
    <row r="817" spans="2:12" ht="15.75" customHeight="1" x14ac:dyDescent="0.35">
      <c r="B817" s="14"/>
      <c r="C817" s="3"/>
      <c r="D817" s="14"/>
      <c r="E817" s="3"/>
      <c r="F817" s="3"/>
      <c r="G817" s="14"/>
      <c r="J817" s="3"/>
      <c r="L817" s="2"/>
    </row>
    <row r="818" spans="2:12" ht="15.75" customHeight="1" x14ac:dyDescent="0.35">
      <c r="B818" s="14"/>
      <c r="C818" s="3"/>
      <c r="D818" s="14"/>
      <c r="E818" s="3"/>
      <c r="F818" s="3"/>
      <c r="G818" s="14"/>
      <c r="J818" s="3"/>
      <c r="L818" s="2"/>
    </row>
    <row r="819" spans="2:12" ht="15.75" customHeight="1" x14ac:dyDescent="0.35">
      <c r="B819" s="14"/>
      <c r="C819" s="3"/>
      <c r="D819" s="14"/>
      <c r="E819" s="3"/>
      <c r="F819" s="3"/>
      <c r="G819" s="14"/>
      <c r="J819" s="3"/>
      <c r="L819" s="2"/>
    </row>
    <row r="820" spans="2:12" ht="15.75" customHeight="1" x14ac:dyDescent="0.35">
      <c r="B820" s="14"/>
      <c r="C820" s="3"/>
      <c r="D820" s="14"/>
      <c r="E820" s="3"/>
      <c r="F820" s="3"/>
      <c r="G820" s="14"/>
      <c r="J820" s="3"/>
      <c r="L820" s="2"/>
    </row>
    <row r="821" spans="2:12" ht="15.75" customHeight="1" x14ac:dyDescent="0.35">
      <c r="B821" s="14"/>
      <c r="C821" s="3"/>
      <c r="D821" s="14"/>
      <c r="E821" s="3"/>
      <c r="F821" s="3"/>
      <c r="G821" s="14"/>
      <c r="J821" s="3"/>
      <c r="L821" s="2"/>
    </row>
    <row r="822" spans="2:12" ht="15.75" customHeight="1" x14ac:dyDescent="0.35">
      <c r="B822" s="14"/>
      <c r="C822" s="3"/>
      <c r="D822" s="14"/>
      <c r="E822" s="3"/>
      <c r="F822" s="3"/>
      <c r="G822" s="14"/>
      <c r="J822" s="3"/>
      <c r="L822" s="2"/>
    </row>
    <row r="823" spans="2:12" ht="15.75" customHeight="1" x14ac:dyDescent="0.35">
      <c r="B823" s="14"/>
      <c r="C823" s="3"/>
      <c r="D823" s="14"/>
      <c r="E823" s="3"/>
      <c r="F823" s="3"/>
      <c r="G823" s="14"/>
      <c r="J823" s="3"/>
      <c r="L823" s="2"/>
    </row>
    <row r="824" spans="2:12" ht="15.75" customHeight="1" x14ac:dyDescent="0.35">
      <c r="B824" s="14"/>
      <c r="C824" s="3"/>
      <c r="D824" s="14"/>
      <c r="E824" s="3"/>
      <c r="F824" s="3"/>
      <c r="G824" s="14"/>
      <c r="J824" s="3"/>
      <c r="L824" s="2"/>
    </row>
    <row r="825" spans="2:12" ht="15.75" customHeight="1" x14ac:dyDescent="0.35">
      <c r="B825" s="14"/>
      <c r="C825" s="3"/>
      <c r="D825" s="14"/>
      <c r="E825" s="3"/>
      <c r="F825" s="3"/>
      <c r="G825" s="14"/>
      <c r="J825" s="3"/>
      <c r="L825" s="2"/>
    </row>
    <row r="826" spans="2:12" ht="15.75" customHeight="1" x14ac:dyDescent="0.35">
      <c r="B826" s="14"/>
      <c r="C826" s="3"/>
      <c r="D826" s="14"/>
      <c r="E826" s="3"/>
      <c r="F826" s="3"/>
      <c r="G826" s="14"/>
      <c r="J826" s="3"/>
      <c r="L826" s="2"/>
    </row>
    <row r="827" spans="2:12" ht="15.75" customHeight="1" x14ac:dyDescent="0.35">
      <c r="B827" s="14"/>
      <c r="C827" s="3"/>
      <c r="D827" s="14"/>
      <c r="E827" s="3"/>
      <c r="F827" s="3"/>
      <c r="G827" s="14"/>
      <c r="J827" s="3"/>
      <c r="L827" s="2"/>
    </row>
    <row r="828" spans="2:12" ht="15.75" customHeight="1" x14ac:dyDescent="0.35">
      <c r="B828" s="14"/>
      <c r="C828" s="3"/>
      <c r="D828" s="14"/>
      <c r="E828" s="3"/>
      <c r="F828" s="3"/>
      <c r="G828" s="14"/>
      <c r="J828" s="3"/>
      <c r="L828" s="2"/>
    </row>
    <row r="829" spans="2:12" ht="15.75" customHeight="1" x14ac:dyDescent="0.35">
      <c r="B829" s="14"/>
      <c r="C829" s="3"/>
      <c r="D829" s="14"/>
      <c r="E829" s="3"/>
      <c r="F829" s="3"/>
      <c r="G829" s="14"/>
      <c r="J829" s="3"/>
      <c r="L829" s="2"/>
    </row>
    <row r="830" spans="2:12" ht="15.75" customHeight="1" x14ac:dyDescent="0.35">
      <c r="B830" s="14"/>
      <c r="C830" s="3"/>
      <c r="D830" s="14"/>
      <c r="E830" s="3"/>
      <c r="F830" s="3"/>
      <c r="G830" s="14"/>
      <c r="J830" s="3"/>
      <c r="L830" s="2"/>
    </row>
    <row r="831" spans="2:12" ht="15.75" customHeight="1" x14ac:dyDescent="0.35">
      <c r="B831" s="14"/>
      <c r="C831" s="3"/>
      <c r="D831" s="14"/>
      <c r="E831" s="3"/>
      <c r="F831" s="3"/>
      <c r="G831" s="14"/>
      <c r="J831" s="3"/>
      <c r="L831" s="2"/>
    </row>
    <row r="832" spans="2:12" ht="15.75" customHeight="1" x14ac:dyDescent="0.35">
      <c r="B832" s="14"/>
      <c r="C832" s="3"/>
      <c r="D832" s="14"/>
      <c r="E832" s="3"/>
      <c r="F832" s="3"/>
      <c r="G832" s="14"/>
      <c r="J832" s="3"/>
      <c r="L832" s="2"/>
    </row>
    <row r="833" spans="2:12" ht="15.75" customHeight="1" x14ac:dyDescent="0.35">
      <c r="B833" s="14"/>
      <c r="C833" s="3"/>
      <c r="D833" s="14"/>
      <c r="E833" s="3"/>
      <c r="F833" s="3"/>
      <c r="G833" s="14"/>
      <c r="J833" s="3"/>
      <c r="L833" s="2"/>
    </row>
    <row r="834" spans="2:12" ht="15.75" customHeight="1" x14ac:dyDescent="0.35">
      <c r="B834" s="14"/>
      <c r="C834" s="3"/>
      <c r="D834" s="14"/>
      <c r="E834" s="3"/>
      <c r="F834" s="3"/>
      <c r="G834" s="14"/>
      <c r="J834" s="3"/>
      <c r="L834" s="2"/>
    </row>
    <row r="835" spans="2:12" ht="15.75" customHeight="1" x14ac:dyDescent="0.35">
      <c r="B835" s="14"/>
      <c r="C835" s="3"/>
      <c r="D835" s="14"/>
      <c r="E835" s="3"/>
      <c r="F835" s="3"/>
      <c r="G835" s="14"/>
      <c r="J835" s="3"/>
      <c r="L835" s="2"/>
    </row>
    <row r="836" spans="2:12" ht="15.75" customHeight="1" x14ac:dyDescent="0.35">
      <c r="B836" s="14"/>
      <c r="C836" s="3"/>
      <c r="D836" s="14"/>
      <c r="E836" s="3"/>
      <c r="F836" s="3"/>
      <c r="G836" s="14"/>
      <c r="J836" s="3"/>
      <c r="L836" s="2"/>
    </row>
    <row r="837" spans="2:12" ht="15.75" customHeight="1" x14ac:dyDescent="0.35">
      <c r="B837" s="14"/>
      <c r="C837" s="3"/>
      <c r="D837" s="14"/>
      <c r="E837" s="3"/>
      <c r="F837" s="3"/>
      <c r="G837" s="14"/>
      <c r="J837" s="3"/>
      <c r="L837" s="2"/>
    </row>
    <row r="838" spans="2:12" ht="15.75" customHeight="1" x14ac:dyDescent="0.35">
      <c r="B838" s="14"/>
      <c r="C838" s="3"/>
      <c r="D838" s="14"/>
      <c r="E838" s="3"/>
      <c r="F838" s="3"/>
      <c r="G838" s="14"/>
      <c r="J838" s="3"/>
      <c r="L838" s="2"/>
    </row>
    <row r="839" spans="2:12" ht="15.75" customHeight="1" x14ac:dyDescent="0.35">
      <c r="B839" s="14"/>
      <c r="C839" s="3"/>
      <c r="D839" s="14"/>
      <c r="E839" s="3"/>
      <c r="F839" s="3"/>
      <c r="G839" s="14"/>
      <c r="J839" s="3"/>
      <c r="L839" s="2"/>
    </row>
    <row r="840" spans="2:12" ht="15.75" customHeight="1" x14ac:dyDescent="0.35">
      <c r="B840" s="14"/>
      <c r="C840" s="3"/>
      <c r="D840" s="14"/>
      <c r="E840" s="3"/>
      <c r="F840" s="3"/>
      <c r="G840" s="14"/>
      <c r="J840" s="3"/>
      <c r="L840" s="2"/>
    </row>
    <row r="841" spans="2:12" ht="15.75" customHeight="1" x14ac:dyDescent="0.35">
      <c r="B841" s="14"/>
      <c r="C841" s="3"/>
      <c r="D841" s="14"/>
      <c r="E841" s="3"/>
      <c r="F841" s="3"/>
      <c r="G841" s="14"/>
      <c r="J841" s="3"/>
      <c r="L841" s="2"/>
    </row>
    <row r="842" spans="2:12" ht="15.75" customHeight="1" x14ac:dyDescent="0.35">
      <c r="B842" s="14"/>
      <c r="C842" s="3"/>
      <c r="D842" s="14"/>
      <c r="E842" s="3"/>
      <c r="F842" s="3"/>
      <c r="G842" s="14"/>
      <c r="J842" s="3"/>
      <c r="L842" s="2"/>
    </row>
    <row r="843" spans="2:12" ht="15.75" customHeight="1" x14ac:dyDescent="0.35">
      <c r="B843" s="14"/>
      <c r="C843" s="3"/>
      <c r="D843" s="14"/>
      <c r="E843" s="3"/>
      <c r="F843" s="3"/>
      <c r="G843" s="14"/>
      <c r="J843" s="3"/>
      <c r="L843" s="2"/>
    </row>
    <row r="844" spans="2:12" ht="15.75" customHeight="1" x14ac:dyDescent="0.35">
      <c r="B844" s="14"/>
      <c r="C844" s="3"/>
      <c r="D844" s="14"/>
      <c r="E844" s="3"/>
      <c r="F844" s="3"/>
      <c r="G844" s="14"/>
      <c r="J844" s="3"/>
      <c r="L844" s="2"/>
    </row>
    <row r="845" spans="2:12" ht="15.75" customHeight="1" x14ac:dyDescent="0.35">
      <c r="B845" s="14"/>
      <c r="C845" s="3"/>
      <c r="D845" s="14"/>
      <c r="E845" s="3"/>
      <c r="F845" s="3"/>
      <c r="G845" s="14"/>
      <c r="J845" s="3"/>
      <c r="L845" s="2"/>
    </row>
    <row r="846" spans="2:12" ht="15.75" customHeight="1" x14ac:dyDescent="0.35">
      <c r="B846" s="14"/>
      <c r="C846" s="3"/>
      <c r="D846" s="14"/>
      <c r="E846" s="3"/>
      <c r="F846" s="3"/>
      <c r="G846" s="14"/>
      <c r="J846" s="3"/>
      <c r="L846" s="2"/>
    </row>
    <row r="847" spans="2:12" ht="15.75" customHeight="1" x14ac:dyDescent="0.35">
      <c r="B847" s="14"/>
      <c r="C847" s="3"/>
      <c r="D847" s="14"/>
      <c r="E847" s="3"/>
      <c r="F847" s="3"/>
      <c r="G847" s="14"/>
      <c r="J847" s="3"/>
      <c r="L847" s="2"/>
    </row>
    <row r="848" spans="2:12" ht="15.75" customHeight="1" x14ac:dyDescent="0.35">
      <c r="B848" s="14"/>
      <c r="C848" s="3"/>
      <c r="D848" s="14"/>
      <c r="E848" s="3"/>
      <c r="F848" s="3"/>
      <c r="G848" s="14"/>
      <c r="J848" s="3"/>
      <c r="L848" s="2"/>
    </row>
    <row r="849" spans="2:12" ht="15.75" customHeight="1" x14ac:dyDescent="0.35">
      <c r="B849" s="14"/>
      <c r="C849" s="3"/>
      <c r="D849" s="14"/>
      <c r="E849" s="3"/>
      <c r="F849" s="3"/>
      <c r="G849" s="14"/>
      <c r="J849" s="3"/>
      <c r="L849" s="2"/>
    </row>
    <row r="850" spans="2:12" ht="15.75" customHeight="1" x14ac:dyDescent="0.35">
      <c r="B850" s="14"/>
      <c r="C850" s="3"/>
      <c r="D850" s="14"/>
      <c r="E850" s="3"/>
      <c r="F850" s="3"/>
      <c r="G850" s="14"/>
      <c r="J850" s="3"/>
      <c r="L850" s="2"/>
    </row>
    <row r="851" spans="2:12" ht="15.75" customHeight="1" x14ac:dyDescent="0.35">
      <c r="B851" s="14"/>
      <c r="C851" s="3"/>
      <c r="D851" s="14"/>
      <c r="E851" s="3"/>
      <c r="F851" s="3"/>
      <c r="G851" s="14"/>
      <c r="J851" s="3"/>
      <c r="L851" s="2"/>
    </row>
    <row r="852" spans="2:12" ht="15.75" customHeight="1" x14ac:dyDescent="0.35">
      <c r="B852" s="14"/>
      <c r="C852" s="3"/>
      <c r="D852" s="14"/>
      <c r="E852" s="3"/>
      <c r="F852" s="3"/>
      <c r="G852" s="14"/>
      <c r="J852" s="3"/>
      <c r="L852" s="2"/>
    </row>
    <row r="853" spans="2:12" ht="15.75" customHeight="1" x14ac:dyDescent="0.35">
      <c r="B853" s="14"/>
      <c r="C853" s="3"/>
      <c r="D853" s="14"/>
      <c r="E853" s="3"/>
      <c r="F853" s="3"/>
      <c r="G853" s="14"/>
      <c r="J853" s="3"/>
      <c r="L853" s="2"/>
    </row>
    <row r="854" spans="2:12" ht="15.75" customHeight="1" x14ac:dyDescent="0.35">
      <c r="B854" s="14"/>
      <c r="C854" s="3"/>
      <c r="D854" s="14"/>
      <c r="E854" s="3"/>
      <c r="F854" s="3"/>
      <c r="G854" s="14"/>
      <c r="J854" s="3"/>
      <c r="L854" s="2"/>
    </row>
    <row r="855" spans="2:12" ht="15.75" customHeight="1" x14ac:dyDescent="0.35">
      <c r="B855" s="14"/>
      <c r="C855" s="3"/>
      <c r="D855" s="14"/>
      <c r="E855" s="3"/>
      <c r="F855" s="3"/>
      <c r="G855" s="14"/>
      <c r="J855" s="3"/>
      <c r="L855" s="2"/>
    </row>
    <row r="856" spans="2:12" ht="15.75" customHeight="1" x14ac:dyDescent="0.35">
      <c r="B856" s="14"/>
      <c r="C856" s="3"/>
      <c r="D856" s="14"/>
      <c r="E856" s="3"/>
      <c r="F856" s="3"/>
      <c r="G856" s="14"/>
      <c r="J856" s="3"/>
      <c r="L856" s="2"/>
    </row>
    <row r="857" spans="2:12" ht="15.75" customHeight="1" x14ac:dyDescent="0.35">
      <c r="B857" s="14"/>
      <c r="C857" s="3"/>
      <c r="D857" s="14"/>
      <c r="E857" s="3"/>
      <c r="F857" s="3"/>
      <c r="G857" s="14"/>
      <c r="J857" s="3"/>
      <c r="L857" s="2"/>
    </row>
    <row r="858" spans="2:12" ht="15.75" customHeight="1" x14ac:dyDescent="0.35">
      <c r="B858" s="14"/>
      <c r="C858" s="3"/>
      <c r="D858" s="14"/>
      <c r="E858" s="3"/>
      <c r="F858" s="3"/>
      <c r="G858" s="14"/>
      <c r="J858" s="3"/>
      <c r="L858" s="2"/>
    </row>
    <row r="859" spans="2:12" ht="15.75" customHeight="1" x14ac:dyDescent="0.35">
      <c r="B859" s="14"/>
      <c r="C859" s="3"/>
      <c r="D859" s="14"/>
      <c r="E859" s="3"/>
      <c r="F859" s="3"/>
      <c r="G859" s="14"/>
      <c r="J859" s="3"/>
      <c r="L859" s="2"/>
    </row>
    <row r="860" spans="2:12" ht="15.75" customHeight="1" x14ac:dyDescent="0.35">
      <c r="B860" s="14"/>
      <c r="C860" s="3"/>
      <c r="D860" s="14"/>
      <c r="E860" s="3"/>
      <c r="F860" s="3"/>
      <c r="G860" s="14"/>
      <c r="J860" s="3"/>
      <c r="L860" s="2"/>
    </row>
    <row r="861" spans="2:12" ht="15.75" customHeight="1" x14ac:dyDescent="0.35">
      <c r="B861" s="14"/>
      <c r="C861" s="3"/>
      <c r="D861" s="14"/>
      <c r="E861" s="3"/>
      <c r="F861" s="3"/>
      <c r="G861" s="14"/>
      <c r="J861" s="3"/>
      <c r="L861" s="2"/>
    </row>
    <row r="862" spans="2:12" ht="15.75" customHeight="1" x14ac:dyDescent="0.35">
      <c r="B862" s="14"/>
      <c r="C862" s="3"/>
      <c r="D862" s="14"/>
      <c r="E862" s="3"/>
      <c r="F862" s="3"/>
      <c r="G862" s="14"/>
      <c r="J862" s="3"/>
      <c r="L862" s="2"/>
    </row>
    <row r="863" spans="2:12" ht="15.75" customHeight="1" x14ac:dyDescent="0.35">
      <c r="B863" s="14"/>
      <c r="C863" s="3"/>
      <c r="D863" s="14"/>
      <c r="E863" s="3"/>
      <c r="F863" s="3"/>
      <c r="G863" s="14"/>
      <c r="J863" s="3"/>
      <c r="L863" s="2"/>
    </row>
    <row r="864" spans="2:12" ht="15.75" customHeight="1" x14ac:dyDescent="0.35">
      <c r="B864" s="14"/>
      <c r="C864" s="3"/>
      <c r="D864" s="14"/>
      <c r="E864" s="3"/>
      <c r="F864" s="3"/>
      <c r="G864" s="14"/>
      <c r="J864" s="3"/>
      <c r="L864" s="2"/>
    </row>
    <row r="865" spans="2:12" ht="15.75" customHeight="1" x14ac:dyDescent="0.35">
      <c r="B865" s="14"/>
      <c r="C865" s="3"/>
      <c r="D865" s="14"/>
      <c r="E865" s="3"/>
      <c r="F865" s="3"/>
      <c r="G865" s="14"/>
      <c r="J865" s="3"/>
      <c r="L865" s="2"/>
    </row>
    <row r="866" spans="2:12" ht="15.75" customHeight="1" x14ac:dyDescent="0.35">
      <c r="B866" s="14"/>
      <c r="C866" s="3"/>
      <c r="D866" s="14"/>
      <c r="E866" s="3"/>
      <c r="F866" s="3"/>
      <c r="G866" s="14"/>
      <c r="J866" s="3"/>
      <c r="L866" s="2"/>
    </row>
    <row r="867" spans="2:12" ht="15.75" customHeight="1" x14ac:dyDescent="0.35">
      <c r="B867" s="14"/>
      <c r="C867" s="3"/>
      <c r="D867" s="14"/>
      <c r="E867" s="3"/>
      <c r="F867" s="3"/>
      <c r="G867" s="14"/>
      <c r="J867" s="3"/>
      <c r="L867" s="2"/>
    </row>
    <row r="868" spans="2:12" ht="15.75" customHeight="1" x14ac:dyDescent="0.35">
      <c r="B868" s="14"/>
      <c r="C868" s="3"/>
      <c r="D868" s="14"/>
      <c r="E868" s="3"/>
      <c r="F868" s="3"/>
      <c r="G868" s="14"/>
      <c r="J868" s="3"/>
      <c r="L868" s="2"/>
    </row>
    <row r="869" spans="2:12" ht="15.75" customHeight="1" x14ac:dyDescent="0.35">
      <c r="B869" s="14"/>
      <c r="C869" s="3"/>
      <c r="D869" s="14"/>
      <c r="E869" s="3"/>
      <c r="F869" s="3"/>
      <c r="G869" s="14"/>
      <c r="J869" s="3"/>
      <c r="L869" s="2"/>
    </row>
    <row r="870" spans="2:12" ht="15.75" customHeight="1" x14ac:dyDescent="0.35">
      <c r="B870" s="14"/>
      <c r="C870" s="3"/>
      <c r="D870" s="14"/>
      <c r="E870" s="3"/>
      <c r="F870" s="3"/>
      <c r="G870" s="14"/>
      <c r="J870" s="3"/>
      <c r="L870" s="2"/>
    </row>
    <row r="871" spans="2:12" ht="15.75" customHeight="1" x14ac:dyDescent="0.35">
      <c r="B871" s="14"/>
      <c r="C871" s="3"/>
      <c r="D871" s="14"/>
      <c r="E871" s="3"/>
      <c r="F871" s="3"/>
      <c r="G871" s="14"/>
      <c r="J871" s="3"/>
      <c r="L871" s="2"/>
    </row>
    <row r="872" spans="2:12" ht="15.75" customHeight="1" x14ac:dyDescent="0.35">
      <c r="B872" s="14"/>
      <c r="C872" s="3"/>
      <c r="D872" s="14"/>
      <c r="E872" s="3"/>
      <c r="F872" s="3"/>
      <c r="G872" s="14"/>
      <c r="J872" s="3"/>
      <c r="L872" s="2"/>
    </row>
    <row r="873" spans="2:12" ht="15.75" customHeight="1" x14ac:dyDescent="0.35">
      <c r="B873" s="14"/>
      <c r="C873" s="3"/>
      <c r="D873" s="14"/>
      <c r="E873" s="3"/>
      <c r="F873" s="3"/>
      <c r="G873" s="14"/>
      <c r="J873" s="3"/>
      <c r="L873" s="2"/>
    </row>
    <row r="874" spans="2:12" ht="15.75" customHeight="1" x14ac:dyDescent="0.35">
      <c r="B874" s="14"/>
      <c r="C874" s="3"/>
      <c r="D874" s="14"/>
      <c r="E874" s="3"/>
      <c r="F874" s="3"/>
      <c r="G874" s="14"/>
      <c r="J874" s="3"/>
      <c r="L874" s="2"/>
    </row>
    <row r="875" spans="2:12" ht="15.75" customHeight="1" x14ac:dyDescent="0.35">
      <c r="B875" s="14"/>
      <c r="C875" s="3"/>
      <c r="D875" s="14"/>
      <c r="E875" s="3"/>
      <c r="F875" s="3"/>
      <c r="G875" s="14"/>
      <c r="J875" s="3"/>
      <c r="L875" s="2"/>
    </row>
    <row r="876" spans="2:12" ht="15.75" customHeight="1" x14ac:dyDescent="0.35">
      <c r="B876" s="14"/>
      <c r="C876" s="3"/>
      <c r="D876" s="14"/>
      <c r="E876" s="3"/>
      <c r="F876" s="3"/>
      <c r="G876" s="14"/>
      <c r="J876" s="3"/>
      <c r="L876" s="2"/>
    </row>
    <row r="877" spans="2:12" ht="15.75" customHeight="1" x14ac:dyDescent="0.35">
      <c r="B877" s="14"/>
      <c r="C877" s="3"/>
      <c r="D877" s="14"/>
      <c r="E877" s="3"/>
      <c r="F877" s="3"/>
      <c r="G877" s="14"/>
      <c r="J877" s="3"/>
      <c r="L877" s="2"/>
    </row>
    <row r="878" spans="2:12" ht="15.75" customHeight="1" x14ac:dyDescent="0.35">
      <c r="B878" s="14"/>
      <c r="C878" s="3"/>
      <c r="D878" s="14"/>
      <c r="E878" s="3"/>
      <c r="F878" s="3"/>
      <c r="G878" s="14"/>
      <c r="J878" s="3"/>
      <c r="L878" s="2"/>
    </row>
    <row r="879" spans="2:12" ht="15.75" customHeight="1" x14ac:dyDescent="0.35">
      <c r="B879" s="14"/>
      <c r="C879" s="3"/>
      <c r="D879" s="14"/>
      <c r="E879" s="3"/>
      <c r="F879" s="3"/>
      <c r="G879" s="14"/>
      <c r="J879" s="3"/>
      <c r="L879" s="2"/>
    </row>
    <row r="880" spans="2:12" ht="15.75" customHeight="1" x14ac:dyDescent="0.35">
      <c r="B880" s="14"/>
      <c r="C880" s="3"/>
      <c r="D880" s="14"/>
      <c r="E880" s="3"/>
      <c r="F880" s="3"/>
      <c r="G880" s="14"/>
      <c r="J880" s="3"/>
      <c r="L880" s="2"/>
    </row>
    <row r="881" spans="2:12" ht="15.75" customHeight="1" x14ac:dyDescent="0.35">
      <c r="B881" s="14"/>
      <c r="C881" s="3"/>
      <c r="D881" s="14"/>
      <c r="E881" s="3"/>
      <c r="F881" s="3"/>
      <c r="G881" s="14"/>
      <c r="J881" s="3"/>
      <c r="L881" s="2"/>
    </row>
    <row r="882" spans="2:12" ht="15.75" customHeight="1" x14ac:dyDescent="0.35">
      <c r="B882" s="14"/>
      <c r="C882" s="3"/>
      <c r="D882" s="14"/>
      <c r="E882" s="3"/>
      <c r="F882" s="3"/>
      <c r="G882" s="14"/>
      <c r="J882" s="3"/>
      <c r="L882" s="2"/>
    </row>
    <row r="883" spans="2:12" ht="15.75" customHeight="1" x14ac:dyDescent="0.35">
      <c r="B883" s="14"/>
      <c r="C883" s="3"/>
      <c r="D883" s="14"/>
      <c r="E883" s="3"/>
      <c r="F883" s="3"/>
      <c r="G883" s="14"/>
      <c r="J883" s="3"/>
      <c r="L883" s="2"/>
    </row>
    <row r="884" spans="2:12" ht="15.75" customHeight="1" x14ac:dyDescent="0.35">
      <c r="B884" s="14"/>
      <c r="C884" s="3"/>
      <c r="D884" s="14"/>
      <c r="E884" s="3"/>
      <c r="F884" s="3"/>
      <c r="G884" s="14"/>
      <c r="J884" s="3"/>
      <c r="L884" s="2"/>
    </row>
    <row r="885" spans="2:12" ht="15.75" customHeight="1" x14ac:dyDescent="0.35">
      <c r="B885" s="14"/>
      <c r="C885" s="3"/>
      <c r="D885" s="14"/>
      <c r="E885" s="3"/>
      <c r="F885" s="3"/>
      <c r="G885" s="14"/>
      <c r="J885" s="3"/>
      <c r="L885" s="2"/>
    </row>
    <row r="886" spans="2:12" ht="15.75" customHeight="1" x14ac:dyDescent="0.35">
      <c r="B886" s="14"/>
      <c r="C886" s="3"/>
      <c r="D886" s="14"/>
      <c r="E886" s="3"/>
      <c r="F886" s="3"/>
      <c r="G886" s="14"/>
      <c r="J886" s="3"/>
      <c r="L886" s="2"/>
    </row>
    <row r="887" spans="2:12" ht="15.75" customHeight="1" x14ac:dyDescent="0.35">
      <c r="B887" s="14"/>
      <c r="C887" s="3"/>
      <c r="D887" s="14"/>
      <c r="E887" s="3"/>
      <c r="F887" s="3"/>
      <c r="G887" s="14"/>
      <c r="J887" s="3"/>
      <c r="L887" s="2"/>
    </row>
    <row r="888" spans="2:12" ht="15.75" customHeight="1" x14ac:dyDescent="0.35">
      <c r="B888" s="14"/>
      <c r="C888" s="3"/>
      <c r="D888" s="14"/>
      <c r="E888" s="3"/>
      <c r="F888" s="3"/>
      <c r="G888" s="14"/>
      <c r="J888" s="3"/>
      <c r="L888" s="2"/>
    </row>
    <row r="889" spans="2:12" ht="15.75" customHeight="1" x14ac:dyDescent="0.35">
      <c r="B889" s="14"/>
      <c r="C889" s="3"/>
      <c r="D889" s="14"/>
      <c r="E889" s="3"/>
      <c r="F889" s="3"/>
      <c r="G889" s="14"/>
      <c r="J889" s="3"/>
      <c r="L889" s="2"/>
    </row>
    <row r="890" spans="2:12" ht="15.75" customHeight="1" x14ac:dyDescent="0.35">
      <c r="B890" s="14"/>
      <c r="C890" s="3"/>
      <c r="D890" s="14"/>
      <c r="E890" s="3"/>
      <c r="F890" s="3"/>
      <c r="G890" s="14"/>
      <c r="J890" s="3"/>
      <c r="L890" s="2"/>
    </row>
    <row r="891" spans="2:12" ht="15.75" customHeight="1" x14ac:dyDescent="0.35">
      <c r="B891" s="14"/>
      <c r="C891" s="3"/>
      <c r="D891" s="14"/>
      <c r="E891" s="3"/>
      <c r="F891" s="3"/>
      <c r="G891" s="14"/>
      <c r="J891" s="3"/>
      <c r="L891" s="2"/>
    </row>
    <row r="892" spans="2:12" ht="15.75" customHeight="1" x14ac:dyDescent="0.35">
      <c r="B892" s="14"/>
      <c r="C892" s="3"/>
      <c r="D892" s="14"/>
      <c r="E892" s="3"/>
      <c r="F892" s="3"/>
      <c r="G892" s="14"/>
      <c r="J892" s="3"/>
      <c r="L892" s="2"/>
    </row>
    <row r="893" spans="2:12" ht="15.75" customHeight="1" x14ac:dyDescent="0.35">
      <c r="B893" s="14"/>
      <c r="C893" s="3"/>
      <c r="D893" s="14"/>
      <c r="E893" s="3"/>
      <c r="F893" s="3"/>
      <c r="G893" s="14"/>
      <c r="J893" s="3"/>
      <c r="L893" s="2"/>
    </row>
    <row r="894" spans="2:12" ht="15.75" customHeight="1" x14ac:dyDescent="0.35">
      <c r="B894" s="14"/>
      <c r="C894" s="3"/>
      <c r="D894" s="14"/>
      <c r="E894" s="3"/>
      <c r="F894" s="3"/>
      <c r="G894" s="14"/>
      <c r="J894" s="3"/>
      <c r="L894" s="2"/>
    </row>
    <row r="895" spans="2:12" ht="15.75" customHeight="1" x14ac:dyDescent="0.35">
      <c r="B895" s="14"/>
      <c r="C895" s="3"/>
      <c r="D895" s="14"/>
      <c r="E895" s="3"/>
      <c r="F895" s="3"/>
      <c r="G895" s="14"/>
      <c r="J895" s="3"/>
      <c r="L895" s="2"/>
    </row>
    <row r="896" spans="2:12" ht="15.75" customHeight="1" x14ac:dyDescent="0.35">
      <c r="B896" s="14"/>
      <c r="C896" s="3"/>
      <c r="D896" s="14"/>
      <c r="E896" s="3"/>
      <c r="F896" s="3"/>
      <c r="G896" s="14"/>
      <c r="J896" s="3"/>
      <c r="L896" s="2"/>
    </row>
    <row r="897" spans="2:12" ht="15.75" customHeight="1" x14ac:dyDescent="0.35">
      <c r="B897" s="14"/>
      <c r="C897" s="3"/>
      <c r="D897" s="14"/>
      <c r="E897" s="3"/>
      <c r="F897" s="3"/>
      <c r="G897" s="14"/>
      <c r="J897" s="3"/>
      <c r="L897" s="2"/>
    </row>
    <row r="898" spans="2:12" ht="15.75" customHeight="1" x14ac:dyDescent="0.35">
      <c r="B898" s="14"/>
      <c r="C898" s="3"/>
      <c r="D898" s="14"/>
      <c r="E898" s="3"/>
      <c r="F898" s="3"/>
      <c r="G898" s="14"/>
      <c r="J898" s="3"/>
      <c r="L898" s="2"/>
    </row>
    <row r="899" spans="2:12" ht="15.75" customHeight="1" x14ac:dyDescent="0.35">
      <c r="B899" s="14"/>
      <c r="C899" s="3"/>
      <c r="D899" s="14"/>
      <c r="E899" s="3"/>
      <c r="F899" s="3"/>
      <c r="G899" s="14"/>
      <c r="J899" s="3"/>
      <c r="L899" s="2"/>
    </row>
    <row r="900" spans="2:12" ht="15.75" customHeight="1" x14ac:dyDescent="0.35">
      <c r="B900" s="14"/>
      <c r="C900" s="3"/>
      <c r="D900" s="14"/>
      <c r="E900" s="3"/>
      <c r="F900" s="3"/>
      <c r="G900" s="14"/>
      <c r="J900" s="3"/>
      <c r="L900" s="2"/>
    </row>
    <row r="901" spans="2:12" ht="15.75" customHeight="1" x14ac:dyDescent="0.35">
      <c r="B901" s="14"/>
      <c r="C901" s="3"/>
      <c r="D901" s="14"/>
      <c r="E901" s="3"/>
      <c r="F901" s="3"/>
      <c r="G901" s="14"/>
      <c r="J901" s="3"/>
      <c r="L901" s="2"/>
    </row>
    <row r="902" spans="2:12" ht="15.75" customHeight="1" x14ac:dyDescent="0.35">
      <c r="B902" s="14"/>
      <c r="C902" s="3"/>
      <c r="D902" s="14"/>
      <c r="E902" s="3"/>
      <c r="F902" s="3"/>
      <c r="G902" s="14"/>
      <c r="J902" s="3"/>
      <c r="L902" s="2"/>
    </row>
    <row r="903" spans="2:12" ht="15.75" customHeight="1" x14ac:dyDescent="0.35">
      <c r="B903" s="14"/>
      <c r="C903" s="3"/>
      <c r="D903" s="14"/>
      <c r="E903" s="3"/>
      <c r="F903" s="3"/>
      <c r="G903" s="14"/>
      <c r="J903" s="3"/>
      <c r="L903" s="2"/>
    </row>
    <row r="904" spans="2:12" ht="15.75" customHeight="1" x14ac:dyDescent="0.35">
      <c r="B904" s="14"/>
      <c r="C904" s="3"/>
      <c r="D904" s="14"/>
      <c r="E904" s="3"/>
      <c r="F904" s="3"/>
      <c r="G904" s="14"/>
      <c r="J904" s="3"/>
      <c r="L904" s="2"/>
    </row>
    <row r="905" spans="2:12" ht="15.75" customHeight="1" x14ac:dyDescent="0.35">
      <c r="B905" s="14"/>
      <c r="C905" s="3"/>
      <c r="D905" s="14"/>
      <c r="E905" s="3"/>
      <c r="F905" s="3"/>
      <c r="G905" s="14"/>
      <c r="J905" s="3"/>
      <c r="L905" s="2"/>
    </row>
    <row r="906" spans="2:12" ht="15.75" customHeight="1" x14ac:dyDescent="0.35">
      <c r="B906" s="14"/>
      <c r="C906" s="3"/>
      <c r="D906" s="14"/>
      <c r="E906" s="3"/>
      <c r="F906" s="3"/>
      <c r="G906" s="14"/>
      <c r="J906" s="3"/>
      <c r="L906" s="2"/>
    </row>
    <row r="907" spans="2:12" ht="15.75" customHeight="1" x14ac:dyDescent="0.35">
      <c r="B907" s="14"/>
      <c r="C907" s="3"/>
      <c r="D907" s="14"/>
      <c r="E907" s="3"/>
      <c r="F907" s="3"/>
      <c r="G907" s="14"/>
      <c r="J907" s="3"/>
      <c r="L907" s="2"/>
    </row>
    <row r="908" spans="2:12" ht="15.75" customHeight="1" x14ac:dyDescent="0.35">
      <c r="B908" s="14"/>
      <c r="C908" s="3"/>
      <c r="D908" s="14"/>
      <c r="E908" s="3"/>
      <c r="F908" s="3"/>
      <c r="G908" s="14"/>
      <c r="J908" s="3"/>
      <c r="L908" s="2"/>
    </row>
    <row r="909" spans="2:12" ht="15.75" customHeight="1" x14ac:dyDescent="0.35">
      <c r="B909" s="14"/>
      <c r="C909" s="3"/>
      <c r="D909" s="14"/>
      <c r="E909" s="3"/>
      <c r="F909" s="3"/>
      <c r="G909" s="14"/>
      <c r="J909" s="3"/>
      <c r="L909" s="2"/>
    </row>
    <row r="910" spans="2:12" ht="15.75" customHeight="1" x14ac:dyDescent="0.35">
      <c r="B910" s="14"/>
      <c r="C910" s="3"/>
      <c r="D910" s="14"/>
      <c r="E910" s="3"/>
      <c r="F910" s="3"/>
      <c r="G910" s="14"/>
      <c r="J910" s="3"/>
      <c r="L910" s="2"/>
    </row>
    <row r="911" spans="2:12" ht="15.75" customHeight="1" x14ac:dyDescent="0.35">
      <c r="B911" s="14"/>
      <c r="C911" s="3"/>
      <c r="D911" s="14"/>
      <c r="E911" s="3"/>
      <c r="F911" s="3"/>
      <c r="G911" s="14"/>
      <c r="J911" s="3"/>
      <c r="L911" s="2"/>
    </row>
    <row r="912" spans="2:12" ht="15.75" customHeight="1" x14ac:dyDescent="0.35">
      <c r="B912" s="14"/>
      <c r="C912" s="3"/>
      <c r="D912" s="14"/>
      <c r="E912" s="3"/>
      <c r="F912" s="3"/>
      <c r="G912" s="14"/>
      <c r="J912" s="3"/>
      <c r="L912" s="2"/>
    </row>
    <row r="913" spans="2:12" ht="15.75" customHeight="1" x14ac:dyDescent="0.35">
      <c r="B913" s="14"/>
      <c r="C913" s="3"/>
      <c r="D913" s="14"/>
      <c r="E913" s="3"/>
      <c r="F913" s="3"/>
      <c r="G913" s="14"/>
      <c r="J913" s="3"/>
      <c r="L913" s="2"/>
    </row>
    <row r="914" spans="2:12" ht="15.75" customHeight="1" x14ac:dyDescent="0.35">
      <c r="B914" s="14"/>
      <c r="C914" s="3"/>
      <c r="D914" s="14"/>
      <c r="E914" s="3"/>
      <c r="F914" s="3"/>
      <c r="G914" s="14"/>
      <c r="J914" s="3"/>
      <c r="L914" s="2"/>
    </row>
    <row r="915" spans="2:12" ht="15.75" customHeight="1" x14ac:dyDescent="0.35">
      <c r="B915" s="14"/>
      <c r="C915" s="3"/>
      <c r="D915" s="14"/>
      <c r="E915" s="3"/>
      <c r="F915" s="3"/>
      <c r="G915" s="14"/>
      <c r="J915" s="3"/>
      <c r="L915" s="2"/>
    </row>
    <row r="916" spans="2:12" ht="15.75" customHeight="1" x14ac:dyDescent="0.35">
      <c r="B916" s="14"/>
      <c r="C916" s="3"/>
      <c r="D916" s="14"/>
      <c r="E916" s="3"/>
      <c r="F916" s="3"/>
      <c r="G916" s="14"/>
      <c r="J916" s="3"/>
      <c r="L916" s="2"/>
    </row>
    <row r="917" spans="2:12" ht="15.75" customHeight="1" x14ac:dyDescent="0.35">
      <c r="B917" s="14"/>
      <c r="C917" s="3"/>
      <c r="D917" s="14"/>
      <c r="E917" s="3"/>
      <c r="F917" s="3"/>
      <c r="G917" s="14"/>
      <c r="J917" s="3"/>
      <c r="L917" s="2"/>
    </row>
    <row r="918" spans="2:12" ht="15.75" customHeight="1" x14ac:dyDescent="0.35">
      <c r="B918" s="14"/>
      <c r="C918" s="3"/>
      <c r="D918" s="14"/>
      <c r="E918" s="3"/>
      <c r="F918" s="3"/>
      <c r="G918" s="14"/>
      <c r="J918" s="3"/>
      <c r="L918" s="2"/>
    </row>
    <row r="919" spans="2:12" ht="15.75" customHeight="1" x14ac:dyDescent="0.35">
      <c r="B919" s="14"/>
      <c r="C919" s="3"/>
      <c r="D919" s="14"/>
      <c r="E919" s="3"/>
      <c r="F919" s="3"/>
      <c r="G919" s="14"/>
      <c r="J919" s="3"/>
      <c r="L919" s="2"/>
    </row>
    <row r="920" spans="2:12" ht="15.75" customHeight="1" x14ac:dyDescent="0.35">
      <c r="B920" s="14"/>
      <c r="C920" s="3"/>
      <c r="D920" s="14"/>
      <c r="E920" s="3"/>
      <c r="F920" s="3"/>
      <c r="G920" s="14"/>
      <c r="J920" s="3"/>
      <c r="L920" s="2"/>
    </row>
    <row r="921" spans="2:12" ht="15.75" customHeight="1" x14ac:dyDescent="0.35">
      <c r="B921" s="14"/>
      <c r="C921" s="3"/>
      <c r="D921" s="14"/>
      <c r="E921" s="3"/>
      <c r="F921" s="3"/>
      <c r="G921" s="14"/>
      <c r="J921" s="3"/>
      <c r="L921" s="2"/>
    </row>
    <row r="922" spans="2:12" ht="15.75" customHeight="1" x14ac:dyDescent="0.35">
      <c r="B922" s="14"/>
      <c r="C922" s="3"/>
      <c r="D922" s="14"/>
      <c r="E922" s="3"/>
      <c r="F922" s="3"/>
      <c r="G922" s="14"/>
      <c r="J922" s="3"/>
      <c r="L922" s="2"/>
    </row>
    <row r="923" spans="2:12" ht="15.75" customHeight="1" x14ac:dyDescent="0.35">
      <c r="B923" s="14"/>
      <c r="C923" s="3"/>
      <c r="D923" s="14"/>
      <c r="E923" s="3"/>
      <c r="F923" s="3"/>
      <c r="G923" s="14"/>
      <c r="J923" s="3"/>
      <c r="L923" s="2"/>
    </row>
    <row r="924" spans="2:12" ht="15.75" customHeight="1" x14ac:dyDescent="0.35">
      <c r="B924" s="14"/>
      <c r="C924" s="3"/>
      <c r="D924" s="14"/>
      <c r="E924" s="3"/>
      <c r="F924" s="3"/>
      <c r="G924" s="14"/>
      <c r="J924" s="3"/>
      <c r="L924" s="2"/>
    </row>
    <row r="925" spans="2:12" ht="15.75" customHeight="1" x14ac:dyDescent="0.35">
      <c r="B925" s="14"/>
      <c r="C925" s="3"/>
      <c r="D925" s="14"/>
      <c r="E925" s="3"/>
      <c r="F925" s="3"/>
      <c r="G925" s="14"/>
      <c r="J925" s="3"/>
      <c r="L925" s="2"/>
    </row>
    <row r="926" spans="2:12" ht="15.75" customHeight="1" x14ac:dyDescent="0.35">
      <c r="B926" s="14"/>
      <c r="C926" s="3"/>
      <c r="D926" s="14"/>
      <c r="E926" s="3"/>
      <c r="F926" s="3"/>
      <c r="G926" s="14"/>
      <c r="J926" s="3"/>
      <c r="L926" s="2"/>
    </row>
    <row r="927" spans="2:12" ht="15.75" customHeight="1" x14ac:dyDescent="0.35">
      <c r="B927" s="14"/>
      <c r="C927" s="3"/>
      <c r="D927" s="14"/>
      <c r="E927" s="3"/>
      <c r="F927" s="3"/>
      <c r="G927" s="14"/>
      <c r="J927" s="3"/>
      <c r="L927" s="2"/>
    </row>
    <row r="928" spans="2:12" ht="15.75" customHeight="1" x14ac:dyDescent="0.35">
      <c r="B928" s="14"/>
      <c r="C928" s="3"/>
      <c r="D928" s="14"/>
      <c r="E928" s="3"/>
      <c r="F928" s="3"/>
      <c r="G928" s="14"/>
      <c r="J928" s="3"/>
      <c r="L928" s="2"/>
    </row>
    <row r="929" spans="2:12" ht="15.75" customHeight="1" x14ac:dyDescent="0.35">
      <c r="B929" s="14"/>
      <c r="C929" s="3"/>
      <c r="D929" s="14"/>
      <c r="E929" s="3"/>
      <c r="F929" s="3"/>
      <c r="G929" s="14"/>
      <c r="J929" s="3"/>
      <c r="L929" s="2"/>
    </row>
    <row r="930" spans="2:12" ht="15.75" customHeight="1" x14ac:dyDescent="0.35">
      <c r="B930" s="14"/>
      <c r="C930" s="3"/>
      <c r="D930" s="14"/>
      <c r="E930" s="3"/>
      <c r="F930" s="3"/>
      <c r="G930" s="14"/>
      <c r="J930" s="3"/>
      <c r="L930" s="2"/>
    </row>
    <row r="931" spans="2:12" ht="15.75" customHeight="1" x14ac:dyDescent="0.35">
      <c r="B931" s="14"/>
      <c r="C931" s="3"/>
      <c r="D931" s="14"/>
      <c r="E931" s="3"/>
      <c r="F931" s="3"/>
      <c r="G931" s="14"/>
      <c r="J931" s="3"/>
      <c r="L931" s="2"/>
    </row>
    <row r="932" spans="2:12" ht="15.75" customHeight="1" x14ac:dyDescent="0.35">
      <c r="B932" s="14"/>
      <c r="C932" s="3"/>
      <c r="D932" s="14"/>
      <c r="E932" s="3"/>
      <c r="F932" s="3"/>
      <c r="G932" s="14"/>
      <c r="J932" s="3"/>
      <c r="L932" s="2"/>
    </row>
    <row r="933" spans="2:12" ht="15.75" customHeight="1" x14ac:dyDescent="0.35">
      <c r="B933" s="14"/>
      <c r="C933" s="3"/>
      <c r="D933" s="14"/>
      <c r="E933" s="3"/>
      <c r="F933" s="3"/>
      <c r="G933" s="14"/>
      <c r="J933" s="3"/>
      <c r="L933" s="2"/>
    </row>
    <row r="934" spans="2:12" ht="15.75" customHeight="1" x14ac:dyDescent="0.35">
      <c r="B934" s="14"/>
      <c r="C934" s="3"/>
      <c r="D934" s="14"/>
      <c r="E934" s="3"/>
      <c r="F934" s="3"/>
      <c r="G934" s="14"/>
      <c r="J934" s="3"/>
      <c r="L934" s="2"/>
    </row>
    <row r="935" spans="2:12" ht="15.75" customHeight="1" x14ac:dyDescent="0.35">
      <c r="B935" s="14"/>
      <c r="C935" s="3"/>
      <c r="D935" s="14"/>
      <c r="E935" s="3"/>
      <c r="F935" s="3"/>
      <c r="G935" s="14"/>
      <c r="J935" s="3"/>
      <c r="L935" s="2"/>
    </row>
    <row r="936" spans="2:12" ht="15.75" customHeight="1" x14ac:dyDescent="0.35">
      <c r="B936" s="14"/>
      <c r="C936" s="3"/>
      <c r="D936" s="14"/>
      <c r="E936" s="3"/>
      <c r="F936" s="3"/>
      <c r="G936" s="14"/>
      <c r="J936" s="3"/>
      <c r="L936" s="2"/>
    </row>
    <row r="937" spans="2:12" ht="15.75" customHeight="1" x14ac:dyDescent="0.35">
      <c r="B937" s="14"/>
      <c r="C937" s="3"/>
      <c r="D937" s="14"/>
      <c r="E937" s="3"/>
      <c r="F937" s="3"/>
      <c r="G937" s="14"/>
      <c r="J937" s="3"/>
      <c r="L937" s="2"/>
    </row>
    <row r="938" spans="2:12" ht="15.75" customHeight="1" x14ac:dyDescent="0.35">
      <c r="B938" s="14"/>
      <c r="C938" s="3"/>
      <c r="D938" s="14"/>
      <c r="E938" s="3"/>
      <c r="F938" s="3"/>
      <c r="G938" s="14"/>
      <c r="J938" s="3"/>
      <c r="L938" s="2"/>
    </row>
    <row r="939" spans="2:12" ht="15.75" customHeight="1" x14ac:dyDescent="0.35">
      <c r="B939" s="14"/>
      <c r="C939" s="3"/>
      <c r="D939" s="14"/>
      <c r="E939" s="3"/>
      <c r="F939" s="3"/>
      <c r="G939" s="14"/>
      <c r="J939" s="3"/>
      <c r="L939" s="2"/>
    </row>
    <row r="940" spans="2:12" ht="15.75" customHeight="1" x14ac:dyDescent="0.35">
      <c r="B940" s="14"/>
      <c r="C940" s="3"/>
      <c r="D940" s="14"/>
      <c r="E940" s="3"/>
      <c r="F940" s="3"/>
      <c r="G940" s="14"/>
      <c r="J940" s="3"/>
      <c r="L940" s="2"/>
    </row>
    <row r="941" spans="2:12" ht="15.75" customHeight="1" x14ac:dyDescent="0.35">
      <c r="B941" s="14"/>
      <c r="C941" s="3"/>
      <c r="D941" s="14"/>
      <c r="E941" s="3"/>
      <c r="F941" s="3"/>
      <c r="G941" s="14"/>
      <c r="J941" s="3"/>
      <c r="L941" s="2"/>
    </row>
    <row r="942" spans="2:12" ht="15.75" customHeight="1" x14ac:dyDescent="0.35">
      <c r="B942" s="14"/>
      <c r="C942" s="3"/>
      <c r="D942" s="14"/>
      <c r="E942" s="3"/>
      <c r="F942" s="3"/>
      <c r="G942" s="14"/>
      <c r="J942" s="3"/>
      <c r="L942" s="2"/>
    </row>
    <row r="943" spans="2:12" ht="15.75" customHeight="1" x14ac:dyDescent="0.35">
      <c r="B943" s="14"/>
      <c r="C943" s="3"/>
      <c r="D943" s="14"/>
      <c r="E943" s="3"/>
      <c r="F943" s="3"/>
      <c r="G943" s="14"/>
      <c r="J943" s="3"/>
      <c r="L943" s="2"/>
    </row>
    <row r="944" spans="2:12" ht="15.75" customHeight="1" x14ac:dyDescent="0.35">
      <c r="B944" s="14"/>
      <c r="C944" s="3"/>
      <c r="D944" s="14"/>
      <c r="E944" s="3"/>
      <c r="F944" s="3"/>
      <c r="G944" s="14"/>
      <c r="J944" s="3"/>
      <c r="L944" s="2"/>
    </row>
    <row r="945" spans="2:12" ht="15.75" customHeight="1" x14ac:dyDescent="0.35">
      <c r="B945" s="14"/>
      <c r="C945" s="3"/>
      <c r="D945" s="14"/>
      <c r="E945" s="3"/>
      <c r="F945" s="3"/>
      <c r="G945" s="14"/>
      <c r="J945" s="3"/>
      <c r="L945" s="2"/>
    </row>
    <row r="946" spans="2:12" ht="15.75" customHeight="1" x14ac:dyDescent="0.35">
      <c r="B946" s="14"/>
      <c r="C946" s="3"/>
      <c r="D946" s="14"/>
      <c r="E946" s="3"/>
      <c r="F946" s="3"/>
      <c r="G946" s="14"/>
      <c r="J946" s="3"/>
      <c r="L946" s="2"/>
    </row>
    <row r="947" spans="2:12" ht="15.75" customHeight="1" x14ac:dyDescent="0.35">
      <c r="B947" s="14"/>
      <c r="C947" s="3"/>
      <c r="D947" s="14"/>
      <c r="E947" s="3"/>
      <c r="F947" s="3"/>
      <c r="G947" s="14"/>
      <c r="J947" s="3"/>
      <c r="L947" s="2"/>
    </row>
    <row r="948" spans="2:12" ht="15.75" customHeight="1" x14ac:dyDescent="0.35">
      <c r="B948" s="14"/>
      <c r="C948" s="3"/>
      <c r="D948" s="14"/>
      <c r="E948" s="3"/>
      <c r="F948" s="3"/>
      <c r="G948" s="14"/>
      <c r="J948" s="3"/>
      <c r="L948" s="2"/>
    </row>
    <row r="949" spans="2:12" ht="15.75" customHeight="1" x14ac:dyDescent="0.35">
      <c r="B949" s="14"/>
      <c r="C949" s="3"/>
      <c r="D949" s="14"/>
      <c r="E949" s="3"/>
      <c r="F949" s="3"/>
      <c r="G949" s="14"/>
      <c r="J949" s="3"/>
      <c r="L949" s="2"/>
    </row>
    <row r="950" spans="2:12" ht="15.75" customHeight="1" x14ac:dyDescent="0.35">
      <c r="B950" s="14"/>
      <c r="C950" s="3"/>
      <c r="D950" s="14"/>
      <c r="E950" s="3"/>
      <c r="F950" s="3"/>
      <c r="G950" s="14"/>
      <c r="J950" s="3"/>
      <c r="L950" s="2"/>
    </row>
    <row r="951" spans="2:12" ht="15.75" customHeight="1" x14ac:dyDescent="0.35">
      <c r="B951" s="14"/>
      <c r="C951" s="3"/>
      <c r="D951" s="14"/>
      <c r="E951" s="3"/>
      <c r="F951" s="3"/>
      <c r="G951" s="14"/>
      <c r="J951" s="3"/>
      <c r="L951" s="2"/>
    </row>
    <row r="952" spans="2:12" ht="15.75" customHeight="1" x14ac:dyDescent="0.35">
      <c r="B952" s="14"/>
      <c r="C952" s="3"/>
      <c r="D952" s="14"/>
      <c r="E952" s="3"/>
      <c r="F952" s="3"/>
      <c r="G952" s="14"/>
      <c r="J952" s="3"/>
      <c r="L952" s="2"/>
    </row>
    <row r="953" spans="2:12" ht="15.75" customHeight="1" x14ac:dyDescent="0.35">
      <c r="B953" s="14"/>
      <c r="C953" s="3"/>
      <c r="D953" s="14"/>
      <c r="E953" s="3"/>
      <c r="F953" s="3"/>
      <c r="G953" s="14"/>
      <c r="J953" s="3"/>
      <c r="L953" s="2"/>
    </row>
    <row r="954" spans="2:12" ht="15.75" customHeight="1" x14ac:dyDescent="0.35">
      <c r="B954" s="14"/>
      <c r="C954" s="3"/>
      <c r="D954" s="14"/>
      <c r="E954" s="3"/>
      <c r="F954" s="3"/>
      <c r="G954" s="14"/>
      <c r="J954" s="3"/>
      <c r="L954" s="2"/>
    </row>
    <row r="955" spans="2:12" ht="15.75" customHeight="1" x14ac:dyDescent="0.35">
      <c r="B955" s="14"/>
      <c r="C955" s="3"/>
      <c r="D955" s="14"/>
      <c r="E955" s="3"/>
      <c r="F955" s="3"/>
      <c r="G955" s="14"/>
      <c r="J955" s="3"/>
      <c r="L955" s="2"/>
    </row>
    <row r="956" spans="2:12" ht="15.75" customHeight="1" x14ac:dyDescent="0.35">
      <c r="B956" s="14"/>
      <c r="C956" s="3"/>
      <c r="D956" s="14"/>
      <c r="E956" s="3"/>
      <c r="F956" s="3"/>
      <c r="G956" s="14"/>
      <c r="J956" s="3"/>
      <c r="L956" s="2"/>
    </row>
    <row r="957" spans="2:12" ht="15.75" customHeight="1" x14ac:dyDescent="0.35">
      <c r="B957" s="14"/>
      <c r="C957" s="3"/>
      <c r="D957" s="14"/>
      <c r="E957" s="3"/>
      <c r="F957" s="3"/>
      <c r="G957" s="14"/>
      <c r="J957" s="3"/>
      <c r="L957" s="2"/>
    </row>
    <row r="958" spans="2:12" ht="15.75" customHeight="1" x14ac:dyDescent="0.35">
      <c r="B958" s="14"/>
      <c r="C958" s="3"/>
      <c r="D958" s="14"/>
      <c r="E958" s="3"/>
      <c r="F958" s="3"/>
      <c r="G958" s="14"/>
      <c r="J958" s="3"/>
      <c r="L958" s="2"/>
    </row>
    <row r="959" spans="2:12" ht="15.75" customHeight="1" x14ac:dyDescent="0.35">
      <c r="B959" s="14"/>
      <c r="C959" s="3"/>
      <c r="D959" s="14"/>
      <c r="E959" s="3"/>
      <c r="F959" s="3"/>
      <c r="G959" s="14"/>
      <c r="J959" s="3"/>
      <c r="L959" s="2"/>
    </row>
    <row r="960" spans="2:12" ht="15.75" customHeight="1" x14ac:dyDescent="0.35">
      <c r="B960" s="14"/>
      <c r="C960" s="3"/>
      <c r="D960" s="14"/>
      <c r="E960" s="3"/>
      <c r="F960" s="3"/>
      <c r="G960" s="14"/>
      <c r="J960" s="3"/>
      <c r="L960" s="2"/>
    </row>
    <row r="961" spans="2:12" ht="15.75" customHeight="1" x14ac:dyDescent="0.35">
      <c r="B961" s="14"/>
      <c r="C961" s="3"/>
      <c r="D961" s="14"/>
      <c r="E961" s="3"/>
      <c r="F961" s="3"/>
      <c r="G961" s="14"/>
      <c r="J961" s="3"/>
      <c r="L961" s="2"/>
    </row>
    <row r="962" spans="2:12" ht="15.75" customHeight="1" x14ac:dyDescent="0.35">
      <c r="B962" s="14"/>
      <c r="C962" s="3"/>
      <c r="D962" s="14"/>
      <c r="E962" s="3"/>
      <c r="F962" s="3"/>
      <c r="G962" s="14"/>
      <c r="J962" s="3"/>
      <c r="L962" s="2"/>
    </row>
    <row r="963" spans="2:12" ht="15.75" customHeight="1" x14ac:dyDescent="0.35">
      <c r="B963" s="14"/>
      <c r="C963" s="3"/>
      <c r="D963" s="14"/>
      <c r="E963" s="3"/>
      <c r="F963" s="3"/>
      <c r="G963" s="14"/>
      <c r="J963" s="3"/>
      <c r="L963" s="2"/>
    </row>
    <row r="964" spans="2:12" ht="15.75" customHeight="1" x14ac:dyDescent="0.35">
      <c r="B964" s="14"/>
      <c r="C964" s="3"/>
      <c r="D964" s="14"/>
      <c r="E964" s="3"/>
      <c r="F964" s="3"/>
      <c r="G964" s="14"/>
      <c r="J964" s="3"/>
      <c r="L964" s="2"/>
    </row>
    <row r="965" spans="2:12" ht="15.75" customHeight="1" x14ac:dyDescent="0.35">
      <c r="B965" s="14"/>
      <c r="C965" s="3"/>
      <c r="D965" s="14"/>
      <c r="E965" s="3"/>
      <c r="F965" s="3"/>
      <c r="G965" s="14"/>
      <c r="J965" s="3"/>
      <c r="L965" s="2"/>
    </row>
    <row r="966" spans="2:12" ht="15.75" customHeight="1" x14ac:dyDescent="0.35">
      <c r="B966" s="14"/>
      <c r="C966" s="3"/>
      <c r="D966" s="14"/>
      <c r="E966" s="3"/>
      <c r="F966" s="3"/>
      <c r="G966" s="14"/>
      <c r="J966" s="3"/>
      <c r="L966" s="2"/>
    </row>
    <row r="967" spans="2:12" ht="15.75" customHeight="1" x14ac:dyDescent="0.35">
      <c r="B967" s="14"/>
      <c r="C967" s="3"/>
      <c r="D967" s="14"/>
      <c r="E967" s="3"/>
      <c r="F967" s="3"/>
      <c r="G967" s="14"/>
      <c r="J967" s="3"/>
      <c r="L967" s="2"/>
    </row>
    <row r="968" spans="2:12" ht="15.75" customHeight="1" x14ac:dyDescent="0.35">
      <c r="B968" s="14"/>
      <c r="C968" s="3"/>
      <c r="D968" s="14"/>
      <c r="E968" s="3"/>
      <c r="F968" s="3"/>
      <c r="G968" s="14"/>
      <c r="J968" s="3"/>
      <c r="L968" s="2"/>
    </row>
    <row r="969" spans="2:12" ht="15.75" customHeight="1" x14ac:dyDescent="0.35">
      <c r="B969" s="14"/>
      <c r="C969" s="3"/>
      <c r="D969" s="14"/>
      <c r="E969" s="3"/>
      <c r="F969" s="3"/>
      <c r="G969" s="14"/>
      <c r="J969" s="3"/>
      <c r="L969" s="2"/>
    </row>
    <row r="970" spans="2:12" ht="15.75" customHeight="1" x14ac:dyDescent="0.35">
      <c r="B970" s="14"/>
      <c r="C970" s="3"/>
      <c r="D970" s="14"/>
      <c r="E970" s="3"/>
      <c r="F970" s="3"/>
      <c r="G970" s="14"/>
      <c r="J970" s="3"/>
      <c r="L970" s="2"/>
    </row>
    <row r="971" spans="2:12" ht="15.75" customHeight="1" x14ac:dyDescent="0.35">
      <c r="B971" s="14"/>
      <c r="C971" s="3"/>
      <c r="D971" s="14"/>
      <c r="E971" s="3"/>
      <c r="F971" s="3"/>
      <c r="G971" s="14"/>
      <c r="J971" s="3"/>
      <c r="L971" s="2"/>
    </row>
    <row r="972" spans="2:12" ht="15.75" customHeight="1" x14ac:dyDescent="0.35">
      <c r="B972" s="14"/>
      <c r="C972" s="3"/>
      <c r="D972" s="14"/>
      <c r="E972" s="3"/>
      <c r="F972" s="3"/>
      <c r="G972" s="14"/>
      <c r="J972" s="3"/>
      <c r="L972" s="2"/>
    </row>
    <row r="973" spans="2:12" ht="15.75" customHeight="1" x14ac:dyDescent="0.35">
      <c r="B973" s="14"/>
      <c r="C973" s="3"/>
      <c r="D973" s="14"/>
      <c r="E973" s="3"/>
      <c r="F973" s="3"/>
      <c r="G973" s="14"/>
      <c r="J973" s="3"/>
      <c r="L973" s="2"/>
    </row>
    <row r="974" spans="2:12" ht="15.75" customHeight="1" x14ac:dyDescent="0.35">
      <c r="B974" s="14"/>
      <c r="C974" s="3"/>
      <c r="D974" s="14"/>
      <c r="E974" s="3"/>
      <c r="F974" s="3"/>
      <c r="G974" s="14"/>
      <c r="J974" s="3"/>
      <c r="L974" s="2"/>
    </row>
    <row r="975" spans="2:12" ht="15.75" customHeight="1" x14ac:dyDescent="0.35">
      <c r="B975" s="14"/>
      <c r="C975" s="3"/>
      <c r="D975" s="14"/>
      <c r="E975" s="3"/>
      <c r="F975" s="3"/>
      <c r="G975" s="14"/>
      <c r="J975" s="3"/>
      <c r="L975" s="2"/>
    </row>
    <row r="976" spans="2:12" ht="15.75" customHeight="1" x14ac:dyDescent="0.35">
      <c r="B976" s="14"/>
      <c r="C976" s="3"/>
      <c r="D976" s="14"/>
      <c r="E976" s="3"/>
      <c r="F976" s="3"/>
      <c r="G976" s="14"/>
      <c r="J976" s="3"/>
      <c r="L976" s="2"/>
    </row>
    <row r="977" spans="2:12" ht="15.75" customHeight="1" x14ac:dyDescent="0.35">
      <c r="B977" s="14"/>
      <c r="C977" s="3"/>
      <c r="D977" s="14"/>
      <c r="E977" s="3"/>
      <c r="F977" s="3"/>
      <c r="G977" s="14"/>
      <c r="J977" s="3"/>
      <c r="L977" s="2"/>
    </row>
    <row r="978" spans="2:12" ht="15.75" customHeight="1" x14ac:dyDescent="0.35">
      <c r="B978" s="14"/>
      <c r="C978" s="3"/>
      <c r="D978" s="14"/>
      <c r="E978" s="3"/>
      <c r="F978" s="3"/>
      <c r="G978" s="14"/>
      <c r="J978" s="3"/>
      <c r="L978" s="2"/>
    </row>
    <row r="979" spans="2:12" ht="15.75" customHeight="1" x14ac:dyDescent="0.35">
      <c r="B979" s="14"/>
      <c r="C979" s="3"/>
      <c r="D979" s="14"/>
      <c r="E979" s="3"/>
      <c r="F979" s="3"/>
      <c r="G979" s="14"/>
      <c r="J979" s="3"/>
      <c r="L979" s="2"/>
    </row>
    <row r="980" spans="2:12" ht="15.75" customHeight="1" x14ac:dyDescent="0.35">
      <c r="B980" s="14"/>
      <c r="C980" s="3"/>
      <c r="D980" s="14"/>
      <c r="E980" s="3"/>
      <c r="F980" s="3"/>
      <c r="G980" s="14"/>
      <c r="J980" s="3"/>
      <c r="L980" s="2"/>
    </row>
    <row r="981" spans="2:12" ht="15.75" customHeight="1" x14ac:dyDescent="0.35">
      <c r="B981" s="14"/>
      <c r="C981" s="3"/>
      <c r="D981" s="14"/>
      <c r="E981" s="3"/>
      <c r="F981" s="3"/>
      <c r="G981" s="14"/>
      <c r="J981" s="3"/>
      <c r="L981" s="2"/>
    </row>
    <row r="982" spans="2:12" ht="15.75" customHeight="1" x14ac:dyDescent="0.35">
      <c r="B982" s="14"/>
      <c r="C982" s="3"/>
      <c r="D982" s="14"/>
      <c r="E982" s="3"/>
      <c r="F982" s="3"/>
      <c r="G982" s="14"/>
      <c r="J982" s="3"/>
      <c r="L982" s="2"/>
    </row>
    <row r="983" spans="2:12" ht="15.75" customHeight="1" x14ac:dyDescent="0.35">
      <c r="B983" s="14"/>
      <c r="C983" s="3"/>
      <c r="D983" s="14"/>
      <c r="E983" s="3"/>
      <c r="F983" s="3"/>
      <c r="G983" s="14"/>
      <c r="J983" s="3"/>
      <c r="L983" s="2"/>
    </row>
    <row r="984" spans="2:12" ht="15.75" customHeight="1" x14ac:dyDescent="0.35">
      <c r="B984" s="14"/>
      <c r="C984" s="3"/>
      <c r="D984" s="14"/>
      <c r="E984" s="3"/>
      <c r="F984" s="3"/>
      <c r="G984" s="14"/>
      <c r="J984" s="3"/>
      <c r="L984" s="2"/>
    </row>
    <row r="985" spans="2:12" ht="15.75" customHeight="1" x14ac:dyDescent="0.35">
      <c r="B985" s="14"/>
      <c r="C985" s="3"/>
      <c r="D985" s="14"/>
      <c r="E985" s="3"/>
      <c r="F985" s="3"/>
      <c r="G985" s="14"/>
      <c r="J985" s="3"/>
      <c r="L985" s="2"/>
    </row>
    <row r="986" spans="2:12" ht="15.75" customHeight="1" x14ac:dyDescent="0.35">
      <c r="B986" s="14"/>
      <c r="C986" s="3"/>
      <c r="D986" s="14"/>
      <c r="E986" s="3"/>
      <c r="F986" s="3"/>
      <c r="G986" s="14"/>
      <c r="J986" s="3"/>
      <c r="L986" s="2"/>
    </row>
    <row r="987" spans="2:12" ht="15.75" customHeight="1" x14ac:dyDescent="0.35">
      <c r="B987" s="14"/>
      <c r="C987" s="3"/>
      <c r="D987" s="14"/>
      <c r="E987" s="3"/>
      <c r="F987" s="3"/>
      <c r="G987" s="14"/>
      <c r="J987" s="3"/>
      <c r="L987" s="2"/>
    </row>
    <row r="988" spans="2:12" ht="15.75" customHeight="1" x14ac:dyDescent="0.35">
      <c r="B988" s="14"/>
      <c r="C988" s="3"/>
      <c r="D988" s="14"/>
      <c r="E988" s="3"/>
      <c r="F988" s="3"/>
      <c r="G988" s="14"/>
      <c r="J988" s="3"/>
      <c r="L988" s="2"/>
    </row>
    <row r="989" spans="2:12" ht="15.75" customHeight="1" x14ac:dyDescent="0.35">
      <c r="B989" s="14"/>
      <c r="C989" s="3"/>
      <c r="D989" s="14"/>
      <c r="E989" s="3"/>
      <c r="F989" s="3"/>
      <c r="G989" s="14"/>
      <c r="J989" s="3"/>
      <c r="L989" s="2"/>
    </row>
    <row r="990" spans="2:12" ht="15.75" customHeight="1" x14ac:dyDescent="0.35">
      <c r="B990" s="14"/>
      <c r="C990" s="3"/>
      <c r="D990" s="14"/>
      <c r="E990" s="3"/>
      <c r="F990" s="3"/>
      <c r="G990" s="14"/>
      <c r="J990" s="3"/>
      <c r="L990" s="2"/>
    </row>
    <row r="991" spans="2:12" ht="15.75" customHeight="1" x14ac:dyDescent="0.35">
      <c r="B991" s="14"/>
      <c r="C991" s="3"/>
      <c r="D991" s="14"/>
      <c r="E991" s="3"/>
      <c r="F991" s="3"/>
      <c r="G991" s="14"/>
      <c r="J991" s="3"/>
      <c r="L991" s="2"/>
    </row>
    <row r="992" spans="2:12" ht="15.75" customHeight="1" x14ac:dyDescent="0.35">
      <c r="B992" s="14"/>
      <c r="C992" s="3"/>
      <c r="D992" s="14"/>
      <c r="E992" s="3"/>
      <c r="F992" s="3"/>
      <c r="G992" s="14"/>
      <c r="J992" s="3"/>
      <c r="L992" s="2"/>
    </row>
    <row r="993" spans="2:12" ht="15.75" customHeight="1" x14ac:dyDescent="0.35">
      <c r="B993" s="14"/>
      <c r="C993" s="3"/>
      <c r="D993" s="14"/>
      <c r="E993" s="3"/>
      <c r="F993" s="3"/>
      <c r="G993" s="14"/>
      <c r="J993" s="3"/>
      <c r="L993" s="2"/>
    </row>
    <row r="994" spans="2:12" ht="15.75" customHeight="1" x14ac:dyDescent="0.35">
      <c r="B994" s="14"/>
      <c r="C994" s="3"/>
      <c r="D994" s="14"/>
      <c r="E994" s="3"/>
      <c r="F994" s="3"/>
      <c r="G994" s="14"/>
      <c r="J994" s="3"/>
      <c r="L994" s="2"/>
    </row>
    <row r="995" spans="2:12" ht="15.75" customHeight="1" x14ac:dyDescent="0.35">
      <c r="B995" s="14"/>
      <c r="C995" s="3"/>
      <c r="D995" s="14"/>
      <c r="E995" s="3"/>
      <c r="F995" s="3"/>
      <c r="G995" s="14"/>
      <c r="J995" s="3"/>
      <c r="L995" s="2"/>
    </row>
    <row r="996" spans="2:12" ht="15.75" customHeight="1" x14ac:dyDescent="0.35">
      <c r="B996" s="14"/>
      <c r="C996" s="3"/>
      <c r="D996" s="14"/>
      <c r="E996" s="3"/>
      <c r="F996" s="3"/>
      <c r="G996" s="14"/>
      <c r="J996" s="3"/>
      <c r="L996" s="2"/>
    </row>
    <row r="997" spans="2:12" ht="15.75" customHeight="1" x14ac:dyDescent="0.35">
      <c r="B997" s="14"/>
      <c r="C997" s="3"/>
      <c r="D997" s="14"/>
      <c r="E997" s="3"/>
      <c r="F997" s="3"/>
      <c r="G997" s="14"/>
      <c r="J997" s="3"/>
      <c r="L997" s="2"/>
    </row>
    <row r="998" spans="2:12" ht="15.75" customHeight="1" x14ac:dyDescent="0.35">
      <c r="B998" s="14"/>
      <c r="C998" s="3"/>
      <c r="D998" s="14"/>
      <c r="E998" s="3"/>
      <c r="F998" s="3"/>
      <c r="G998" s="14"/>
      <c r="J998" s="3"/>
      <c r="L998" s="2"/>
    </row>
    <row r="999" spans="2:12" ht="15.75" customHeight="1" x14ac:dyDescent="0.35">
      <c r="B999" s="14"/>
      <c r="C999" s="3"/>
      <c r="D999" s="14"/>
      <c r="E999" s="3"/>
      <c r="F999" s="3"/>
      <c r="G999" s="14"/>
      <c r="J999" s="3"/>
      <c r="L999" s="2"/>
    </row>
    <row r="1000" spans="2:12" ht="15.75" customHeight="1" x14ac:dyDescent="0.35">
      <c r="B1000" s="14"/>
      <c r="C1000" s="3"/>
      <c r="D1000" s="14"/>
      <c r="E1000" s="3"/>
      <c r="F1000" s="3"/>
      <c r="G1000" s="14"/>
      <c r="J1000" s="3"/>
      <c r="L1000" s="2"/>
    </row>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2:F7"/>
  <sheetViews>
    <sheetView zoomScale="85" zoomScaleNormal="85" workbookViewId="0">
      <selection activeCell="F3" sqref="F3"/>
    </sheetView>
  </sheetViews>
  <sheetFormatPr defaultColWidth="11.25" defaultRowHeight="15" customHeight="1" x14ac:dyDescent="0.35"/>
  <cols>
    <col min="2" max="2" width="15.6640625" customWidth="1"/>
    <col min="3" max="3" width="3.25" bestFit="1" customWidth="1"/>
    <col min="4" max="4" width="50.25" bestFit="1" customWidth="1"/>
    <col min="5" max="5" width="21.6640625" bestFit="1" customWidth="1"/>
  </cols>
  <sheetData>
    <row r="2" spans="2:6" x14ac:dyDescent="0.35">
      <c r="B2" s="33" t="s">
        <v>28</v>
      </c>
      <c r="C2" s="22" t="s">
        <v>519</v>
      </c>
      <c r="D2" s="34" t="s">
        <v>39</v>
      </c>
      <c r="E2" s="5" t="s">
        <v>40</v>
      </c>
      <c r="F2" s="5" t="s">
        <v>41</v>
      </c>
    </row>
    <row r="3" spans="2:6" x14ac:dyDescent="0.35">
      <c r="B3" s="74" t="s">
        <v>31</v>
      </c>
      <c r="C3" s="38">
        <v>1</v>
      </c>
      <c r="D3" s="35" t="s">
        <v>520</v>
      </c>
      <c r="E3" s="36" t="s">
        <v>525</v>
      </c>
      <c r="F3" s="37">
        <f>AVERAGEIF(Dataset!E2:E183,"Ohio",Dataset!M2:M183)</f>
        <v>60.768750000000004</v>
      </c>
    </row>
    <row r="4" spans="2:6" x14ac:dyDescent="0.35">
      <c r="B4" s="57"/>
      <c r="C4" s="38">
        <v>2</v>
      </c>
      <c r="D4" s="35" t="s">
        <v>521</v>
      </c>
      <c r="E4" s="36" t="s">
        <v>526</v>
      </c>
      <c r="F4" s="6">
        <f>COUNTIF(Dataset!E2:E183,"California")</f>
        <v>42</v>
      </c>
    </row>
    <row r="5" spans="2:6" x14ac:dyDescent="0.35">
      <c r="B5" s="57"/>
      <c r="C5" s="38">
        <v>3</v>
      </c>
      <c r="D5" s="35" t="s">
        <v>522</v>
      </c>
      <c r="E5" s="36" t="s">
        <v>527</v>
      </c>
      <c r="F5" s="6">
        <f>SUMIF(Dataset!D2:D183,"Los Angeles",Dataset!J2:J183)</f>
        <v>100</v>
      </c>
    </row>
    <row r="6" spans="2:6" x14ac:dyDescent="0.35">
      <c r="B6" s="57"/>
      <c r="C6" s="38">
        <v>4</v>
      </c>
      <c r="D6" s="35" t="s">
        <v>523</v>
      </c>
      <c r="E6" s="36" t="s">
        <v>529</v>
      </c>
      <c r="F6" s="6">
        <f>AVERAGEIFS(Dataset!M2:M183,Dataset!G2:G183,"Furniture",Dataset!D2:D183,"Aurora")</f>
        <v>27.9</v>
      </c>
    </row>
    <row r="7" spans="2:6" x14ac:dyDescent="0.35">
      <c r="B7" s="60"/>
      <c r="C7" s="38">
        <v>5</v>
      </c>
      <c r="D7" s="35" t="s">
        <v>524</v>
      </c>
      <c r="E7" s="36" t="s">
        <v>528</v>
      </c>
      <c r="F7" s="6">
        <f>SUMIFS(Dataset!K2:K183,Dataset!G2:G183,"Technology",Dataset!E2:E183,"California")</f>
        <v>1093</v>
      </c>
    </row>
  </sheetData>
  <mergeCells count="1">
    <mergeCell ref="B3:B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29D80-7783-4B91-BE54-AC9F38CBBE54}">
  <dimension ref="A1:N25"/>
  <sheetViews>
    <sheetView zoomScale="70" zoomScaleNormal="70" workbookViewId="0">
      <selection activeCell="J21" sqref="J21"/>
    </sheetView>
  </sheetViews>
  <sheetFormatPr defaultRowHeight="15.5" x14ac:dyDescent="0.35"/>
  <cols>
    <col min="1" max="2" width="17.6640625" bestFit="1" customWidth="1"/>
    <col min="13" max="13" width="12.6640625" bestFit="1" customWidth="1"/>
  </cols>
  <sheetData>
    <row r="1" spans="1:14" x14ac:dyDescent="0.35">
      <c r="A1" t="s">
        <v>505</v>
      </c>
      <c r="N1" s="21"/>
    </row>
    <row r="2" spans="1:14" x14ac:dyDescent="0.35">
      <c r="A2" s="40">
        <v>51339</v>
      </c>
      <c r="L2" s="23"/>
      <c r="M2" s="20"/>
      <c r="N2" s="20"/>
    </row>
    <row r="3" spans="1:14" x14ac:dyDescent="0.35">
      <c r="L3" s="23"/>
      <c r="M3" s="23"/>
      <c r="N3" s="20"/>
    </row>
    <row r="4" spans="1:14" x14ac:dyDescent="0.35">
      <c r="L4" s="23"/>
      <c r="M4" s="23"/>
      <c r="N4" s="20"/>
    </row>
    <row r="5" spans="1:14" x14ac:dyDescent="0.35">
      <c r="L5" s="23"/>
      <c r="M5" s="23"/>
      <c r="N5" s="20"/>
    </row>
    <row r="6" spans="1:14" x14ac:dyDescent="0.35">
      <c r="L6" s="23"/>
      <c r="M6" s="23"/>
      <c r="N6" s="20"/>
    </row>
    <row r="7" spans="1:14" x14ac:dyDescent="0.35">
      <c r="L7" s="23"/>
      <c r="M7" s="23"/>
      <c r="N7" s="20"/>
    </row>
    <row r="8" spans="1:14" x14ac:dyDescent="0.35">
      <c r="L8" s="23"/>
      <c r="M8" s="23"/>
      <c r="N8" s="20"/>
    </row>
    <row r="9" spans="1:14" x14ac:dyDescent="0.35">
      <c r="L9" s="23"/>
      <c r="M9" s="23"/>
      <c r="N9" s="20"/>
    </row>
    <row r="10" spans="1:14" x14ac:dyDescent="0.35">
      <c r="L10" s="23"/>
      <c r="M10" s="23"/>
      <c r="N10" s="20"/>
    </row>
    <row r="11" spans="1:14" x14ac:dyDescent="0.35">
      <c r="L11" s="23"/>
      <c r="M11" s="23"/>
      <c r="N11" s="20"/>
    </row>
    <row r="12" spans="1:14" x14ac:dyDescent="0.35">
      <c r="L12" s="23"/>
      <c r="M12" s="23"/>
      <c r="N12" s="20"/>
    </row>
    <row r="13" spans="1:14" x14ac:dyDescent="0.35">
      <c r="L13" s="23"/>
      <c r="M13" s="23"/>
      <c r="N13" s="20"/>
    </row>
    <row r="14" spans="1:14" x14ac:dyDescent="0.35">
      <c r="L14" s="23"/>
      <c r="M14" s="23"/>
      <c r="N14" s="20"/>
    </row>
    <row r="15" spans="1:14" x14ac:dyDescent="0.35">
      <c r="L15" s="23"/>
      <c r="M15" s="23"/>
      <c r="N15" s="20"/>
    </row>
    <row r="16" spans="1:14" x14ac:dyDescent="0.35">
      <c r="L16" s="23"/>
      <c r="M16" s="23"/>
      <c r="N16" s="20"/>
    </row>
    <row r="17" spans="12:14" x14ac:dyDescent="0.35">
      <c r="L17" s="23"/>
      <c r="M17" s="23"/>
      <c r="N17" s="20"/>
    </row>
    <row r="18" spans="12:14" x14ac:dyDescent="0.35">
      <c r="L18" s="23"/>
      <c r="M18" s="23"/>
      <c r="N18" s="20"/>
    </row>
    <row r="19" spans="12:14" x14ac:dyDescent="0.35">
      <c r="L19" s="23"/>
      <c r="M19" s="23"/>
      <c r="N19" s="20"/>
    </row>
    <row r="20" spans="12:14" x14ac:dyDescent="0.35">
      <c r="L20" s="23"/>
      <c r="M20" s="23"/>
      <c r="N20" s="20"/>
    </row>
    <row r="21" spans="12:14" x14ac:dyDescent="0.35">
      <c r="L21" s="23"/>
      <c r="M21" s="23"/>
      <c r="N21" s="20"/>
    </row>
    <row r="22" spans="12:14" x14ac:dyDescent="0.35">
      <c r="L22" s="23"/>
      <c r="M22" s="23"/>
      <c r="N22" s="20"/>
    </row>
    <row r="23" spans="12:14" x14ac:dyDescent="0.35">
      <c r="L23" s="23"/>
      <c r="M23" s="23"/>
      <c r="N23" s="20"/>
    </row>
    <row r="24" spans="12:14" x14ac:dyDescent="0.35">
      <c r="L24" s="23"/>
      <c r="M24" s="23"/>
      <c r="N24" s="23"/>
    </row>
    <row r="25" spans="12:14" x14ac:dyDescent="0.35">
      <c r="L25" s="20"/>
      <c r="M25" s="20"/>
      <c r="N25" s="23"/>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6A12F-908F-4DE1-9716-372E0E012DEF}">
  <dimension ref="A1:A2"/>
  <sheetViews>
    <sheetView workbookViewId="0">
      <selection activeCell="B5" sqref="B5"/>
    </sheetView>
  </sheetViews>
  <sheetFormatPr defaultRowHeight="15.5" x14ac:dyDescent="0.35"/>
  <cols>
    <col min="1" max="2" width="14.4140625" bestFit="1" customWidth="1"/>
  </cols>
  <sheetData>
    <row r="1" spans="1:1" x14ac:dyDescent="0.35">
      <c r="A1" t="s">
        <v>508</v>
      </c>
    </row>
    <row r="2" spans="1:1" x14ac:dyDescent="0.35">
      <c r="A2" s="40">
        <v>7700.85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1969F-B87A-497C-AB44-8C1E50EC4C68}">
  <dimension ref="A1:B8"/>
  <sheetViews>
    <sheetView zoomScale="85" zoomScaleNormal="85" workbookViewId="0">
      <selection activeCell="G17" sqref="G17"/>
    </sheetView>
  </sheetViews>
  <sheetFormatPr defaultRowHeight="15.5" x14ac:dyDescent="0.35"/>
  <cols>
    <col min="1" max="1" width="12.5" bestFit="1" customWidth="1"/>
    <col min="2" max="2" width="17" bestFit="1" customWidth="1"/>
  </cols>
  <sheetData>
    <row r="1" spans="1:2" x14ac:dyDescent="0.35">
      <c r="A1" s="15" t="s">
        <v>507</v>
      </c>
      <c r="B1" t="s">
        <v>505</v>
      </c>
    </row>
    <row r="2" spans="1:2" x14ac:dyDescent="0.35">
      <c r="A2" s="16" t="s">
        <v>533</v>
      </c>
      <c r="B2" s="40">
        <v>14598</v>
      </c>
    </row>
    <row r="3" spans="1:2" x14ac:dyDescent="0.35">
      <c r="A3" s="16" t="s">
        <v>534</v>
      </c>
      <c r="B3" s="40">
        <v>8311</v>
      </c>
    </row>
    <row r="4" spans="1:2" x14ac:dyDescent="0.35">
      <c r="A4" s="16" t="s">
        <v>535</v>
      </c>
      <c r="B4" s="40">
        <v>7864</v>
      </c>
    </row>
    <row r="5" spans="1:2" x14ac:dyDescent="0.35">
      <c r="A5" s="16" t="s">
        <v>536</v>
      </c>
      <c r="B5" s="40">
        <v>6277</v>
      </c>
    </row>
    <row r="6" spans="1:2" x14ac:dyDescent="0.35">
      <c r="A6" s="16" t="s">
        <v>537</v>
      </c>
      <c r="B6" s="40">
        <v>8333</v>
      </c>
    </row>
    <row r="7" spans="1:2" x14ac:dyDescent="0.35">
      <c r="A7" s="16" t="s">
        <v>538</v>
      </c>
      <c r="B7" s="40">
        <v>5956</v>
      </c>
    </row>
    <row r="8" spans="1:2" x14ac:dyDescent="0.35">
      <c r="A8" s="16" t="s">
        <v>509</v>
      </c>
      <c r="B8" s="40">
        <v>51339</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92C62-D5EE-4A86-BA02-8245201926DB}">
  <dimension ref="A1:N28"/>
  <sheetViews>
    <sheetView zoomScale="70" zoomScaleNormal="70" workbookViewId="0">
      <selection activeCell="I18" sqref="I18"/>
    </sheetView>
  </sheetViews>
  <sheetFormatPr defaultRowHeight="15.5" x14ac:dyDescent="0.35"/>
  <cols>
    <col min="1" max="1" width="13.5" bestFit="1" customWidth="1"/>
    <col min="2" max="3" width="17.6640625" bestFit="1" customWidth="1"/>
    <col min="13" max="13" width="13.1640625" bestFit="1" customWidth="1"/>
    <col min="14" max="14" width="10.08203125" bestFit="1" customWidth="1"/>
  </cols>
  <sheetData>
    <row r="1" spans="1:14" x14ac:dyDescent="0.35">
      <c r="A1" s="15" t="s">
        <v>507</v>
      </c>
      <c r="B1" t="s">
        <v>505</v>
      </c>
    </row>
    <row r="2" spans="1:14" x14ac:dyDescent="0.35">
      <c r="A2" s="16" t="s">
        <v>320</v>
      </c>
      <c r="B2" s="75">
        <v>306</v>
      </c>
      <c r="M2" s="28" t="s">
        <v>45</v>
      </c>
      <c r="N2" s="28" t="s">
        <v>20</v>
      </c>
    </row>
    <row r="3" spans="1:14" x14ac:dyDescent="0.35">
      <c r="A3" s="16" t="s">
        <v>178</v>
      </c>
      <c r="B3" s="75">
        <v>1610</v>
      </c>
      <c r="M3" s="24" t="s">
        <v>320</v>
      </c>
      <c r="N3" s="29">
        <v>306</v>
      </c>
    </row>
    <row r="4" spans="1:14" x14ac:dyDescent="0.35">
      <c r="A4" s="16" t="s">
        <v>112</v>
      </c>
      <c r="B4" s="75">
        <v>10353</v>
      </c>
      <c r="M4" s="24" t="s">
        <v>178</v>
      </c>
      <c r="N4" s="29">
        <v>1610</v>
      </c>
    </row>
    <row r="5" spans="1:14" x14ac:dyDescent="0.35">
      <c r="A5" s="16" t="s">
        <v>96</v>
      </c>
      <c r="B5" s="75">
        <v>3163</v>
      </c>
      <c r="M5" s="24" t="s">
        <v>112</v>
      </c>
      <c r="N5" s="29">
        <v>10353</v>
      </c>
    </row>
    <row r="6" spans="1:14" x14ac:dyDescent="0.35">
      <c r="A6" s="16" t="s">
        <v>312</v>
      </c>
      <c r="B6" s="75">
        <v>1801</v>
      </c>
      <c r="M6" s="24" t="s">
        <v>96</v>
      </c>
      <c r="N6" s="29">
        <v>3163</v>
      </c>
    </row>
    <row r="7" spans="1:14" x14ac:dyDescent="0.35">
      <c r="A7" s="16" t="s">
        <v>83</v>
      </c>
      <c r="B7" s="75">
        <v>1625</v>
      </c>
      <c r="M7" s="24" t="s">
        <v>312</v>
      </c>
      <c r="N7" s="29">
        <v>1801</v>
      </c>
    </row>
    <row r="8" spans="1:14" x14ac:dyDescent="0.35">
      <c r="A8" s="16" t="s">
        <v>90</v>
      </c>
      <c r="B8" s="75">
        <v>2556</v>
      </c>
      <c r="M8" s="24" t="s">
        <v>83</v>
      </c>
      <c r="N8" s="29">
        <v>1625</v>
      </c>
    </row>
    <row r="9" spans="1:14" x14ac:dyDescent="0.35">
      <c r="A9" s="16" t="s">
        <v>207</v>
      </c>
      <c r="B9" s="75">
        <v>1283</v>
      </c>
      <c r="M9" s="24" t="s">
        <v>90</v>
      </c>
      <c r="N9" s="29">
        <v>2556</v>
      </c>
    </row>
    <row r="10" spans="1:14" x14ac:dyDescent="0.35">
      <c r="A10" s="16" t="s">
        <v>398</v>
      </c>
      <c r="B10" s="75">
        <v>438</v>
      </c>
      <c r="M10" s="24" t="s">
        <v>207</v>
      </c>
      <c r="N10" s="29">
        <v>1283</v>
      </c>
    </row>
    <row r="11" spans="1:14" x14ac:dyDescent="0.35">
      <c r="A11" s="16" t="s">
        <v>409</v>
      </c>
      <c r="B11" s="75">
        <v>336</v>
      </c>
      <c r="M11" s="24" t="s">
        <v>398</v>
      </c>
      <c r="N11" s="29">
        <v>438</v>
      </c>
    </row>
    <row r="12" spans="1:14" x14ac:dyDescent="0.35">
      <c r="A12" s="16" t="s">
        <v>160</v>
      </c>
      <c r="B12" s="75">
        <v>529</v>
      </c>
      <c r="M12" s="24" t="s">
        <v>409</v>
      </c>
      <c r="N12" s="29">
        <v>336</v>
      </c>
    </row>
    <row r="13" spans="1:14" x14ac:dyDescent="0.35">
      <c r="A13" s="16" t="s">
        <v>188</v>
      </c>
      <c r="B13" s="75">
        <v>1404</v>
      </c>
      <c r="M13" s="24" t="s">
        <v>160</v>
      </c>
      <c r="N13" s="29">
        <v>529</v>
      </c>
    </row>
    <row r="14" spans="1:14" x14ac:dyDescent="0.35">
      <c r="A14" s="16" t="s">
        <v>495</v>
      </c>
      <c r="B14" s="75">
        <v>234</v>
      </c>
      <c r="M14" s="24" t="s">
        <v>188</v>
      </c>
      <c r="N14" s="29">
        <v>1404</v>
      </c>
    </row>
    <row r="15" spans="1:14" x14ac:dyDescent="0.35">
      <c r="A15" s="16" t="s">
        <v>439</v>
      </c>
      <c r="B15" s="75">
        <v>805</v>
      </c>
      <c r="M15" s="24" t="s">
        <v>495</v>
      </c>
      <c r="N15" s="29">
        <v>234</v>
      </c>
    </row>
    <row r="16" spans="1:14" x14ac:dyDescent="0.35">
      <c r="A16" s="16" t="s">
        <v>334</v>
      </c>
      <c r="B16" s="75">
        <v>2618</v>
      </c>
      <c r="M16" s="24" t="s">
        <v>439</v>
      </c>
      <c r="N16" s="29">
        <v>805</v>
      </c>
    </row>
    <row r="17" spans="1:14" x14ac:dyDescent="0.35">
      <c r="A17" s="16" t="s">
        <v>229</v>
      </c>
      <c r="B17" s="75">
        <v>1283</v>
      </c>
      <c r="M17" s="24" t="s">
        <v>334</v>
      </c>
      <c r="N17" s="29">
        <v>2618</v>
      </c>
    </row>
    <row r="18" spans="1:14" x14ac:dyDescent="0.35">
      <c r="A18" s="16" t="s">
        <v>132</v>
      </c>
      <c r="B18" s="75">
        <v>3241</v>
      </c>
      <c r="M18" s="24" t="s">
        <v>229</v>
      </c>
      <c r="N18" s="29">
        <v>1283</v>
      </c>
    </row>
    <row r="19" spans="1:14" x14ac:dyDescent="0.35">
      <c r="A19" s="16" t="s">
        <v>485</v>
      </c>
      <c r="B19" s="75">
        <v>79</v>
      </c>
      <c r="M19" s="24" t="s">
        <v>132</v>
      </c>
      <c r="N19" s="29">
        <v>3241</v>
      </c>
    </row>
    <row r="20" spans="1:14" x14ac:dyDescent="0.35">
      <c r="A20" s="16" t="s">
        <v>61</v>
      </c>
      <c r="B20" s="75">
        <v>6978</v>
      </c>
      <c r="M20" s="24" t="s">
        <v>485</v>
      </c>
      <c r="N20" s="29">
        <v>79</v>
      </c>
    </row>
    <row r="21" spans="1:14" x14ac:dyDescent="0.35">
      <c r="A21" s="16" t="s">
        <v>461</v>
      </c>
      <c r="B21" s="75">
        <v>106</v>
      </c>
      <c r="M21" s="24" t="s">
        <v>61</v>
      </c>
      <c r="N21" s="29">
        <v>6978</v>
      </c>
    </row>
    <row r="22" spans="1:14" x14ac:dyDescent="0.35">
      <c r="A22" s="16" t="s">
        <v>202</v>
      </c>
      <c r="B22" s="75">
        <v>928</v>
      </c>
      <c r="M22" s="24" t="s">
        <v>461</v>
      </c>
      <c r="N22" s="29">
        <v>106</v>
      </c>
    </row>
    <row r="23" spans="1:14" x14ac:dyDescent="0.35">
      <c r="A23" s="16" t="s">
        <v>105</v>
      </c>
      <c r="B23" s="75">
        <v>5866</v>
      </c>
      <c r="M23" s="24" t="s">
        <v>202</v>
      </c>
      <c r="N23" s="29">
        <v>928</v>
      </c>
    </row>
    <row r="24" spans="1:14" x14ac:dyDescent="0.35">
      <c r="A24" s="16" t="s">
        <v>55</v>
      </c>
      <c r="B24" s="75">
        <v>1069</v>
      </c>
      <c r="M24" s="24" t="s">
        <v>105</v>
      </c>
      <c r="N24" s="29">
        <v>5866</v>
      </c>
    </row>
    <row r="25" spans="1:14" x14ac:dyDescent="0.35">
      <c r="A25" s="16" t="s">
        <v>307</v>
      </c>
      <c r="B25" s="75">
        <v>192</v>
      </c>
      <c r="M25" s="24" t="s">
        <v>55</v>
      </c>
      <c r="N25" s="29">
        <v>1069</v>
      </c>
    </row>
    <row r="26" spans="1:14" x14ac:dyDescent="0.35">
      <c r="A26" s="16" t="s">
        <v>197</v>
      </c>
      <c r="B26" s="75">
        <v>375</v>
      </c>
      <c r="M26" s="24" t="s">
        <v>307</v>
      </c>
      <c r="N26" s="29">
        <v>192</v>
      </c>
    </row>
    <row r="27" spans="1:14" x14ac:dyDescent="0.35">
      <c r="A27" s="16" t="s">
        <v>169</v>
      </c>
      <c r="B27" s="75">
        <v>2161</v>
      </c>
      <c r="M27" s="24" t="s">
        <v>197</v>
      </c>
      <c r="N27" s="29">
        <v>375</v>
      </c>
    </row>
    <row r="28" spans="1:14" x14ac:dyDescent="0.35">
      <c r="A28" s="16" t="s">
        <v>509</v>
      </c>
      <c r="B28" s="75">
        <v>51339</v>
      </c>
      <c r="M28" s="24" t="s">
        <v>169</v>
      </c>
      <c r="N28" s="29">
        <v>2161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1678B-F2EC-4B6A-AC6E-D7E49270DA50}">
  <dimension ref="B3:C9"/>
  <sheetViews>
    <sheetView topLeftCell="B1" workbookViewId="0">
      <selection activeCell="D6" sqref="D6"/>
    </sheetView>
  </sheetViews>
  <sheetFormatPr defaultRowHeight="15.5" x14ac:dyDescent="0.35"/>
  <cols>
    <col min="1" max="2" width="12.25" bestFit="1" customWidth="1"/>
    <col min="3" max="3" width="14.33203125" bestFit="1" customWidth="1"/>
  </cols>
  <sheetData>
    <row r="3" spans="2:3" x14ac:dyDescent="0.35">
      <c r="B3" s="15" t="s">
        <v>507</v>
      </c>
      <c r="C3" t="s">
        <v>506</v>
      </c>
    </row>
    <row r="4" spans="2:3" x14ac:dyDescent="0.35">
      <c r="B4" s="16" t="s">
        <v>113</v>
      </c>
      <c r="C4" s="75">
        <v>34</v>
      </c>
    </row>
    <row r="5" spans="2:3" x14ac:dyDescent="0.35">
      <c r="B5" s="16" t="s">
        <v>97</v>
      </c>
      <c r="C5" s="75">
        <v>23</v>
      </c>
    </row>
    <row r="6" spans="2:3" x14ac:dyDescent="0.35">
      <c r="B6" s="16" t="s">
        <v>67</v>
      </c>
      <c r="C6" s="75">
        <v>20</v>
      </c>
    </row>
    <row r="7" spans="2:3" x14ac:dyDescent="0.35">
      <c r="B7" s="16" t="s">
        <v>101</v>
      </c>
      <c r="C7" s="75">
        <v>19</v>
      </c>
    </row>
    <row r="8" spans="2:3" x14ac:dyDescent="0.35">
      <c r="B8" s="16" t="s">
        <v>99</v>
      </c>
      <c r="C8" s="75">
        <v>19</v>
      </c>
    </row>
    <row r="9" spans="2:3" x14ac:dyDescent="0.35">
      <c r="B9" s="16" t="s">
        <v>509</v>
      </c>
      <c r="C9" s="75">
        <v>115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l H G T W Q q 3 j O y l A A A A 9 g A A A B I A H A B D b 2 5 m a W c v U G F j a 2 F n Z S 5 4 b W w g o h g A K K A U A A A A A A A A A A A A A A A A A A A A A A A A A A A A h Y + x D o I w F E V / h X S n L b A Q 8 q i D L i a S m J g Y 1 6 Z U a I S H o c X y b w 5 + k r 8 g R l E 3 x 3 v u G e 6 9 X 2 + w G N s m u O j e m g 5 z E l F O A o 2 q K w 1 W O R n c M U z J Q s B W q p O s d D D J a L P R l j m p n T t n j H n v q U 9 o 1 1 c s 5 j x i h 2 K z U 7 V u J f n I 5 r 8 c G r R O o t J E w P 4 1 R s Q 0 S l I a p Z x y Y D O E w u B X i K e 9 z / Y H w n J o 3 N B r o T F c r 4 D N E d j 7 g 3 g A U E s D B B Q A A g A I A J R x k 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U c Z N Z K I p H u A 4 A A A A R A A A A E w A c A E Z v c m 1 1 b G F z L 1 N l Y 3 R p b 2 4 x L m 0 g o h g A K K A U A A A A A A A A A A A A A A A A A A A A A A A A A A A A K 0 5 N L s n M z 1 M I h t C G 1 g B Q S w E C L Q A U A A I A C A C U c Z N Z C r e M 7 K U A A A D 2 A A A A E g A A A A A A A A A A A A A A A A A A A A A A Q 2 9 u Z m l n L 1 B h Y 2 t h Z 2 U u e G 1 s U E s B A i 0 A F A A C A A g A l H G T W Q / K 6 a u k A A A A 6 Q A A A B M A A A A A A A A A A A A A A A A A 8 Q A A A F t D b 2 5 0 Z W 5 0 X 1 R 5 c G V z X S 5 4 b W x Q S w E C L Q A U A A I A C A C U c Z N Z 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g / s O N k 9 p Y U a G + i O + 4 a x a Z A A A A A A C A A A A A A A Q Z g A A A A E A A C A A A A D g M 9 8 X f b D 3 7 b v e J C 4 H J t x M q G j O 0 R d N W 1 u v 8 s 6 a J V T n 9 w A A A A A O g A A A A A I A A C A A A A A 1 1 N M C f m s / F 4 u y p z f 0 D D 6 j R 3 R p D W R R k 1 D W 0 G 8 J J h s 3 4 1 A A A A B f X t G k s e Q R i 4 X e m c c F r s J e j N 0 r r 8 R Y 9 C x 2 G S z E E v Z I u S r J H Z 8 i 1 v P D z H o m X i t k / w c H w O g E p E r K b B O v r 4 4 O p 9 f 9 v N H 3 0 j z w r E B Z G B R + 0 4 N b r 0 A A A A C J + / 8 o N + N g c d v l p t F T l I Z s V 5 T 4 Y L l Z O e s m y + i Y q 3 7 / / / X m / k p 7 r Z 6 S j Z 8 L r 4 q A j 1 x 7 v F 1 b t R t / 2 n i 7 E Z o x B N H p < / D a t a M a s h u p > 
</file>

<file path=customXml/itemProps1.xml><?xml version="1.0" encoding="utf-8"?>
<ds:datastoreItem xmlns:ds="http://schemas.openxmlformats.org/officeDocument/2006/customXml" ds:itemID="{A9E29A71-13CD-42EB-A952-BD191639219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Data Description</vt:lpstr>
      <vt:lpstr>Objective task</vt:lpstr>
      <vt:lpstr>Dataset</vt:lpstr>
      <vt:lpstr>Analysis</vt:lpstr>
      <vt:lpstr>C-1</vt:lpstr>
      <vt:lpstr>C-2</vt:lpstr>
      <vt:lpstr>C-3</vt:lpstr>
      <vt:lpstr>C-4</vt:lpstr>
      <vt:lpstr>C-5</vt:lpstr>
      <vt:lpstr>C-6</vt:lpstr>
      <vt:lpstr>C-7</vt:lpstr>
      <vt:lpstr>C-8</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Clara Siegel</dc:creator>
  <cp:lastModifiedBy>Lenovo Slim1</cp:lastModifiedBy>
  <dcterms:created xsi:type="dcterms:W3CDTF">2014-11-07T23:43:06Z</dcterms:created>
  <dcterms:modified xsi:type="dcterms:W3CDTF">2024-12-20T07:39:02Z</dcterms:modified>
</cp:coreProperties>
</file>