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ckiaraj\04_SEPTEMBER\26SEP\Process\"/>
    </mc:Choice>
  </mc:AlternateContent>
  <bookViews>
    <workbookView xWindow="0" yWindow="0" windowWidth="21840" windowHeight="13740"/>
  </bookViews>
  <sheets>
    <sheet name="ALL" sheetId="9" r:id="rId1"/>
    <sheet name="MALES" sheetId="11" r:id="rId2"/>
    <sheet name="FEMALES" sheetId="10" r:id="rId3"/>
    <sheet name="12TH" sheetId="8" r:id="rId4"/>
    <sheet name="11TH" sheetId="7" r:id="rId5"/>
    <sheet name="IN STATE" sheetId="6" r:id="rId6"/>
    <sheet name="Out of State" sheetId="12" r:id="rId7"/>
    <sheet name="PUBLIC" sheetId="5" r:id="rId8"/>
    <sheet name="Program Summary Report" sheetId="2" r:id="rId9"/>
    <sheet name="Exams by State" sheetId="3" r:id="rId10"/>
    <sheet name="School Report of AP" sheetId="4" r:id="rId11"/>
  </sheets>
  <definedNames>
    <definedName name="_xlnm.Print_Area" localSheetId="4">'11TH'!$B$1:$WVK$82</definedName>
    <definedName name="_xlnm.Print_Area" localSheetId="3">'12TH'!$B$1:$WVK$82</definedName>
    <definedName name="_xlnm.Print_Area" localSheetId="0">ALL!$B$1:$WVK$82</definedName>
    <definedName name="_xlnm.Print_Area" localSheetId="9">'Exams by State'!$A:$WVS</definedName>
    <definedName name="_xlnm.Print_Area" localSheetId="2">FEMALES!$B$1:$WVK$82</definedName>
    <definedName name="_xlnm.Print_Area" localSheetId="5">'IN STATE'!$B$1:$WVK$82</definedName>
    <definedName name="_xlnm.Print_Area" localSheetId="1">MALES!$B$1:$WVK$82</definedName>
    <definedName name="_xlnm.Print_Area" localSheetId="6">'Out of State'!$B$1:$WVK$82</definedName>
    <definedName name="_xlnm.Print_Area" localSheetId="8">'Program Summary Report'!$A$1:$P$59</definedName>
    <definedName name="_xlnm.Print_Area" localSheetId="7">PUBLIC!$B$1:$WVK$82</definedName>
    <definedName name="_xlnm.Print_Area" localSheetId="10">'School Report of AP'!$A$1:$WVP$63</definedName>
    <definedName name="TitleRegion1.a1.g57.11">'School Report of AP'!$A$1</definedName>
    <definedName name="TitleRegion1.a2.k58.10">'Exams by State'!$A$2</definedName>
    <definedName name="TitleRegion1.a2.o43.9">'Program Summary Report'!$A$2</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6" i="4" l="1"/>
  <c r="G55" i="4"/>
  <c r="G57" i="4" s="1"/>
  <c r="E55" i="4"/>
  <c r="E57" i="4" s="1"/>
  <c r="D55" i="4"/>
  <c r="D57" i="4" s="1"/>
  <c r="F53" i="4"/>
  <c r="C53" i="4"/>
  <c r="B53" i="4"/>
  <c r="F52" i="4"/>
  <c r="B52" i="4" s="1"/>
  <c r="C52" i="4"/>
  <c r="F51" i="4"/>
  <c r="B51" i="4" s="1"/>
  <c r="C51" i="4"/>
  <c r="F50" i="4"/>
  <c r="B50" i="4" s="1"/>
  <c r="C50" i="4"/>
  <c r="F49" i="4"/>
  <c r="B49" i="4" s="1"/>
  <c r="C49" i="4"/>
  <c r="F48" i="4"/>
  <c r="B48" i="4" s="1"/>
  <c r="C48" i="4"/>
  <c r="F47" i="4"/>
  <c r="B47" i="4" s="1"/>
  <c r="C47" i="4"/>
  <c r="F46" i="4"/>
  <c r="B46" i="4" s="1"/>
  <c r="C46" i="4"/>
  <c r="F45" i="4"/>
  <c r="B45" i="4" s="1"/>
  <c r="C45" i="4"/>
  <c r="F44" i="4"/>
  <c r="B44" i="4" s="1"/>
  <c r="C44" i="4"/>
  <c r="F43" i="4"/>
  <c r="B43" i="4" s="1"/>
  <c r="C43" i="4"/>
  <c r="F42" i="4"/>
  <c r="B42" i="4" s="1"/>
  <c r="C42" i="4"/>
  <c r="F41" i="4"/>
  <c r="B41" i="4" s="1"/>
  <c r="C41" i="4"/>
  <c r="F40" i="4"/>
  <c r="B40" i="4" s="1"/>
  <c r="C40" i="4"/>
  <c r="F39" i="4"/>
  <c r="B39" i="4" s="1"/>
  <c r="C39" i="4"/>
  <c r="F38" i="4"/>
  <c r="B38" i="4" s="1"/>
  <c r="C38" i="4"/>
  <c r="C37" i="4"/>
  <c r="B37" i="4"/>
  <c r="F36" i="4"/>
  <c r="B36" i="4" s="1"/>
  <c r="C36" i="4"/>
  <c r="F35" i="4"/>
  <c r="B35" i="4" s="1"/>
  <c r="C35" i="4"/>
  <c r="F34" i="4"/>
  <c r="B34" i="4" s="1"/>
  <c r="C34" i="4"/>
  <c r="F33" i="4"/>
  <c r="B33" i="4" s="1"/>
  <c r="C33" i="4"/>
  <c r="F32" i="4"/>
  <c r="B32" i="4" s="1"/>
  <c r="C32" i="4"/>
  <c r="F31" i="4"/>
  <c r="B31" i="4" s="1"/>
  <c r="C31" i="4"/>
  <c r="F30" i="4"/>
  <c r="B30" i="4" s="1"/>
  <c r="C30" i="4"/>
  <c r="F29" i="4"/>
  <c r="B29" i="4" s="1"/>
  <c r="C29" i="4"/>
  <c r="F28" i="4"/>
  <c r="B28" i="4" s="1"/>
  <c r="C28" i="4"/>
  <c r="F27" i="4"/>
  <c r="B27" i="4" s="1"/>
  <c r="C27" i="4"/>
  <c r="F26" i="4"/>
  <c r="C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I56" i="3"/>
  <c r="F56" i="3"/>
  <c r="F58" i="3" s="1"/>
  <c r="E56" i="3"/>
  <c r="E58" i="3" s="1"/>
  <c r="D56" i="3"/>
  <c r="D58" i="3" s="1"/>
  <c r="C56" i="3"/>
  <c r="C58" i="3" s="1"/>
  <c r="B56" i="3"/>
  <c r="B58" i="3" s="1"/>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M42" i="2"/>
  <c r="L42" i="2"/>
  <c r="K42" i="2"/>
  <c r="J42" i="2"/>
  <c r="I42" i="2"/>
  <c r="H42" i="2"/>
  <c r="G42" i="2"/>
  <c r="F42" i="2"/>
  <c r="E42" i="2"/>
  <c r="D42" i="2"/>
  <c r="C42" i="2"/>
  <c r="F55" i="4" l="1"/>
  <c r="F57" i="4" s="1"/>
  <c r="C55" i="4"/>
  <c r="C57" i="4" s="1"/>
  <c r="B26" i="4"/>
  <c r="B55" i="4"/>
  <c r="B57" i="4" s="1"/>
</calcChain>
</file>

<file path=xl/comments1.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NATIONAL-ALL CAND.xls_x000D_
Worksheets:_x000D_
Stat-Nat_x000D_
</t>
        </r>
      </text>
    </comment>
  </commentList>
</comments>
</file>

<file path=xl/comments2.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NATIONAL-MALES.xls_x000D_
Worksheets:_x000D_
Stat-Nat_2_x000D_
</t>
        </r>
      </text>
    </comment>
  </commentList>
</comments>
</file>

<file path=xl/comments3.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NATIONAL-FEMALES.xls_x000D_
Worksheets:_x000D_
Stat-Nat_3_x000D_
</t>
        </r>
      </text>
    </comment>
  </commentList>
</comments>
</file>

<file path=xl/comments4.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NATIONAL-12TH.xls_x000D_
Worksheets:_x000D_
Stat-Nat_4_x000D_
</t>
        </r>
      </text>
    </comment>
  </commentList>
</comments>
</file>

<file path=xl/comments5.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NATIONAL-11TH.xls_x000D_
Worksheets:_x000D_
Stat-Nat_5_x000D_
</t>
        </r>
      </text>
    </comment>
  </commentList>
</comments>
</file>

<file path=xl/comments6.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 IN STATE.xls_x000D_
Worksheets:_x000D_
Stat-Nat_6_x000D_
</t>
        </r>
      </text>
    </comment>
  </commentList>
</comments>
</file>

<file path=xl/comments7.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NATIONAL-OUT STATE.xls_x000D_
Worksheets:_x000D_
Stat-Nat_7_x000D_
</t>
        </r>
      </text>
    </comment>
  </commentList>
</comments>
</file>

<file path=xl/comments8.xml><?xml version="1.0" encoding="utf-8"?>
<comments xmlns="http://schemas.openxmlformats.org/spreadsheetml/2006/main">
  <authors>
    <author>Ermert, Amanda Cheylynne</author>
  </authors>
  <commentList>
    <comment ref="A1" authorId="0" shapeId="0">
      <text>
        <r>
          <rPr>
            <b/>
            <sz val="9"/>
            <color indexed="81"/>
            <rFont val="Tahoma"/>
            <family val="2"/>
          </rPr>
          <t xml:space="preserve">Workbooks:_x000D_
NATIONAL -PUBLIC.xls_x000D_
Worksheets:_x000D_
Stat-Nat_8_x000D_
</t>
        </r>
      </text>
    </comment>
  </commentList>
</comments>
</file>

<file path=xl/sharedStrings.xml><?xml version="1.0" encoding="utf-8"?>
<sst xmlns="http://schemas.openxmlformats.org/spreadsheetml/2006/main" count="5648" uniqueCount="212">
  <si>
    <t>PROGRAM SUMMARY REPORT</t>
  </si>
  <si>
    <t>STUDENTS IN</t>
  </si>
  <si>
    <t>SCHOOLS*</t>
  </si>
  <si>
    <r>
      <rPr>
        <sz val="12"/>
        <rFont val="Univers LT Std 45 Light"/>
        <family val="2"/>
      </rPr>
      <t xml:space="preserve">9TH </t>
    </r>
    <r>
      <rPr>
        <u/>
        <sz val="12"/>
        <rFont val="Univers LT Std 45 Light"/>
        <family val="2"/>
      </rPr>
      <t>GRADE</t>
    </r>
  </si>
  <si>
    <r>
      <t xml:space="preserve">10TH </t>
    </r>
    <r>
      <rPr>
        <u/>
        <sz val="12"/>
        <rFont val="Univers LT Std 45 Light"/>
        <family val="2"/>
      </rPr>
      <t>GRADE</t>
    </r>
  </si>
  <si>
    <r>
      <t xml:space="preserve">11TH </t>
    </r>
    <r>
      <rPr>
        <u/>
        <sz val="12"/>
        <rFont val="Univers LT Std 45 Light"/>
        <family val="2"/>
      </rPr>
      <t>GRADE</t>
    </r>
  </si>
  <si>
    <r>
      <t xml:space="preserve">12TH </t>
    </r>
    <r>
      <rPr>
        <u/>
        <sz val="12"/>
        <rFont val="Univers LT Std 45 Light"/>
        <family val="2"/>
      </rPr>
      <t>GRADE</t>
    </r>
  </si>
  <si>
    <t>Not HS</t>
  </si>
  <si>
    <r>
      <t xml:space="preserve">&lt;9TH </t>
    </r>
    <r>
      <rPr>
        <u/>
        <sz val="12"/>
        <rFont val="Univers LT Std 45 Light"/>
        <family val="2"/>
      </rPr>
      <t>GRADE</t>
    </r>
  </si>
  <si>
    <r>
      <t xml:space="preserve">NOT </t>
    </r>
    <r>
      <rPr>
        <u/>
        <sz val="12"/>
        <rFont val="Univers LT Std 45 Light"/>
        <family val="2"/>
      </rPr>
      <t>STATED</t>
    </r>
  </si>
  <si>
    <t>MALE</t>
  </si>
  <si>
    <t>FEMALE</t>
  </si>
  <si>
    <r>
      <t xml:space="preserve">2018 PROGRAM </t>
    </r>
    <r>
      <rPr>
        <u/>
        <sz val="12"/>
        <rFont val="Univers LT Std 45 Light"/>
        <family val="2"/>
      </rPr>
      <t>TOTAL</t>
    </r>
  </si>
  <si>
    <r>
      <t xml:space="preserve">2019 PROGRAM </t>
    </r>
    <r>
      <rPr>
        <u/>
        <sz val="12"/>
        <rFont val="Univers LT Std 45 Light"/>
        <family val="2"/>
      </rPr>
      <t>TOTAL</t>
    </r>
  </si>
  <si>
    <r>
      <t xml:space="preserve">% CHANGE </t>
    </r>
    <r>
      <rPr>
        <u/>
        <sz val="12"/>
        <rFont val="Univers LT Std 45 Light"/>
      </rPr>
      <t>2018-2019</t>
    </r>
  </si>
  <si>
    <r>
      <t xml:space="preserve">NO. OF </t>
    </r>
    <r>
      <rPr>
        <u/>
        <sz val="12"/>
        <rFont val="Univers LT Std 45 Light"/>
        <family val="2"/>
      </rPr>
      <t>COLLEGES</t>
    </r>
  </si>
  <si>
    <t>ART HISTORY</t>
  </si>
  <si>
    <t>BIOLOGY</t>
  </si>
  <si>
    <t>CALCULUS AB</t>
  </si>
  <si>
    <t>CALCULUS BC</t>
  </si>
  <si>
    <t>CHEMISTRY</t>
  </si>
  <si>
    <t>CHINESE LANGUAGE &amp; CULTURE</t>
  </si>
  <si>
    <t>COMPUTER SCIENCE A</t>
  </si>
  <si>
    <t>COMPUTER SCIENCE PRINCIPLES</t>
  </si>
  <si>
    <t>MACROECONOMICS</t>
  </si>
  <si>
    <t>MICROECONOMICS</t>
  </si>
  <si>
    <t>ENGLISH LANGUAGE &amp; COMP.</t>
  </si>
  <si>
    <t>ENGLISH LITERATURE &amp; COMP.</t>
  </si>
  <si>
    <t>ENVIRONMENTAL SCIENCE</t>
  </si>
  <si>
    <t>EUROPEAN HISTORY</t>
  </si>
  <si>
    <t>FRENCH LANGUAGE &amp; CULTURE</t>
  </si>
  <si>
    <t>GERMAN LANGUAGE &amp; CULTURE</t>
  </si>
  <si>
    <t>GOVT. &amp; POL. - COMP.</t>
  </si>
  <si>
    <t>GOVT. &amp; POL. - U.S.</t>
  </si>
  <si>
    <t>HUMAN GEOGRAPHY</t>
  </si>
  <si>
    <t>ITALIAN LANGUAGE &amp; CULTURE</t>
  </si>
  <si>
    <t>JAPANESE LANGUAGE &amp; CULTURE</t>
  </si>
  <si>
    <t xml:space="preserve">LATIN </t>
  </si>
  <si>
    <t>MUSIC THEORY</t>
  </si>
  <si>
    <t>PHYSICS C - E&amp;M</t>
  </si>
  <si>
    <t>PHYSICS C - MECH</t>
  </si>
  <si>
    <t>PHYSICS 1</t>
  </si>
  <si>
    <t>PHYSICS 2</t>
  </si>
  <si>
    <t>PSYCHOLOGY</t>
  </si>
  <si>
    <t>RESEARCH</t>
  </si>
  <si>
    <t>SEMINAR</t>
  </si>
  <si>
    <t>SPANISH LANGUAGE &amp; CULTURE</t>
  </si>
  <si>
    <t>SPANISH LITERATURE &amp; CULTURE</t>
  </si>
  <si>
    <t>STATISTICS</t>
  </si>
  <si>
    <t>STUDIO ART - DRAWING</t>
  </si>
  <si>
    <t>STUDIO ART - 2-D DESIGN</t>
  </si>
  <si>
    <t>STUDIO ART - 3-D DESIGN</t>
  </si>
  <si>
    <t>U.S. HISTORY</t>
  </si>
  <si>
    <t>WORLD HISTORY</t>
  </si>
  <si>
    <t>TOTAL NO. OF EXAMS TAKEN</t>
  </si>
  <si>
    <t>TOTAL NO. OF STUDENTS</t>
  </si>
  <si>
    <t xml:space="preserve">  *This represents the number of schools offering AP Exams to one or more students. Beginning in 2015, the school counts include schools that did not order or administer AP   
    Exams, but had students test at other schools. These schools were not included in prior years' counts.                                        
</t>
  </si>
  <si>
    <t xml:space="preserve">SCHOOL REPORT OF AP EXAMS 2018-2019 (BY STATE) </t>
  </si>
  <si>
    <r>
      <t xml:space="preserve">11TH &amp; 12TH GRADE
   </t>
    </r>
    <r>
      <rPr>
        <u/>
        <sz val="9"/>
        <color indexed="8"/>
        <rFont val="Univers LT Std 45 Light"/>
        <family val="2"/>
      </rPr>
      <t xml:space="preserve"> ENROLLMENT*</t>
    </r>
  </si>
  <si>
    <t>TOTAL 
AP STUDENTS</t>
  </si>
  <si>
    <t>TOTAL
 AP EXAMS</t>
  </si>
  <si>
    <t>AP EXAMS PER 1000 
11TH &amp; 12TH GRADERS**</t>
  </si>
  <si>
    <t>EXAM CHG PER 1000 
11TH &amp; 12TH GRADERS</t>
  </si>
  <si>
    <t xml:space="preserve">       % OF SCORES 3 OR ABOVE</t>
  </si>
  <si>
    <t>STATE</t>
  </si>
  <si>
    <t>2018-2019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</si>
  <si>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</si>
  <si>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</si>
  <si>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</si>
  <si>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</si>
  <si>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</si>
  <si>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</si>
  <si>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</si>
  <si>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</si>
  <si>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</si>
  <si>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</si>
  <si>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</si>
  <si>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</si>
  <si>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</si>
  <si>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</si>
  <si>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</si>
  <si>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</si>
  <si>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</si>
  <si>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</si>
  <si>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</si>
  <si>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</si>
  <si>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</si>
  <si>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</si>
  <si>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</si>
  <si>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</si>
  <si>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</si>
  <si>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</si>
  <si>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</si>
  <si>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</si>
  <si>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</si>
  <si>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</si>
  <si>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</si>
  <si>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</si>
  <si>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</si>
  <si>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</si>
  <si>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</si>
  <si>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</si>
  <si>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</si>
  <si>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</si>
  <si>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</si>
  <si>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</si>
  <si>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</si>
  <si>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</si>
  <si>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</si>
  <si>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</si>
  <si>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</si>
  <si>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</si>
  <si>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</si>
  <si>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</si>
  <si>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</si>
  <si>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</si>
  <si>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</si>
  <si>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This row is intentionally left blank</t>
  </si>
  <si>
    <t>TOTAL (U.S.)</t>
  </si>
  <si>
    <t>NON U.S./U.S. TERR/CAN</t>
  </si>
  <si>
    <t>GRAND TOTAL</t>
  </si>
  <si>
    <t xml:space="preserve">  *Source:  Applied Educational Research Inc. of Princeton, NJ.  These enrollment counts represent 11th and 12th grade enrollment for public schools only.    </t>
  </si>
  <si>
    <t xml:space="preserve">**This is the number of exams taken by the current year's 11th and 12th grade AP students (number of exams not shown) divided by the state's "11th and 12th Grade Enrollment"  x 1000.   </t>
  </si>
  <si>
    <t>TOTAL AP SCHOOLS</t>
  </si>
  <si>
    <t>AP PUBLIC SCHOOLS</t>
  </si>
  <si>
    <t>AP NON-PUBLIC SCHOOLS</t>
  </si>
  <si>
    <t>State</t>
  </si>
  <si>
    <t>NON-U.S./U.S.TERR/CAN</t>
  </si>
  <si>
    <t>*This represents the number of schools offering AP Exams to one or more students. Beginning in 2015, the school counts include schools that did not order or administer AP Exams, but had students test at other schools. These schools were not included in prior years' counts.</t>
  </si>
  <si>
    <t>N</t>
  </si>
  <si>
    <t xml:space="preserve">NATIONAL-PUBLIC                                                                                                                                                                                                                                                                                                                                                                                                                                                                                                                                                                                                                                                                                                                                                                                                                                                                                                                                                                                                                                                                                                                                                                                                                                                                                                                                                                                                                                                                                                                                                                                                                                                                                                                                                                                                                                                                                                                                                                                                                                                                                                                                                                   </t>
  </si>
  <si>
    <t>HA</t>
  </si>
  <si>
    <t xml:space="preserve">NATIONAL TOTALS:                   PUBLIC SCHOOL CANDIDATES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</si>
  <si>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</si>
  <si>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</si>
  <si>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</si>
  <si>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</si>
  <si>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</si>
  <si>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</si>
  <si>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</si>
  <si>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</si>
  <si>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</si>
  <si>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</si>
  <si>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</si>
  <si>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</si>
  <si>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</si>
  <si>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</si>
  <si>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</si>
  <si>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</si>
  <si>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</si>
  <si>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</si>
  <si>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</si>
  <si>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</si>
  <si>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</si>
  <si>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</si>
  <si>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</si>
  <si>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</si>
  <si>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</si>
  <si>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</si>
  <si>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</si>
  <si>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</si>
  <si>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PHYSICS C:
ELEC. &amp; MAGNET.</t>
  </si>
  <si>
    <t>PHYSICS C:
MECHANICS</t>
  </si>
  <si>
    <t>SPANISH LANG. &amp; CULTURE</t>
  </si>
  <si>
    <t>SPANISH
LITERATURE</t>
  </si>
  <si>
    <t>STUDIO ART: 
2-D DESIGN</t>
  </si>
  <si>
    <t>STUDIO ART: 
3-D DESIGN</t>
  </si>
  <si>
    <t>STUDIO ART: 
DRAWING</t>
  </si>
  <si>
    <t>US HISTORY</t>
  </si>
  <si>
    <t>D</t>
  </si>
  <si>
    <t xml:space="preserve">AMERICAN INDIAN/ALASKA NATIVE </t>
  </si>
  <si>
    <t xml:space="preserve">       </t>
  </si>
  <si>
    <t xml:space="preserve">*      </t>
  </si>
  <si>
    <t xml:space="preserve">  9/10</t>
  </si>
  <si>
    <t xml:space="preserve">    11</t>
  </si>
  <si>
    <t xml:space="preserve">    12</t>
  </si>
  <si>
    <t xml:space="preserve">    &lt;9</t>
  </si>
  <si>
    <t>NOT HS</t>
  </si>
  <si>
    <t>T</t>
  </si>
  <si>
    <t xml:space="preserve"> TOTAL</t>
  </si>
  <si>
    <t xml:space="preserve">        MEAN SCORE            </t>
  </si>
  <si>
    <t xml:space="preserv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</si>
  <si>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</si>
  <si>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</si>
  <si>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</si>
  <si>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</si>
  <si>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</si>
  <si>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</si>
  <si>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</si>
  <si>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</si>
  <si>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</si>
  <si>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</si>
  <si>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NATIONAL TOTAL                </t>
  </si>
  <si>
    <t>* Frequency distributions and mean scores are reported when there are 5 or more exam takers in a field.</t>
  </si>
  <si>
    <t>© 2019 by College Board. All rights reserved.</t>
  </si>
  <si>
    <t>Visit apcentral.collegeboard.org (for AP professionals) and www.collegeboard.org/apstudents (for AP students and parents).</t>
  </si>
  <si>
    <t xml:space="preserve">NATIONAL-IN STATE                                                                                                                                                                                                                                                                                                                                                                                                                                                                                                                                                                                                                                                                                                                                                                                                                                                                                                                                                                                                                                                                                                                                                                                                                                                                                                                                                                                                                                                                                                                                                                                                                                                                                                                                                                                                                                                                                                                                                                                                                                                                                                                                                                 </t>
  </si>
  <si>
    <t xml:space="preserve">NATIONAL TOTALS:                   REPORTS DESIGNATED FOR IN-STATE COLLEGES                                                                                                                                                                                                                                                                                                                                                                                                                                                                                                                                                                                                                                                                                                                                                                                                                                                                                                                                                                                                                                                                                                                                                                                                                                                                                                                                                                                                                                                                                                                                                                                                                                                                                                                                                                                                                                                                                                                                                                                                                                                                                                     </t>
  </si>
  <si>
    <t xml:space="preserve">NATIONAL-11TH                                                                                                                                                                                                                                                                                                                                                                                                                                                                                                                                                                                                                                                                                                                                                                                                                                                                                                                                                                                                                                                                                                                                                                                                                                                                                                                                                                                                                                                                                                                                                                                                                                                                                                                                                                                                                                                                                                                                                                                                                                                                                                                                                                     </t>
  </si>
  <si>
    <t xml:space="preserve">NATIONAL TOTALS:                   11TH GRADE STUDENTS                                                                                                                                                                                                                                                                                                                                                                                                                                                                                                                                                                                                                                                                                                                                                                                                                                                                                                                                                                                                                                                                                                                                                                                                                                                                                                                                                                                                                                                                                                                                                                                                                                                                                                                                                                                                                                                                                                                                                                                                                                                                                                                          </t>
  </si>
  <si>
    <t xml:space="preserve">NATIONAL-12TH                                                                                                                                                                                                                                                                                                                                                                                                                                                                                                                                                                                                                                                                                                                                                                                                                                                                                                                                                                                                                                                                                                                                                                                                                                                                                                                                                                                                                                                                                                                                                                                                                                                                                                                                                                                                                                                                                                                                                                                                                                                                                                                                                                     </t>
  </si>
  <si>
    <t xml:space="preserve">NATIONAL TOTALS:                   12TH GRADE STUDENTS                                                                                                                                                                                                                                                                                                                                                                                                                                                                                                                                                                                                                                                                                                                                                                                                                                                                                                                                                                                                                                                                                                                                                                                                                                                                                                                                                                                                                                                                                                                                                                                                                                                                                                                                                                                                                                                                                                                                                                                                                                                                                                                          </t>
  </si>
  <si>
    <t xml:space="preserve">NATIONAL-ALL CAND                                                                                                                                                                                                                                                                                                                                                                                                                                                                                                                                                                                                                                                                                                                                                                                                                                                                                                                                                                                                                                                                                                                                                                                                                                                                                                                                                                                                                                                                                                                                                                                                                                                                                                                                                                                                                                                                                                                                                                                                                                                                                                                                                                 </t>
  </si>
  <si>
    <t xml:space="preserve">NATIONAL TOTALS:                   ALL STUDENTS                                                                                                                                                                                                                                                                                                                                                                                                                                                                                                                                                                                                                                                                                                                                                                                                                                                                                                                                                                                                                                                                                                                                                                                                                                                                                                                                                                                                                                                                                                                                                                                                                                                                                                                                                                                                                                                                                                                                                                                                                                                                                                                                 </t>
  </si>
  <si>
    <t xml:space="preserve">NATIONAL-FEMALES                                                                                                                                                                                                                                                                                                                                                                                                                                                                                                                                                                                                                                                                                                                                                                                                                                                                                                                                                                                                                                                                                                                                                                                                                                                                                                                                                                                                                                                                                                                                                                                                                                                                                                                                                                                                                                                                                                                                                                                                                                                                                                                                                                  </t>
  </si>
  <si>
    <t xml:space="preserve">NATIONAL TOTALS:                   FEMALES                                                                                                                                                                                                                                                                                                                                                                                                                                                                                                                                                                                                                                                                                                                                                                                                                                                                                                                                                                                                                                                                                                                                                                                                                                                                                                                                                                                                                                                                                                                                                                                                                                                                                                                                                                                                                                                                                                                                                                                                                                                                                                                                      </t>
  </si>
  <si>
    <t xml:space="preserve">NATIONAL-MALES                                                                                                                                                                                                                                                                                                                                                                                                                                                                                                                                                                                                                                                                                                                                                                                                                                                                                                                                                                                                                                                                                                                                                                                                                                                                                                                                                                                                                                                                                                                                                                                                                                                                                                                                                                                                                                                                                                                                                                                                                                                                                                                                                                    </t>
  </si>
  <si>
    <t xml:space="preserve">NATIONAL TOTALS:                   MALES                                                                                                                                                                                                                                                                                                                                                                                                                                                                                                                                                                                                                                                                                                                                                                                                                                                                                                                                                                                                                                                                                                                                                                                                                                                                                                                                                                                                                                                                                                                                                                                                                                                                                                                                                                                                                                                                                                                                                                                                                                                                                                                                        </t>
  </si>
  <si>
    <t xml:space="preserve">NATIONAL-OUT STATE                                                                                                                                                                                                                                                                                                                                                                                                                                                                                                                                                                                                                                                                                                                                                                                                                                                                                                                                                                                                                                                                                                                                                                                                                                                                                                                                                                                                                                                                                                                                                                                                                                                                                                                                                                                                                                                                                                                                                                                                                                                                                                                                                                </t>
  </si>
  <si>
    <t xml:space="preserve">NATIONAL TOTALS:                   REPORTS DESIGNATED FOR OUT-OF-STATE COLLEGES                                                                                                                                                                                                                                                                                                                                                                                                                                                                                                                                                                                                                                                                                                                                                                                                                                                                                                                                                                                                                                                                                                                                                                                                                                                                                                                                                                                                                                                                                                                                                                                                                                                                                                                                                                                                                                                                                                                                                                                                                                                                                                 </t>
  </si>
  <si>
    <t>End of worksheet.</t>
  </si>
  <si>
    <t>End of worksheet and end of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</si>
</sst>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_)"/>
    <numFmt numFmtId="165" formatCode="0.0%"/>
    <numFmt numFmtId="166" formatCode="_(* #,##0_);_(* \(#,##0\);_(* &quot;-&quot;??_);_(@_)"/>
  </numFmts>
  <fonts count="33">
    <font>
      <sz val="11"/>
      <color theme="1"/>
      <name val="Calibri"/>
      <family val="2"/>
      <scheme val="minor"/>
    </font>
    <font>
      <sz val="7"/>
      <name val="Times New Roman"/>
      <family val="1"/>
    </font>
    <font>
      <b/>
      <sz val="20"/>
      <name val="Serifa Std 45 Light"/>
      <family val="1"/>
    </font>
    <font>
      <sz val="8"/>
      <name val="Arial"/>
      <family val="2"/>
    </font>
    <font>
      <sz val="12"/>
      <name val="Univers LT Std 45 Light"/>
      <family val="2"/>
    </font>
    <font>
      <sz val="8"/>
      <name val="Univers LT Std 45 Light"/>
      <family val="2"/>
    </font>
    <font>
      <u/>
      <sz val="12"/>
      <name val="Univers LT Std 45 Light"/>
      <family val="2"/>
    </font>
    <font>
      <u/>
      <sz val="12"/>
      <name val="Univers LT Std 45 Light"/>
    </font>
    <font>
      <sz val="7"/>
      <name val="Univers LT Std 45 Light"/>
      <family val="2"/>
    </font>
    <font>
      <sz val="12"/>
      <color theme="0"/>
      <name val="Univers LT Std 45 Light"/>
      <family val="2"/>
    </font>
    <font>
      <sz val="16"/>
      <name val="Serifa Std 45 Light"/>
      <family val="1"/>
    </font>
    <font>
      <sz val="12"/>
      <name val="Arial"/>
      <family val="2"/>
    </font>
    <font>
      <sz val="7"/>
      <name val="Arial"/>
      <family val="2"/>
    </font>
    <font>
      <sz val="10"/>
      <name val="Arial"/>
      <family val="2"/>
    </font>
    <font>
      <b/>
      <sz val="9"/>
      <color indexed="81"/>
      <name val="Tahoma"/>
      <family val="2"/>
    </font>
    <font>
      <b/>
      <sz val="16"/>
      <color theme="1"/>
      <name val="Serifa Std 45 Light"/>
      <family val="1"/>
    </font>
    <font>
      <sz val="8"/>
      <color theme="1"/>
      <name val="Arial"/>
      <family val="2"/>
    </font>
    <font>
      <sz val="9"/>
      <color theme="1"/>
      <name val="Univers LT Std 45 Light"/>
      <family val="2"/>
    </font>
    <font>
      <u/>
      <sz val="9"/>
      <color indexed="8"/>
      <name val="Univers LT Std 45 Light"/>
      <family val="2"/>
    </font>
    <font>
      <sz val="8"/>
      <color theme="1"/>
      <name val="Univers LT Std 45 Light"/>
      <family val="2"/>
    </font>
    <font>
      <u/>
      <sz val="9"/>
      <color theme="1"/>
      <name val="Univers LT Std 45 Light"/>
      <family val="2"/>
    </font>
    <font>
      <sz val="12"/>
      <color theme="1"/>
      <name val="Arial"/>
      <family val="2"/>
    </font>
    <font>
      <u/>
      <sz val="8"/>
      <color theme="1"/>
      <name val="Univers LT Std 45 Light"/>
      <family val="2"/>
    </font>
    <font>
      <b/>
      <sz val="8"/>
      <color theme="1"/>
      <name val="Arial"/>
      <family val="2"/>
    </font>
    <font>
      <sz val="11"/>
      <name val="Univers LT Std 45 Light"/>
      <family val="2"/>
    </font>
    <font>
      <b/>
      <sz val="11"/>
      <name val="Univers LT Std 45 Light"/>
      <family val="2"/>
    </font>
    <font>
      <sz val="11"/>
      <name val="Arial"/>
      <family val="2"/>
    </font>
    <font>
      <u/>
      <sz val="11"/>
      <name val="Univers LT Std 45 Light"/>
      <family val="2"/>
    </font>
    <font>
      <sz val="6"/>
      <color theme="0"/>
      <name val="Univers LT Std 45 Light"/>
      <family val="2"/>
    </font>
    <font>
      <sz val="11"/>
      <name val="Serifa Std 45 Light"/>
      <family val="1"/>
    </font>
    <font>
      <b/>
      <sz val="11"/>
      <name val="Arial"/>
      <family val="2"/>
    </font>
    <font>
      <b/>
      <sz val="12"/>
      <name val="Arial"/>
      <family val="2"/>
    </font>
    <font>
      <b/>
      <sz val="11"/>
      <color theme="0"/>
      <name val="Arial"/>
      <family val="2"/>
    </font>
  </fonts>
  <fills count="3">
    <fill>
      <patternFill patternType="none"/>
    </fill>
    <fill>
      <patternFill patternType="gray125"/>
    </fill>
    <fill>
      <patternFill patternType="solid">
        <fgColor indexed="9"/>
        <bgColor indexed="64"/>
      </patternFill>
    </fill>
  </fills>
  <borders count="43">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11" fillId="0" borderId="0"/>
    <xf numFmtId="43" fontId="11" fillId="0" borderId="0" applyFont="0" applyFill="0" applyBorder="0" applyAlignment="0" applyProtection="0"/>
  </cellStyleXfs>
  <cellXfs count="189">
    <xf numFmtId="0" fontId="0" fillId="0" borderId="0" xfId="0"/>
    <xf numFmtId="0" fontId="1" fillId="0" borderId="0" xfId="1"/>
    <xf numFmtId="0" fontId="3" fillId="0" borderId="0" xfId="1" applyFont="1" applyFill="1"/>
    <xf numFmtId="0" fontId="5" fillId="0" borderId="0" xfId="1" applyFont="1" applyFill="1" applyAlignment="1">
      <alignment horizontal="center" wrapText="1"/>
    </xf>
    <xf numFmtId="0" fontId="6" fillId="0" borderId="0" xfId="1" applyFont="1" applyFill="1" applyAlignment="1">
      <alignment horizontal="center" wrapText="1"/>
    </xf>
    <xf numFmtId="0" fontId="4" fillId="0" borderId="0" xfId="1" applyFont="1" applyFill="1" applyAlignment="1">
      <alignment horizontal="center" wrapText="1"/>
    </xf>
    <xf numFmtId="0" fontId="8" fillId="0" borderId="0" xfId="1" applyFont="1" applyAlignment="1">
      <alignment horizontal="center" wrapText="1"/>
    </xf>
    <xf numFmtId="0" fontId="4" fillId="0" borderId="0" xfId="1" applyFont="1" applyFill="1" applyBorder="1" applyAlignment="1">
      <alignment horizontal="left" indent="1"/>
    </xf>
    <xf numFmtId="3" fontId="4" fillId="0" borderId="0" xfId="1" applyNumberFormat="1" applyFont="1" applyFill="1" applyBorder="1" applyProtection="1"/>
    <xf numFmtId="0" fontId="8" fillId="0" borderId="0" xfId="1" applyFont="1" applyFill="1"/>
    <xf numFmtId="0" fontId="8" fillId="0" borderId="0" xfId="1" applyFont="1"/>
    <xf numFmtId="0" fontId="4" fillId="0" borderId="0" xfId="1" quotePrefix="1" applyFont="1" applyFill="1" applyBorder="1" applyAlignment="1">
      <alignment horizontal="left" indent="1"/>
    </xf>
    <xf numFmtId="0" fontId="4" fillId="0" borderId="0" xfId="1" applyFont="1" applyFill="1" applyAlignment="1">
      <alignment horizontal="left" indent="1"/>
    </xf>
    <xf numFmtId="3" fontId="4" fillId="0" borderId="0" xfId="1" applyNumberFormat="1" applyFont="1" applyFill="1" applyBorder="1"/>
    <xf numFmtId="0" fontId="4" fillId="2" borderId="0" xfId="1" applyFont="1" applyFill="1" applyBorder="1" applyAlignment="1">
      <alignment horizontal="left" indent="1"/>
    </xf>
    <xf numFmtId="3" fontId="9" fillId="2" borderId="0" xfId="1" applyNumberFormat="1" applyFont="1" applyFill="1" applyBorder="1" applyProtection="1"/>
    <xf numFmtId="3" fontId="4" fillId="2" borderId="0" xfId="1" applyNumberFormat="1" applyFont="1" applyFill="1" applyBorder="1" applyProtection="1"/>
    <xf numFmtId="3" fontId="4" fillId="2" borderId="0" xfId="1" applyNumberFormat="1" applyFont="1" applyFill="1" applyBorder="1"/>
    <xf numFmtId="3" fontId="9" fillId="2" borderId="0" xfId="1" applyNumberFormat="1" applyFont="1" applyFill="1" applyBorder="1"/>
    <xf numFmtId="0" fontId="5" fillId="0" borderId="0" xfId="1" applyFont="1"/>
    <xf numFmtId="0" fontId="4" fillId="0" borderId="0" xfId="1" quotePrefix="1" applyFont="1" applyFill="1" applyAlignment="1">
      <alignment horizontal="left"/>
    </xf>
    <xf numFmtId="0" fontId="4" fillId="0" borderId="0" xfId="1" applyFont="1" applyFill="1"/>
    <xf numFmtId="0" fontId="4" fillId="0" borderId="0" xfId="1" applyFont="1"/>
    <xf numFmtId="0" fontId="11" fillId="0" borderId="0" xfId="1" applyFont="1" applyAlignment="1">
      <alignment horizontal="left"/>
    </xf>
    <xf numFmtId="0" fontId="11" fillId="0" borderId="0" xfId="1" applyFont="1"/>
    <xf numFmtId="0" fontId="3" fillId="0" borderId="0" xfId="1" applyFont="1"/>
    <xf numFmtId="0" fontId="12" fillId="0" borderId="0" xfId="1" applyFont="1"/>
    <xf numFmtId="3" fontId="11" fillId="2" borderId="0" xfId="1" applyNumberFormat="1" applyFont="1" applyFill="1" applyBorder="1" applyProtection="1"/>
    <xf numFmtId="0" fontId="13" fillId="0" borderId="0" xfId="1" quotePrefix="1" applyFont="1" applyAlignment="1">
      <alignment horizontal="right"/>
    </xf>
    <xf numFmtId="0" fontId="13" fillId="0" borderId="0" xfId="1" applyFont="1" applyAlignment="1">
      <alignment horizontal="right"/>
    </xf>
    <xf numFmtId="0" fontId="16" fillId="0" borderId="0" xfId="2" applyFont="1" applyFill="1" applyBorder="1" applyAlignment="1">
      <alignment vertical="center"/>
    </xf>
    <xf numFmtId="0" fontId="17" fillId="0" borderId="2" xfId="2" applyFont="1" applyFill="1" applyBorder="1" applyAlignment="1">
      <alignment horizontal="left" indent="2"/>
    </xf>
    <xf numFmtId="0" fontId="17" fillId="0" borderId="3" xfId="2" applyFont="1" applyFill="1" applyBorder="1" applyAlignment="1">
      <alignment horizontal="center" wrapText="1"/>
    </xf>
    <xf numFmtId="0" fontId="19" fillId="0" borderId="0" xfId="2" applyFont="1" applyFill="1" applyBorder="1" applyAlignment="1"/>
    <xf numFmtId="0" fontId="20" fillId="0" borderId="5" xfId="2" applyFont="1" applyFill="1" applyBorder="1" applyAlignment="1">
      <alignment horizontal="left" indent="2"/>
    </xf>
    <xf numFmtId="0" fontId="20" fillId="0" borderId="0" xfId="2" applyFont="1" applyFill="1" applyBorder="1"/>
    <xf numFmtId="0" fontId="20" fillId="0" borderId="0" xfId="2" applyFont="1" applyFill="1" applyBorder="1" applyAlignment="1">
      <alignment horizontal="center"/>
    </xf>
    <xf numFmtId="0" fontId="20" fillId="0" borderId="6" xfId="2" applyFont="1" applyFill="1" applyBorder="1" applyAlignment="1">
      <alignment horizontal="center"/>
    </xf>
    <xf numFmtId="0" fontId="22" fillId="0" borderId="0" xfId="2" applyFont="1" applyFill="1" applyBorder="1"/>
    <xf numFmtId="0" fontId="17" fillId="0" borderId="7" xfId="2" applyFont="1" applyFill="1" applyBorder="1" applyAlignment="1">
      <alignment horizontal="left" indent="2"/>
    </xf>
    <xf numFmtId="3" fontId="17" fillId="0" borderId="8" xfId="3" quotePrefix="1" applyNumberFormat="1" applyFont="1" applyFill="1" applyBorder="1" applyAlignment="1">
      <alignment horizontal="center"/>
    </xf>
    <xf numFmtId="3" fontId="17" fillId="0" borderId="8" xfId="3" applyNumberFormat="1" applyFont="1" applyFill="1" applyBorder="1"/>
    <xf numFmtId="3" fontId="17" fillId="0" borderId="8" xfId="3" applyNumberFormat="1" applyFont="1" applyFill="1" applyBorder="1" applyAlignment="1">
      <alignment horizontal="right"/>
    </xf>
    <xf numFmtId="1" fontId="17" fillId="0" borderId="8" xfId="2" applyNumberFormat="1" applyFont="1" applyFill="1" applyBorder="1" applyAlignment="1">
      <alignment horizontal="center"/>
    </xf>
    <xf numFmtId="165" fontId="17" fillId="0" borderId="9" xfId="2" applyNumberFormat="1" applyFont="1" applyFill="1" applyBorder="1" applyAlignment="1">
      <alignment horizontal="center"/>
    </xf>
    <xf numFmtId="0" fontId="19" fillId="0" borderId="0" xfId="2" applyFont="1" applyFill="1" applyBorder="1"/>
    <xf numFmtId="0" fontId="17" fillId="0" borderId="10" xfId="2" applyFont="1" applyFill="1" applyBorder="1" applyAlignment="1">
      <alignment horizontal="left" indent="2"/>
    </xf>
    <xf numFmtId="0" fontId="17" fillId="0" borderId="7" xfId="2" quotePrefix="1" applyFont="1" applyFill="1" applyBorder="1" applyAlignment="1">
      <alignment horizontal="left" indent="2"/>
    </xf>
    <xf numFmtId="0" fontId="19" fillId="0" borderId="8" xfId="2" applyFont="1" applyFill="1" applyBorder="1"/>
    <xf numFmtId="166" fontId="17" fillId="0" borderId="8" xfId="3" applyNumberFormat="1" applyFont="1" applyFill="1" applyBorder="1"/>
    <xf numFmtId="166" fontId="17" fillId="0" borderId="8" xfId="3" applyNumberFormat="1" applyFont="1" applyFill="1" applyBorder="1" applyAlignment="1">
      <alignment horizontal="center"/>
    </xf>
    <xf numFmtId="165" fontId="17" fillId="0" borderId="9" xfId="2" applyNumberFormat="1" applyFont="1" applyFill="1" applyBorder="1"/>
    <xf numFmtId="3" fontId="17" fillId="0" borderId="8" xfId="3" applyNumberFormat="1" applyFont="1" applyFill="1" applyBorder="1" applyAlignment="1">
      <alignment horizontal="center"/>
    </xf>
    <xf numFmtId="3" fontId="17" fillId="0" borderId="11" xfId="2" applyNumberFormat="1" applyFont="1" applyFill="1" applyBorder="1"/>
    <xf numFmtId="3" fontId="17" fillId="0" borderId="11" xfId="3" applyNumberFormat="1" applyFont="1" applyFill="1" applyBorder="1" applyAlignment="1">
      <alignment horizontal="right"/>
    </xf>
    <xf numFmtId="166" fontId="17" fillId="0" borderId="8" xfId="3" applyNumberFormat="1" applyFont="1" applyFill="1" applyBorder="1" applyAlignment="1">
      <alignment horizontal="right"/>
    </xf>
    <xf numFmtId="165" fontId="17" fillId="0" borderId="9" xfId="2" quotePrefix="1" applyNumberFormat="1" applyFont="1" applyFill="1" applyBorder="1" applyAlignment="1">
      <alignment horizontal="center"/>
    </xf>
    <xf numFmtId="0" fontId="17" fillId="0" borderId="12" xfId="2" applyFont="1" applyFill="1" applyBorder="1" applyAlignment="1">
      <alignment horizontal="left" indent="2"/>
    </xf>
    <xf numFmtId="3" fontId="17" fillId="0" borderId="1" xfId="2" applyNumberFormat="1" applyFont="1" applyFill="1" applyBorder="1" applyAlignment="1">
      <alignment horizontal="center"/>
    </xf>
    <xf numFmtId="3" fontId="17" fillId="0" borderId="1" xfId="2" applyNumberFormat="1" applyFont="1" applyFill="1" applyBorder="1"/>
    <xf numFmtId="3" fontId="17" fillId="0" borderId="1" xfId="2" applyNumberFormat="1" applyFont="1" applyFill="1" applyBorder="1" applyAlignment="1">
      <alignment horizontal="right"/>
    </xf>
    <xf numFmtId="166" fontId="17" fillId="0" borderId="1" xfId="2" applyNumberFormat="1" applyFont="1" applyFill="1" applyBorder="1" applyAlignment="1">
      <alignment horizontal="right"/>
    </xf>
    <xf numFmtId="0" fontId="17" fillId="0" borderId="1" xfId="2" applyFont="1" applyFill="1" applyBorder="1" applyAlignment="1">
      <alignment horizontal="center"/>
    </xf>
    <xf numFmtId="165" fontId="17" fillId="0" borderId="13" xfId="2" quotePrefix="1" applyNumberFormat="1" applyFont="1" applyFill="1" applyBorder="1" applyAlignment="1">
      <alignment horizontal="center"/>
    </xf>
    <xf numFmtId="0" fontId="17" fillId="0" borderId="5" xfId="2" quotePrefix="1" applyFont="1" applyFill="1" applyBorder="1" applyAlignment="1">
      <alignment horizontal="left" indent="2"/>
    </xf>
    <xf numFmtId="0" fontId="17" fillId="0" borderId="0" xfId="2" applyFont="1" applyFill="1" applyBorder="1"/>
    <xf numFmtId="0" fontId="17" fillId="0" borderId="0" xfId="2" applyFont="1" applyFill="1" applyBorder="1" applyAlignment="1">
      <alignment horizontal="right"/>
    </xf>
    <xf numFmtId="0" fontId="17" fillId="0" borderId="0" xfId="2" applyFont="1" applyFill="1" applyBorder="1" applyAlignment="1">
      <alignment horizontal="center"/>
    </xf>
    <xf numFmtId="0" fontId="17" fillId="0" borderId="6" xfId="2" applyFont="1" applyFill="1" applyBorder="1"/>
    <xf numFmtId="0" fontId="17" fillId="0" borderId="1" xfId="2" applyFont="1" applyFill="1" applyBorder="1"/>
    <xf numFmtId="0" fontId="17" fillId="0" borderId="1" xfId="2" applyFont="1" applyFill="1" applyBorder="1" applyAlignment="1">
      <alignment horizontal="right"/>
    </xf>
    <xf numFmtId="0" fontId="17" fillId="0" borderId="13" xfId="2" applyFont="1" applyFill="1" applyBorder="1"/>
    <xf numFmtId="0" fontId="16" fillId="0" borderId="0" xfId="2" applyFont="1" applyFill="1" applyBorder="1" applyAlignment="1">
      <alignment horizontal="left" indent="2"/>
    </xf>
    <xf numFmtId="0" fontId="16" fillId="0" borderId="0" xfId="2" applyFont="1" applyFill="1" applyBorder="1"/>
    <xf numFmtId="0" fontId="16" fillId="0" borderId="0" xfId="2" applyFont="1" applyFill="1" applyBorder="1" applyAlignment="1">
      <alignment horizontal="right"/>
    </xf>
    <xf numFmtId="0" fontId="16" fillId="0" borderId="0" xfId="2" applyFont="1" applyFill="1" applyBorder="1" applyAlignment="1">
      <alignment horizontal="center"/>
    </xf>
    <xf numFmtId="0" fontId="21" fillId="0" borderId="0" xfId="2" applyFont="1" applyFill="1" applyBorder="1"/>
    <xf numFmtId="0" fontId="23" fillId="0" borderId="0" xfId="2" applyFont="1" applyFill="1" applyBorder="1" applyAlignment="1">
      <alignment horizontal="center"/>
    </xf>
    <xf numFmtId="0" fontId="24" fillId="2" borderId="14" xfId="2" applyFont="1" applyFill="1" applyBorder="1" applyAlignment="1">
      <alignment horizontal="left" indent="1"/>
    </xf>
    <xf numFmtId="0" fontId="26" fillId="0" borderId="0" xfId="2" applyFont="1" applyBorder="1"/>
    <xf numFmtId="0" fontId="26" fillId="0" borderId="0" xfId="2" applyFont="1" applyBorder="1" applyAlignment="1">
      <alignment horizontal="center"/>
    </xf>
    <xf numFmtId="0" fontId="27" fillId="2" borderId="15" xfId="2" applyFont="1" applyFill="1" applyBorder="1" applyAlignment="1">
      <alignment horizontal="left" indent="1"/>
    </xf>
    <xf numFmtId="0" fontId="27" fillId="2" borderId="5" xfId="2" quotePrefix="1" applyFont="1" applyFill="1" applyBorder="1" applyAlignment="1"/>
    <xf numFmtId="0" fontId="27" fillId="2" borderId="6" xfId="2" quotePrefix="1" applyFont="1" applyFill="1" applyBorder="1" applyAlignment="1">
      <alignment horizontal="right" indent="4"/>
    </xf>
    <xf numFmtId="0" fontId="27" fillId="2" borderId="6" xfId="2" quotePrefix="1" applyFont="1" applyFill="1" applyBorder="1" applyAlignment="1">
      <alignment horizontal="right" indent="5"/>
    </xf>
    <xf numFmtId="0" fontId="24" fillId="2" borderId="16" xfId="2" applyFont="1" applyFill="1" applyBorder="1" applyAlignment="1">
      <alignment horizontal="left" indent="1"/>
    </xf>
    <xf numFmtId="3" fontId="24" fillId="0" borderId="7" xfId="3" applyNumberFormat="1" applyFont="1" applyFill="1" applyBorder="1" applyAlignment="1"/>
    <xf numFmtId="3" fontId="24" fillId="0" borderId="9" xfId="3" applyNumberFormat="1" applyFont="1" applyFill="1" applyBorder="1" applyAlignment="1">
      <alignment horizontal="right" indent="4"/>
    </xf>
    <xf numFmtId="3" fontId="24" fillId="2" borderId="7" xfId="3" applyNumberFormat="1" applyFont="1" applyFill="1" applyBorder="1" applyAlignment="1"/>
    <xf numFmtId="3" fontId="24" fillId="2" borderId="9" xfId="3" applyNumberFormat="1" applyFont="1" applyFill="1" applyBorder="1" applyAlignment="1">
      <alignment horizontal="right" indent="4"/>
    </xf>
    <xf numFmtId="3" fontId="24" fillId="2" borderId="7" xfId="3" quotePrefix="1" applyNumberFormat="1" applyFont="1" applyFill="1" applyBorder="1" applyAlignment="1"/>
    <xf numFmtId="3" fontId="24" fillId="2" borderId="9" xfId="3" quotePrefix="1" applyNumberFormat="1" applyFont="1" applyFill="1" applyBorder="1" applyAlignment="1">
      <alignment horizontal="right" indent="4"/>
    </xf>
    <xf numFmtId="0" fontId="26" fillId="0" borderId="0" xfId="2" applyFont="1" applyFill="1" applyBorder="1" applyAlignment="1">
      <alignment horizontal="right"/>
    </xf>
    <xf numFmtId="0" fontId="26" fillId="0" borderId="0" xfId="2" applyFont="1" applyFill="1" applyBorder="1"/>
    <xf numFmtId="0" fontId="24" fillId="2" borderId="16" xfId="2" quotePrefix="1" applyFont="1" applyFill="1" applyBorder="1" applyAlignment="1">
      <alignment horizontal="left" indent="1"/>
    </xf>
    <xf numFmtId="0" fontId="28" fillId="2" borderId="16" xfId="2" applyFont="1" applyFill="1" applyBorder="1" applyAlignment="1">
      <alignment horizontal="left" indent="1"/>
    </xf>
    <xf numFmtId="166" fontId="24" fillId="2" borderId="7" xfId="3" applyNumberFormat="1" applyFont="1" applyFill="1" applyBorder="1" applyAlignment="1">
      <alignment horizontal="right"/>
    </xf>
    <xf numFmtId="166" fontId="24" fillId="2" borderId="9" xfId="3" applyNumberFormat="1" applyFont="1" applyFill="1" applyBorder="1" applyAlignment="1">
      <alignment horizontal="right" indent="5"/>
    </xf>
    <xf numFmtId="3" fontId="24" fillId="2" borderId="10" xfId="3" applyNumberFormat="1" applyFont="1" applyFill="1" applyBorder="1" applyAlignment="1">
      <alignment horizontal="right"/>
    </xf>
    <xf numFmtId="3" fontId="24" fillId="0" borderId="7" xfId="3" applyNumberFormat="1" applyFont="1" applyFill="1" applyBorder="1" applyAlignment="1">
      <alignment horizontal="right"/>
    </xf>
    <xf numFmtId="0" fontId="24" fillId="2" borderId="17" xfId="2" quotePrefix="1" applyFont="1" applyFill="1" applyBorder="1" applyAlignment="1">
      <alignment horizontal="left" indent="1"/>
    </xf>
    <xf numFmtId="3" fontId="24" fillId="2" borderId="12" xfId="2" applyNumberFormat="1" applyFont="1" applyFill="1" applyBorder="1" applyAlignment="1">
      <alignment horizontal="right"/>
    </xf>
    <xf numFmtId="3" fontId="24" fillId="2" borderId="13" xfId="2" applyNumberFormat="1" applyFont="1" applyFill="1" applyBorder="1" applyAlignment="1">
      <alignment horizontal="right" indent="4"/>
    </xf>
    <xf numFmtId="0" fontId="24" fillId="2" borderId="0" xfId="2" quotePrefix="1" applyFont="1" applyFill="1" applyBorder="1" applyAlignment="1">
      <alignment horizontal="left" indent="1"/>
    </xf>
    <xf numFmtId="3" fontId="24" fillId="2" borderId="0" xfId="2" applyNumberFormat="1" applyFont="1" applyFill="1" applyBorder="1" applyAlignment="1">
      <alignment horizontal="right" indent="4"/>
    </xf>
    <xf numFmtId="0" fontId="24" fillId="0" borderId="0" xfId="2" applyFont="1" applyBorder="1" applyAlignment="1">
      <alignment horizontal="left" indent="1"/>
    </xf>
    <xf numFmtId="0" fontId="24" fillId="0" borderId="0" xfId="2" applyFont="1" applyBorder="1"/>
    <xf numFmtId="0" fontId="24" fillId="0" borderId="0" xfId="2" applyFont="1" applyBorder="1" applyAlignment="1">
      <alignment horizontal="right" indent="4"/>
    </xf>
    <xf numFmtId="0" fontId="24" fillId="0" borderId="0" xfId="2" applyFont="1" applyBorder="1" applyAlignment="1">
      <alignment horizontal="right" indent="5"/>
    </xf>
    <xf numFmtId="0" fontId="26" fillId="0" borderId="0" xfId="2" applyFont="1" applyBorder="1" applyAlignment="1">
      <alignment horizontal="left" indent="1"/>
    </xf>
    <xf numFmtId="0" fontId="26" fillId="0" borderId="0" xfId="2" applyFont="1" applyBorder="1" applyAlignment="1">
      <alignment horizontal="right" indent="4"/>
    </xf>
    <xf numFmtId="0" fontId="26" fillId="0" borderId="0" xfId="2" applyFont="1" applyBorder="1" applyAlignment="1">
      <alignment horizontal="right" indent="5"/>
    </xf>
    <xf numFmtId="0" fontId="0" fillId="0" borderId="0" xfId="0" applyBorder="1"/>
    <xf numFmtId="0" fontId="30" fillId="0" borderId="0" xfId="0" applyFont="1" applyBorder="1"/>
    <xf numFmtId="0" fontId="30" fillId="0" borderId="0" xfId="0" applyFont="1"/>
    <xf numFmtId="0" fontId="0" fillId="0" borderId="18" xfId="0" applyBorder="1"/>
    <xf numFmtId="0" fontId="31" fillId="0" borderId="18" xfId="0" applyFont="1" applyBorder="1" applyAlignment="1">
      <alignment horizontal="center" wrapText="1"/>
    </xf>
    <xf numFmtId="0" fontId="0" fillId="0" borderId="21" xfId="0" applyBorder="1"/>
    <xf numFmtId="0" fontId="31" fillId="0" borderId="0" xfId="0" applyFont="1" applyFill="1" applyAlignment="1">
      <alignment textRotation="90"/>
    </xf>
    <xf numFmtId="0" fontId="30" fillId="0" borderId="18" xfId="0" applyFont="1" applyFill="1" applyBorder="1" applyAlignment="1">
      <alignment horizontal="center" wrapText="1"/>
    </xf>
    <xf numFmtId="0" fontId="31" fillId="0" borderId="18" xfId="0" applyFont="1" applyFill="1" applyBorder="1" applyAlignment="1">
      <alignment textRotation="90" wrapText="1"/>
    </xf>
    <xf numFmtId="0" fontId="31" fillId="0" borderId="18" xfId="0" applyFont="1" applyFill="1" applyBorder="1" applyAlignment="1">
      <alignment textRotation="90"/>
    </xf>
    <xf numFmtId="0" fontId="31" fillId="0" borderId="21" xfId="0" applyFont="1" applyFill="1" applyBorder="1" applyAlignment="1">
      <alignment textRotation="90"/>
    </xf>
    <xf numFmtId="0" fontId="30" fillId="0" borderId="24" xfId="0" applyFont="1" applyBorder="1"/>
    <xf numFmtId="0" fontId="30" fillId="0" borderId="24" xfId="0" applyFont="1" applyBorder="1" applyAlignment="1">
      <alignment horizontal="center"/>
    </xf>
    <xf numFmtId="0" fontId="26" fillId="0" borderId="25" xfId="0" applyFont="1" applyBorder="1" applyAlignment="1">
      <alignment horizontal="right" readingOrder="2"/>
    </xf>
    <xf numFmtId="0" fontId="26" fillId="0" borderId="0" xfId="0" applyNumberFormat="1" applyFont="1" applyBorder="1" applyAlignment="1">
      <alignment horizontal="right" readingOrder="2"/>
    </xf>
    <xf numFmtId="0" fontId="26" fillId="0" borderId="21" xfId="0" applyNumberFormat="1" applyFont="1" applyBorder="1" applyAlignment="1">
      <alignment horizontal="right" readingOrder="2"/>
    </xf>
    <xf numFmtId="49" fontId="30" fillId="0" borderId="26" xfId="0" quotePrefix="1" applyNumberFormat="1" applyFont="1" applyBorder="1" applyAlignment="1">
      <alignment horizontal="left"/>
    </xf>
    <xf numFmtId="0" fontId="26" fillId="0" borderId="27" xfId="0" applyNumberFormat="1" applyFont="1" applyBorder="1" applyAlignment="1">
      <alignment horizontal="right"/>
    </xf>
    <xf numFmtId="49" fontId="30" fillId="0" borderId="29" xfId="0" applyNumberFormat="1" applyFont="1" applyBorder="1" applyAlignment="1">
      <alignment horizontal="left"/>
    </xf>
    <xf numFmtId="2" fontId="0" fillId="0" borderId="0" xfId="0" applyNumberFormat="1"/>
    <xf numFmtId="2" fontId="30" fillId="0" borderId="28" xfId="0" applyNumberFormat="1" applyFont="1" applyBorder="1"/>
    <xf numFmtId="2" fontId="30" fillId="0" borderId="24" xfId="0" applyNumberFormat="1" applyFont="1" applyBorder="1" applyAlignment="1">
      <alignment horizontal="center"/>
    </xf>
    <xf numFmtId="2" fontId="26" fillId="0" borderId="30" xfId="0" applyNumberFormat="1" applyFont="1" applyBorder="1" applyAlignment="1">
      <alignment horizontal="right" readingOrder="2"/>
    </xf>
    <xf numFmtId="2" fontId="26" fillId="0" borderId="0" xfId="0" applyNumberFormat="1" applyFont="1" applyBorder="1" applyAlignment="1">
      <alignment horizontal="right" readingOrder="2"/>
    </xf>
    <xf numFmtId="2" fontId="26" fillId="0" borderId="21" xfId="0" applyNumberFormat="1" applyFont="1" applyBorder="1" applyAlignment="1">
      <alignment horizontal="right" readingOrder="2"/>
    </xf>
    <xf numFmtId="2" fontId="26" fillId="0" borderId="27" xfId="0" applyNumberFormat="1" applyFont="1" applyBorder="1" applyAlignment="1">
      <alignment horizontal="right"/>
    </xf>
    <xf numFmtId="2" fontId="0" fillId="0" borderId="21" xfId="0" applyNumberFormat="1" applyBorder="1"/>
    <xf numFmtId="0" fontId="30" fillId="0" borderId="31" xfId="0" applyFont="1" applyBorder="1"/>
    <xf numFmtId="0" fontId="30" fillId="0" borderId="31" xfId="0" applyFont="1" applyBorder="1" applyAlignment="1">
      <alignment horizontal="center"/>
    </xf>
    <xf numFmtId="0" fontId="26" fillId="0" borderId="32" xfId="0" applyNumberFormat="1" applyFont="1" applyBorder="1" applyAlignment="1">
      <alignment horizontal="right" readingOrder="2"/>
    </xf>
    <xf numFmtId="0" fontId="26" fillId="0" borderId="33" xfId="0" applyNumberFormat="1" applyFont="1" applyBorder="1" applyAlignment="1">
      <alignment horizontal="right" readingOrder="2"/>
    </xf>
    <xf numFmtId="0" fontId="26" fillId="0" borderId="34" xfId="0" applyNumberFormat="1" applyFont="1" applyBorder="1" applyAlignment="1">
      <alignment horizontal="right"/>
    </xf>
    <xf numFmtId="2" fontId="30" fillId="0" borderId="35" xfId="0" applyNumberFormat="1" applyFont="1" applyBorder="1"/>
    <xf numFmtId="2" fontId="30" fillId="0" borderId="30" xfId="0" applyNumberFormat="1" applyFont="1" applyBorder="1" applyAlignment="1">
      <alignment horizontal="center"/>
    </xf>
    <xf numFmtId="2" fontId="26" fillId="0" borderId="36" xfId="0" applyNumberFormat="1" applyFont="1" applyBorder="1" applyAlignment="1">
      <alignment horizontal="right" readingOrder="2"/>
    </xf>
    <xf numFmtId="2" fontId="26" fillId="0" borderId="37" xfId="0" applyNumberFormat="1" applyFont="1" applyBorder="1" applyAlignment="1">
      <alignment horizontal="right" readingOrder="2"/>
    </xf>
    <xf numFmtId="2" fontId="26" fillId="0" borderId="38" xfId="0" applyNumberFormat="1" applyFont="1" applyBorder="1" applyAlignment="1">
      <alignment horizontal="right" readingOrder="2"/>
    </xf>
    <xf numFmtId="49" fontId="30" fillId="0" borderId="39" xfId="0" applyNumberFormat="1" applyFont="1" applyBorder="1" applyAlignment="1">
      <alignment horizontal="left"/>
    </xf>
    <xf numFmtId="2" fontId="26" fillId="0" borderId="40" xfId="0" applyNumberFormat="1" applyFont="1" applyBorder="1" applyAlignment="1">
      <alignment horizontal="right"/>
    </xf>
    <xf numFmtId="0" fontId="30" fillId="0" borderId="0" xfId="0" applyFont="1" applyAlignment="1">
      <alignment horizontal="center"/>
    </xf>
    <xf numFmtId="0" fontId="30" fillId="0" borderId="26" xfId="0" applyFont="1" applyBorder="1"/>
    <xf numFmtId="0" fontId="30" fillId="0" borderId="39" xfId="0" applyFont="1" applyBorder="1"/>
    <xf numFmtId="0" fontId="30" fillId="0" borderId="26" xfId="0" applyFont="1" applyFill="1" applyBorder="1" applyAlignment="1">
      <alignment horizontal="center" textRotation="90"/>
    </xf>
    <xf numFmtId="0" fontId="30" fillId="0" borderId="39" xfId="0" applyFont="1" applyFill="1" applyBorder="1" applyAlignment="1">
      <alignment horizontal="center" textRotation="90"/>
    </xf>
    <xf numFmtId="0" fontId="30" fillId="0" borderId="41" xfId="0" applyFont="1" applyBorder="1" applyAlignment="1">
      <alignment horizontal="center"/>
    </xf>
    <xf numFmtId="0" fontId="30" fillId="0" borderId="11" xfId="0" applyFont="1" applyBorder="1" applyAlignment="1">
      <alignment horizontal="center"/>
    </xf>
    <xf numFmtId="0" fontId="30" fillId="0" borderId="42" xfId="0" applyFont="1" applyBorder="1" applyAlignment="1">
      <alignment horizontal="center"/>
    </xf>
    <xf numFmtId="0" fontId="31" fillId="0" borderId="19" xfId="0" applyFont="1" applyBorder="1" applyAlignment="1">
      <alignment horizontal="center" wrapText="1"/>
    </xf>
    <xf numFmtId="0" fontId="31" fillId="0" borderId="20" xfId="0" applyFont="1" applyBorder="1" applyAlignment="1">
      <alignment horizontal="center" wrapText="1"/>
    </xf>
    <xf numFmtId="0" fontId="31" fillId="0" borderId="22" xfId="0" applyFont="1" applyBorder="1" applyAlignment="1">
      <alignment horizontal="center" wrapText="1"/>
    </xf>
    <xf numFmtId="0" fontId="31" fillId="0" borderId="23" xfId="0" applyFont="1" applyBorder="1" applyAlignment="1">
      <alignment horizontal="center" wrapText="1"/>
    </xf>
    <xf numFmtId="0" fontId="31" fillId="0" borderId="0" xfId="0" applyFont="1" applyBorder="1" applyAlignment="1"/>
    <xf numFmtId="0" fontId="30" fillId="0" borderId="8" xfId="0" applyFont="1" applyBorder="1" applyAlignment="1"/>
    <xf numFmtId="0" fontId="30" fillId="0" borderId="18" xfId="0" applyFont="1" applyBorder="1"/>
    <xf numFmtId="0" fontId="30" fillId="0" borderId="18" xfId="0" applyFont="1" applyFill="1" applyBorder="1" applyAlignment="1">
      <alignment horizontal="center" textRotation="90"/>
    </xf>
    <xf numFmtId="0" fontId="30" fillId="0" borderId="18" xfId="0" applyFon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0" xfId="0" applyAlignment="1"/>
    <xf numFmtId="0" fontId="0" fillId="0" borderId="8" xfId="0" applyBorder="1" applyAlignment="1"/>
    <xf numFmtId="0" fontId="2" fillId="0" borderId="0" xfId="1" applyFont="1" applyFill="1" applyAlignment="1">
      <alignment horizontal="center" vertical="top"/>
    </xf>
    <xf numFmtId="0" fontId="4" fillId="0" borderId="0" xfId="1" applyFont="1" applyFill="1" applyAlignment="1">
      <alignment horizontal="center"/>
    </xf>
    <xf numFmtId="164" fontId="10" fillId="0" borderId="0" xfId="1" applyNumberFormat="1" applyFont="1" applyFill="1" applyAlignment="1" applyProtection="1">
      <alignment horizontal="left" vertical="center" wrapText="1"/>
    </xf>
    <xf numFmtId="0" fontId="15" fillId="0" borderId="1" xfId="2" applyFont="1" applyFill="1" applyBorder="1" applyAlignment="1">
      <alignment horizontal="center" vertical="center"/>
    </xf>
    <xf numFmtId="0" fontId="17" fillId="0" borderId="3" xfId="2" applyFont="1" applyFill="1" applyBorder="1" applyAlignment="1">
      <alignment horizontal="center" wrapText="1"/>
    </xf>
    <xf numFmtId="0" fontId="21" fillId="0" borderId="0" xfId="2" applyFont="1" applyFill="1" applyBorder="1"/>
    <xf numFmtId="49" fontId="17" fillId="0" borderId="3" xfId="2" applyNumberFormat="1" applyFont="1" applyFill="1" applyBorder="1" applyAlignment="1">
      <alignment horizontal="center" vertical="center" wrapText="1"/>
    </xf>
    <xf numFmtId="49" fontId="17" fillId="0" borderId="3" xfId="2" applyNumberFormat="1" applyFont="1" applyFill="1" applyBorder="1" applyAlignment="1">
      <alignment horizontal="center" vertical="center"/>
    </xf>
    <xf numFmtId="0" fontId="17" fillId="0" borderId="3" xfId="2" applyFont="1" applyFill="1" applyBorder="1" applyAlignment="1">
      <alignment horizontal="center"/>
    </xf>
    <xf numFmtId="0" fontId="17" fillId="0" borderId="4" xfId="2" applyFont="1" applyFill="1" applyBorder="1" applyAlignment="1">
      <alignment horizontal="center"/>
    </xf>
    <xf numFmtId="0" fontId="25" fillId="2" borderId="2" xfId="2" applyFont="1" applyFill="1" applyBorder="1" applyAlignment="1">
      <alignment horizontal="center" vertical="center"/>
    </xf>
    <xf numFmtId="0" fontId="25" fillId="2" borderId="4" xfId="2" applyFont="1" applyFill="1" applyBorder="1" applyAlignment="1">
      <alignment horizontal="center" vertical="center"/>
    </xf>
    <xf numFmtId="164" fontId="29" fillId="0" borderId="0" xfId="2" applyNumberFormat="1" applyFont="1" applyAlignment="1" applyProtection="1">
      <alignment horizontal="left" vertical="center" wrapText="1"/>
    </xf>
    <xf numFmtId="3" fontId="24" fillId="2" borderId="0" xfId="2" applyNumberFormat="1" applyFont="1" applyFill="1" applyBorder="1" applyAlignment="1">
      <alignment horizontal="right"/>
    </xf>
    <xf numFmtId="0" fontId="32" fillId="0" borderId="0" xfId="0" applyFont="1"/>
    <xf numFmtId="0" fontId="32" fillId="0" borderId="28" xfId="0" applyFont="1" applyBorder="1"/>
  </cellXfs>
  <cellStyles count="4">
    <cellStyle name="Comma 2" xfId="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VK82"/>
  <sheetViews>
    <sheetView tabSelected="1" topLeftCell="B1" zoomScale="64" zoomScaleNormal="64"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202</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row>
    <row r="2" spans="1:45" s="112" customFormat="1" ht="15.75">
      <c r="A2" s="112" t="s">
        <v>131</v>
      </c>
      <c r="B2" s="113"/>
      <c r="C2" s="163" t="s">
        <v>203</v>
      </c>
      <c r="D2" s="163"/>
      <c r="E2" s="163"/>
      <c r="F2" s="163"/>
      <c r="G2" s="163"/>
      <c r="H2" s="163"/>
      <c r="I2" s="163"/>
      <c r="J2" s="163"/>
      <c r="K2" s="163"/>
      <c r="L2" s="163"/>
      <c r="M2" s="163"/>
      <c r="N2" s="163"/>
      <c r="O2" s="163"/>
      <c r="P2" s="163"/>
      <c r="Q2" s="163"/>
      <c r="R2" s="163"/>
      <c r="S2" s="163"/>
      <c r="T2" s="163"/>
      <c r="U2" s="163"/>
      <c r="V2" s="163"/>
      <c r="W2" s="163"/>
      <c r="X2" s="163"/>
      <c r="Y2" s="163"/>
      <c r="Z2" s="163"/>
      <c r="AA2" s="163"/>
      <c r="AB2" s="163"/>
      <c r="AC2" s="163"/>
      <c r="AD2" s="163"/>
      <c r="AE2" s="163"/>
      <c r="AF2" s="163"/>
      <c r="AG2" s="163"/>
      <c r="AH2" s="163"/>
      <c r="AI2" s="163"/>
      <c r="AJ2" s="163"/>
      <c r="AK2" s="163"/>
      <c r="AL2" s="163"/>
      <c r="AM2" s="163"/>
      <c r="AN2" s="163"/>
      <c r="AO2" s="163"/>
      <c r="AP2" s="163"/>
      <c r="AQ2" s="163"/>
      <c r="AR2" s="163"/>
    </row>
    <row r="3" spans="1:45" s="112" customFormat="1" ht="15.75">
      <c r="A3" s="112" t="s">
        <v>133</v>
      </c>
      <c r="B3" s="113"/>
      <c r="C3" s="163" t="s">
        <v>134</v>
      </c>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row>
    <row r="4" spans="1:45">
      <c r="A4" t="s">
        <v>135</v>
      </c>
      <c r="B4" s="114" t="s">
        <v>136</v>
      </c>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row>
    <row r="5" spans="1:45" ht="14.45" customHeight="1">
      <c r="A5" t="s">
        <v>137</v>
      </c>
      <c r="B5" s="152" t="s">
        <v>136</v>
      </c>
      <c r="C5" s="154" t="s">
        <v>138</v>
      </c>
      <c r="D5" s="156" t="s">
        <v>139</v>
      </c>
      <c r="E5" s="157"/>
      <c r="F5" s="157"/>
      <c r="G5" s="157"/>
      <c r="H5" s="157"/>
      <c r="I5" s="157"/>
      <c r="J5" s="157"/>
      <c r="K5" s="157"/>
      <c r="L5" s="157"/>
      <c r="M5" s="157"/>
      <c r="N5" s="157"/>
      <c r="O5" s="157"/>
      <c r="P5" s="157"/>
      <c r="Q5" s="157"/>
      <c r="R5" s="157"/>
      <c r="S5" s="157"/>
      <c r="T5" s="157"/>
      <c r="U5" s="157"/>
      <c r="V5" s="157"/>
      <c r="W5" s="157"/>
      <c r="X5" s="157"/>
      <c r="Y5" s="157"/>
      <c r="Z5" s="157"/>
      <c r="AA5" s="157"/>
      <c r="AB5" s="157"/>
      <c r="AC5" s="157"/>
      <c r="AD5" s="157"/>
      <c r="AE5" s="157"/>
      <c r="AF5" s="157"/>
      <c r="AG5" s="157"/>
      <c r="AH5" s="157"/>
      <c r="AI5" s="157"/>
      <c r="AJ5" s="157"/>
      <c r="AK5" s="157"/>
      <c r="AL5" s="157"/>
      <c r="AM5" s="157"/>
      <c r="AN5" s="158"/>
      <c r="AO5" s="115"/>
      <c r="AP5" s="116"/>
      <c r="AQ5" s="159" t="s">
        <v>140</v>
      </c>
      <c r="AR5" s="160"/>
      <c r="AS5" s="117"/>
    </row>
    <row r="6" spans="1:45" s="118" customFormat="1" ht="141" customHeight="1">
      <c r="A6" s="118" t="s">
        <v>141</v>
      </c>
      <c r="B6" s="153"/>
      <c r="C6" s="155"/>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1"/>
      <c r="AR6" s="162"/>
      <c r="AS6" s="122"/>
    </row>
    <row r="7" spans="1:45" ht="15" customHeight="1">
      <c r="A7" t="s">
        <v>169</v>
      </c>
      <c r="B7" s="123" t="s">
        <v>170</v>
      </c>
      <c r="C7" s="124">
        <v>5</v>
      </c>
      <c r="D7" s="125">
        <v>509</v>
      </c>
      <c r="E7" s="126" t="s">
        <v>171</v>
      </c>
      <c r="F7" s="127">
        <v>9</v>
      </c>
      <c r="G7" s="127">
        <v>39</v>
      </c>
      <c r="H7" s="127">
        <v>34</v>
      </c>
      <c r="I7" s="127">
        <v>9</v>
      </c>
      <c r="J7" s="127">
        <v>3</v>
      </c>
      <c r="K7" s="127">
        <v>6</v>
      </c>
      <c r="L7" s="127">
        <v>14</v>
      </c>
      <c r="M7" s="127">
        <v>16</v>
      </c>
      <c r="N7" s="127">
        <v>10</v>
      </c>
      <c r="O7" s="127">
        <v>42</v>
      </c>
      <c r="P7" s="127">
        <v>27</v>
      </c>
      <c r="Q7" s="127">
        <v>9</v>
      </c>
      <c r="R7" s="127">
        <v>11</v>
      </c>
      <c r="S7" s="127" t="s">
        <v>171</v>
      </c>
      <c r="T7" s="127" t="s">
        <v>171</v>
      </c>
      <c r="U7" s="127" t="s">
        <v>171</v>
      </c>
      <c r="V7" s="127">
        <v>29</v>
      </c>
      <c r="W7" s="127">
        <v>25</v>
      </c>
      <c r="X7" s="127" t="s">
        <v>171</v>
      </c>
      <c r="Y7" s="127" t="s">
        <v>172</v>
      </c>
      <c r="Z7" s="127" t="s">
        <v>171</v>
      </c>
      <c r="AA7" s="127">
        <v>1</v>
      </c>
      <c r="AB7" s="127">
        <v>6</v>
      </c>
      <c r="AC7" s="127">
        <v>2</v>
      </c>
      <c r="AD7" s="127">
        <v>2</v>
      </c>
      <c r="AE7" s="127">
        <v>9</v>
      </c>
      <c r="AF7" s="127">
        <v>49</v>
      </c>
      <c r="AG7" s="127">
        <v>3</v>
      </c>
      <c r="AH7" s="127">
        <v>3</v>
      </c>
      <c r="AI7" s="127">
        <v>19</v>
      </c>
      <c r="AJ7" s="127">
        <v>1</v>
      </c>
      <c r="AK7" s="127">
        <v>29</v>
      </c>
      <c r="AL7" s="127">
        <v>22</v>
      </c>
      <c r="AM7" s="127">
        <v>2</v>
      </c>
      <c r="AN7" s="127">
        <v>6</v>
      </c>
      <c r="AO7" s="127">
        <v>51</v>
      </c>
      <c r="AP7" s="127">
        <v>21</v>
      </c>
      <c r="AQ7" s="128" t="s">
        <v>173</v>
      </c>
      <c r="AR7" s="129">
        <v>2696</v>
      </c>
      <c r="AS7" s="117"/>
    </row>
    <row r="8" spans="1:45" ht="15" customHeight="1">
      <c r="A8" t="s">
        <v>169</v>
      </c>
      <c r="B8" s="188" t="s">
        <v>170</v>
      </c>
      <c r="C8" s="124">
        <v>4</v>
      </c>
      <c r="D8" s="125">
        <v>1313</v>
      </c>
      <c r="E8" s="126">
        <v>4</v>
      </c>
      <c r="F8" s="127">
        <v>47</v>
      </c>
      <c r="G8" s="127">
        <v>77</v>
      </c>
      <c r="H8" s="127">
        <v>22</v>
      </c>
      <c r="I8" s="127">
        <v>25</v>
      </c>
      <c r="J8" s="127">
        <v>1</v>
      </c>
      <c r="K8" s="127">
        <v>22</v>
      </c>
      <c r="L8" s="127">
        <v>21</v>
      </c>
      <c r="M8" s="127">
        <v>41</v>
      </c>
      <c r="N8" s="127">
        <v>23</v>
      </c>
      <c r="O8" s="127">
        <v>150</v>
      </c>
      <c r="P8" s="127">
        <v>70</v>
      </c>
      <c r="Q8" s="127">
        <v>69</v>
      </c>
      <c r="R8" s="127">
        <v>20</v>
      </c>
      <c r="S8" s="127">
        <v>4</v>
      </c>
      <c r="T8" s="127">
        <v>3</v>
      </c>
      <c r="U8" s="127">
        <v>6</v>
      </c>
      <c r="V8" s="127">
        <v>46</v>
      </c>
      <c r="W8" s="127">
        <v>61</v>
      </c>
      <c r="X8" s="127" t="s">
        <v>171</v>
      </c>
      <c r="Y8" s="127" t="s">
        <v>172</v>
      </c>
      <c r="Z8" s="127">
        <v>2</v>
      </c>
      <c r="AA8" s="127">
        <v>6</v>
      </c>
      <c r="AB8" s="127">
        <v>24</v>
      </c>
      <c r="AC8" s="127">
        <v>2</v>
      </c>
      <c r="AD8" s="127">
        <v>5</v>
      </c>
      <c r="AE8" s="127">
        <v>17</v>
      </c>
      <c r="AF8" s="127">
        <v>124</v>
      </c>
      <c r="AG8" s="127">
        <v>5</v>
      </c>
      <c r="AH8" s="127">
        <v>7</v>
      </c>
      <c r="AI8" s="127">
        <v>43</v>
      </c>
      <c r="AJ8" s="127">
        <v>1</v>
      </c>
      <c r="AK8" s="127">
        <v>44</v>
      </c>
      <c r="AL8" s="127">
        <v>46</v>
      </c>
      <c r="AM8" s="127">
        <v>4</v>
      </c>
      <c r="AN8" s="127">
        <v>30</v>
      </c>
      <c r="AO8" s="127">
        <v>136</v>
      </c>
      <c r="AP8" s="127">
        <v>105</v>
      </c>
      <c r="AQ8" s="130" t="s">
        <v>174</v>
      </c>
      <c r="AR8" s="129">
        <v>3211</v>
      </c>
      <c r="AS8" s="117"/>
    </row>
    <row r="9" spans="1:45" ht="15" customHeight="1">
      <c r="A9" t="s">
        <v>169</v>
      </c>
      <c r="B9" s="188" t="s">
        <v>170</v>
      </c>
      <c r="C9" s="124">
        <v>3</v>
      </c>
      <c r="D9" s="125">
        <v>2596</v>
      </c>
      <c r="E9" s="126">
        <v>15</v>
      </c>
      <c r="F9" s="127">
        <v>178</v>
      </c>
      <c r="G9" s="127">
        <v>120</v>
      </c>
      <c r="H9" s="127">
        <v>39</v>
      </c>
      <c r="I9" s="127">
        <v>50</v>
      </c>
      <c r="J9" s="127">
        <v>5</v>
      </c>
      <c r="K9" s="127">
        <v>19</v>
      </c>
      <c r="L9" s="127">
        <v>92</v>
      </c>
      <c r="M9" s="127">
        <v>39</v>
      </c>
      <c r="N9" s="127">
        <v>18</v>
      </c>
      <c r="O9" s="127">
        <v>367</v>
      </c>
      <c r="P9" s="127">
        <v>172</v>
      </c>
      <c r="Q9" s="127">
        <v>49</v>
      </c>
      <c r="R9" s="127">
        <v>48</v>
      </c>
      <c r="S9" s="127">
        <v>8</v>
      </c>
      <c r="T9" s="127">
        <v>7</v>
      </c>
      <c r="U9" s="127">
        <v>7</v>
      </c>
      <c r="V9" s="127">
        <v>157</v>
      </c>
      <c r="W9" s="127">
        <v>113</v>
      </c>
      <c r="X9" s="127" t="s">
        <v>171</v>
      </c>
      <c r="Y9" s="127" t="s">
        <v>172</v>
      </c>
      <c r="Z9" s="127">
        <v>1</v>
      </c>
      <c r="AA9" s="127">
        <v>12</v>
      </c>
      <c r="AB9" s="127">
        <v>49</v>
      </c>
      <c r="AC9" s="127">
        <v>9</v>
      </c>
      <c r="AD9" s="127">
        <v>1</v>
      </c>
      <c r="AE9" s="127">
        <v>16</v>
      </c>
      <c r="AF9" s="127">
        <v>138</v>
      </c>
      <c r="AG9" s="127">
        <v>15</v>
      </c>
      <c r="AH9" s="127">
        <v>62</v>
      </c>
      <c r="AI9" s="127">
        <v>88</v>
      </c>
      <c r="AJ9" s="127">
        <v>13</v>
      </c>
      <c r="AK9" s="127">
        <v>107</v>
      </c>
      <c r="AL9" s="127">
        <v>54</v>
      </c>
      <c r="AM9" s="127">
        <v>9</v>
      </c>
      <c r="AN9" s="127">
        <v>41</v>
      </c>
      <c r="AO9" s="127">
        <v>245</v>
      </c>
      <c r="AP9" s="127">
        <v>232</v>
      </c>
      <c r="AQ9" s="130" t="s">
        <v>175</v>
      </c>
      <c r="AR9" s="129">
        <v>2542</v>
      </c>
      <c r="AS9" s="117"/>
    </row>
    <row r="10" spans="1:45" ht="15" customHeight="1">
      <c r="A10" t="s">
        <v>169</v>
      </c>
      <c r="B10" s="188" t="s">
        <v>170</v>
      </c>
      <c r="C10" s="124">
        <v>2</v>
      </c>
      <c r="D10" s="125">
        <v>3804</v>
      </c>
      <c r="E10" s="126">
        <v>21</v>
      </c>
      <c r="F10" s="127">
        <v>287</v>
      </c>
      <c r="G10" s="127">
        <v>177</v>
      </c>
      <c r="H10" s="127">
        <v>37</v>
      </c>
      <c r="I10" s="127">
        <v>69</v>
      </c>
      <c r="J10" s="127">
        <v>1</v>
      </c>
      <c r="K10" s="127">
        <v>20</v>
      </c>
      <c r="L10" s="127">
        <v>66</v>
      </c>
      <c r="M10" s="127">
        <v>36</v>
      </c>
      <c r="N10" s="127">
        <v>17</v>
      </c>
      <c r="O10" s="127">
        <v>687</v>
      </c>
      <c r="P10" s="127">
        <v>476</v>
      </c>
      <c r="Q10" s="127">
        <v>119</v>
      </c>
      <c r="R10" s="127">
        <v>109</v>
      </c>
      <c r="S10" s="127">
        <v>6</v>
      </c>
      <c r="T10" s="127">
        <v>3</v>
      </c>
      <c r="U10" s="127">
        <v>13</v>
      </c>
      <c r="V10" s="127">
        <v>230</v>
      </c>
      <c r="W10" s="127">
        <v>146</v>
      </c>
      <c r="X10" s="127" t="s">
        <v>171</v>
      </c>
      <c r="Y10" s="127" t="s">
        <v>172</v>
      </c>
      <c r="Z10" s="127">
        <v>2</v>
      </c>
      <c r="AA10" s="127">
        <v>14</v>
      </c>
      <c r="AB10" s="127">
        <v>116</v>
      </c>
      <c r="AC10" s="127">
        <v>15</v>
      </c>
      <c r="AD10" s="127">
        <v>7</v>
      </c>
      <c r="AE10" s="127">
        <v>11</v>
      </c>
      <c r="AF10" s="127">
        <v>105</v>
      </c>
      <c r="AG10" s="127">
        <v>7</v>
      </c>
      <c r="AH10" s="127">
        <v>38</v>
      </c>
      <c r="AI10" s="127">
        <v>41</v>
      </c>
      <c r="AJ10" s="127">
        <v>7</v>
      </c>
      <c r="AK10" s="127">
        <v>112</v>
      </c>
      <c r="AL10" s="127">
        <v>36</v>
      </c>
      <c r="AM10" s="127">
        <v>8</v>
      </c>
      <c r="AN10" s="127">
        <v>14</v>
      </c>
      <c r="AO10" s="127">
        <v>339</v>
      </c>
      <c r="AP10" s="127">
        <v>412</v>
      </c>
      <c r="AQ10" s="130" t="s">
        <v>176</v>
      </c>
      <c r="AR10" s="129">
        <v>7</v>
      </c>
      <c r="AS10" s="117"/>
    </row>
    <row r="11" spans="1:45" ht="15" customHeight="1">
      <c r="A11" t="s">
        <v>169</v>
      </c>
      <c r="B11" s="188" t="s">
        <v>170</v>
      </c>
      <c r="C11" s="124">
        <v>1</v>
      </c>
      <c r="D11" s="125">
        <v>4472</v>
      </c>
      <c r="E11" s="126">
        <v>9</v>
      </c>
      <c r="F11" s="127">
        <v>132</v>
      </c>
      <c r="G11" s="127">
        <v>237</v>
      </c>
      <c r="H11" s="127">
        <v>25</v>
      </c>
      <c r="I11" s="127">
        <v>143</v>
      </c>
      <c r="J11" s="127">
        <v>2</v>
      </c>
      <c r="K11" s="127">
        <v>35</v>
      </c>
      <c r="L11" s="127">
        <v>58</v>
      </c>
      <c r="M11" s="127">
        <v>109</v>
      </c>
      <c r="N11" s="127">
        <v>35</v>
      </c>
      <c r="O11" s="127">
        <v>563</v>
      </c>
      <c r="P11" s="127">
        <v>340</v>
      </c>
      <c r="Q11" s="127">
        <v>192</v>
      </c>
      <c r="R11" s="127">
        <v>69</v>
      </c>
      <c r="S11" s="127">
        <v>5</v>
      </c>
      <c r="T11" s="127">
        <v>1</v>
      </c>
      <c r="U11" s="127">
        <v>7</v>
      </c>
      <c r="V11" s="127">
        <v>326</v>
      </c>
      <c r="W11" s="127">
        <v>442</v>
      </c>
      <c r="X11" s="127" t="s">
        <v>171</v>
      </c>
      <c r="Y11" s="127" t="s">
        <v>172</v>
      </c>
      <c r="Z11" s="127" t="s">
        <v>171</v>
      </c>
      <c r="AA11" s="127">
        <v>13</v>
      </c>
      <c r="AB11" s="127">
        <v>140</v>
      </c>
      <c r="AC11" s="127">
        <v>6</v>
      </c>
      <c r="AD11" s="127">
        <v>8</v>
      </c>
      <c r="AE11" s="127">
        <v>18</v>
      </c>
      <c r="AF11" s="127">
        <v>314</v>
      </c>
      <c r="AG11" s="127">
        <v>5</v>
      </c>
      <c r="AH11" s="127">
        <v>6</v>
      </c>
      <c r="AI11" s="127">
        <v>13</v>
      </c>
      <c r="AJ11" s="127">
        <v>6</v>
      </c>
      <c r="AK11" s="127">
        <v>148</v>
      </c>
      <c r="AL11" s="127">
        <v>10</v>
      </c>
      <c r="AM11" s="127">
        <v>1</v>
      </c>
      <c r="AN11" s="127">
        <v>2</v>
      </c>
      <c r="AO11" s="127">
        <v>691</v>
      </c>
      <c r="AP11" s="127">
        <v>360</v>
      </c>
      <c r="AQ11" s="130" t="s">
        <v>177</v>
      </c>
      <c r="AR11" s="129">
        <v>164</v>
      </c>
      <c r="AS11" s="117"/>
    </row>
    <row r="12" spans="1:45" ht="15" customHeight="1">
      <c r="A12" t="s">
        <v>169</v>
      </c>
      <c r="B12" s="188" t="s">
        <v>170</v>
      </c>
      <c r="C12" s="124" t="s">
        <v>178</v>
      </c>
      <c r="D12" s="125">
        <v>12694</v>
      </c>
      <c r="E12" s="126">
        <v>49</v>
      </c>
      <c r="F12" s="127">
        <v>653</v>
      </c>
      <c r="G12" s="127">
        <v>650</v>
      </c>
      <c r="H12" s="127">
        <v>157</v>
      </c>
      <c r="I12" s="127">
        <v>296</v>
      </c>
      <c r="J12" s="127">
        <v>12</v>
      </c>
      <c r="K12" s="127">
        <v>102</v>
      </c>
      <c r="L12" s="127">
        <v>251</v>
      </c>
      <c r="M12" s="127">
        <v>241</v>
      </c>
      <c r="N12" s="127">
        <v>103</v>
      </c>
      <c r="O12" s="127">
        <v>1809</v>
      </c>
      <c r="P12" s="127">
        <v>1085</v>
      </c>
      <c r="Q12" s="127">
        <v>438</v>
      </c>
      <c r="R12" s="127">
        <v>257</v>
      </c>
      <c r="S12" s="127">
        <v>23</v>
      </c>
      <c r="T12" s="127">
        <v>14</v>
      </c>
      <c r="U12" s="127">
        <v>33</v>
      </c>
      <c r="V12" s="127">
        <v>788</v>
      </c>
      <c r="W12" s="127">
        <v>787</v>
      </c>
      <c r="X12" s="127" t="s">
        <v>171</v>
      </c>
      <c r="Y12" s="127">
        <v>2</v>
      </c>
      <c r="Z12" s="127">
        <v>5</v>
      </c>
      <c r="AA12" s="127">
        <v>46</v>
      </c>
      <c r="AB12" s="127">
        <v>335</v>
      </c>
      <c r="AC12" s="127">
        <v>34</v>
      </c>
      <c r="AD12" s="127">
        <v>23</v>
      </c>
      <c r="AE12" s="127">
        <v>71</v>
      </c>
      <c r="AF12" s="127">
        <v>730</v>
      </c>
      <c r="AG12" s="127">
        <v>35</v>
      </c>
      <c r="AH12" s="127">
        <v>116</v>
      </c>
      <c r="AI12" s="127">
        <v>204</v>
      </c>
      <c r="AJ12" s="127">
        <v>28</v>
      </c>
      <c r="AK12" s="127">
        <v>440</v>
      </c>
      <c r="AL12" s="127">
        <v>168</v>
      </c>
      <c r="AM12" s="127">
        <v>24</v>
      </c>
      <c r="AN12" s="127">
        <v>93</v>
      </c>
      <c r="AO12" s="127">
        <v>1462</v>
      </c>
      <c r="AP12" s="127">
        <v>1130</v>
      </c>
      <c r="AQ12" s="130" t="s">
        <v>179</v>
      </c>
      <c r="AR12" s="129">
        <v>8620</v>
      </c>
      <c r="AS12" s="117"/>
    </row>
    <row r="13" spans="1:45" s="131" customFormat="1" ht="15" customHeight="1">
      <c r="A13" s="131" t="s">
        <v>169</v>
      </c>
      <c r="B13" s="132" t="s">
        <v>180</v>
      </c>
      <c r="C13" s="133" t="s">
        <v>181</v>
      </c>
      <c r="D13" s="134">
        <v>2.1800000000000002</v>
      </c>
      <c r="E13" s="135">
        <v>2.29</v>
      </c>
      <c r="F13" s="136">
        <v>2.2599999999999998</v>
      </c>
      <c r="G13" s="136">
        <v>2.2400000000000002</v>
      </c>
      <c r="H13" s="136">
        <v>3.02</v>
      </c>
      <c r="I13" s="136">
        <v>1.95</v>
      </c>
      <c r="J13" s="136">
        <v>3.17</v>
      </c>
      <c r="K13" s="136">
        <v>2.4500000000000002</v>
      </c>
      <c r="L13" s="136">
        <v>2.4700000000000002</v>
      </c>
      <c r="M13" s="136">
        <v>2.25</v>
      </c>
      <c r="N13" s="136">
        <v>2.57</v>
      </c>
      <c r="O13" s="136">
        <v>2.13</v>
      </c>
      <c r="P13" s="136">
        <v>2.0499999999999998</v>
      </c>
      <c r="Q13" s="136">
        <v>2.0499999999999998</v>
      </c>
      <c r="R13" s="136">
        <v>2.2000000000000002</v>
      </c>
      <c r="S13" s="136">
        <v>2.48</v>
      </c>
      <c r="T13" s="136">
        <v>2.86</v>
      </c>
      <c r="U13" s="136">
        <v>2.36</v>
      </c>
      <c r="V13" s="136">
        <v>2.0099999999999998</v>
      </c>
      <c r="W13" s="136">
        <v>1.83</v>
      </c>
      <c r="X13" s="136" t="s">
        <v>171</v>
      </c>
      <c r="Y13" s="136" t="s">
        <v>172</v>
      </c>
      <c r="Z13" s="136">
        <v>3</v>
      </c>
      <c r="AA13" s="136">
        <v>2.2999999999999998</v>
      </c>
      <c r="AB13" s="136">
        <v>1.93</v>
      </c>
      <c r="AC13" s="136">
        <v>2.38</v>
      </c>
      <c r="AD13" s="136">
        <v>2.39</v>
      </c>
      <c r="AE13" s="136">
        <v>2.83</v>
      </c>
      <c r="AF13" s="136">
        <v>2.2999999999999998</v>
      </c>
      <c r="AG13" s="136">
        <v>2.83</v>
      </c>
      <c r="AH13" s="136">
        <v>2.68</v>
      </c>
      <c r="AI13" s="136">
        <v>3.07</v>
      </c>
      <c r="AJ13" s="136">
        <v>2.4300000000000002</v>
      </c>
      <c r="AK13" s="136">
        <v>2.2999999999999998</v>
      </c>
      <c r="AL13" s="136">
        <v>3.2</v>
      </c>
      <c r="AM13" s="136">
        <v>2.92</v>
      </c>
      <c r="AN13" s="136">
        <v>3.26</v>
      </c>
      <c r="AO13" s="136">
        <v>1.99</v>
      </c>
      <c r="AP13" s="136">
        <v>2.13</v>
      </c>
      <c r="AQ13" s="130" t="s">
        <v>182</v>
      </c>
      <c r="AR13" s="137" t="s">
        <v>183</v>
      </c>
      <c r="AS13" s="138"/>
    </row>
    <row r="14" spans="1:45" ht="15" customHeight="1">
      <c r="A14" t="s">
        <v>169</v>
      </c>
      <c r="B14" s="139" t="s">
        <v>184</v>
      </c>
      <c r="C14" s="140">
        <v>5</v>
      </c>
      <c r="D14" s="125">
        <v>181595</v>
      </c>
      <c r="E14" s="141">
        <v>623</v>
      </c>
      <c r="F14" s="142">
        <v>6108</v>
      </c>
      <c r="G14" s="142">
        <v>14874</v>
      </c>
      <c r="H14" s="142">
        <v>20196</v>
      </c>
      <c r="I14" s="142">
        <v>6895</v>
      </c>
      <c r="J14" s="142">
        <v>6313</v>
      </c>
      <c r="K14" s="142">
        <v>7293</v>
      </c>
      <c r="L14" s="142">
        <v>4253</v>
      </c>
      <c r="M14" s="142">
        <v>7454</v>
      </c>
      <c r="N14" s="142">
        <v>5759</v>
      </c>
      <c r="O14" s="142">
        <v>12467</v>
      </c>
      <c r="P14" s="142">
        <v>4588</v>
      </c>
      <c r="Q14" s="142">
        <v>3285</v>
      </c>
      <c r="R14" s="142">
        <v>2530</v>
      </c>
      <c r="S14" s="142">
        <v>413</v>
      </c>
      <c r="T14" s="142">
        <v>56</v>
      </c>
      <c r="U14" s="142">
        <v>879</v>
      </c>
      <c r="V14" s="142">
        <v>8123</v>
      </c>
      <c r="W14" s="142">
        <v>4979</v>
      </c>
      <c r="X14" s="142">
        <v>4</v>
      </c>
      <c r="Y14" s="142">
        <v>563</v>
      </c>
      <c r="Z14" s="142">
        <v>211</v>
      </c>
      <c r="AA14" s="142">
        <v>856</v>
      </c>
      <c r="AB14" s="142">
        <v>3177</v>
      </c>
      <c r="AC14" s="142">
        <v>989</v>
      </c>
      <c r="AD14" s="142">
        <v>3328</v>
      </c>
      <c r="AE14" s="142">
        <v>6748</v>
      </c>
      <c r="AF14" s="142">
        <v>13190</v>
      </c>
      <c r="AG14" s="142">
        <v>360</v>
      </c>
      <c r="AH14" s="142">
        <v>729</v>
      </c>
      <c r="AI14" s="142">
        <v>2144</v>
      </c>
      <c r="AJ14" s="142">
        <v>114</v>
      </c>
      <c r="AK14" s="142">
        <v>10437</v>
      </c>
      <c r="AL14" s="142">
        <v>1209</v>
      </c>
      <c r="AM14" s="142">
        <v>59</v>
      </c>
      <c r="AN14" s="142">
        <v>966</v>
      </c>
      <c r="AO14" s="142">
        <v>12894</v>
      </c>
      <c r="AP14" s="142">
        <v>6529</v>
      </c>
      <c r="AQ14" s="128" t="s">
        <v>173</v>
      </c>
      <c r="AR14" s="143">
        <v>112644</v>
      </c>
      <c r="AS14" s="117"/>
    </row>
    <row r="15" spans="1:45" ht="15" customHeight="1">
      <c r="A15" t="s">
        <v>169</v>
      </c>
      <c r="B15" s="188" t="s">
        <v>184</v>
      </c>
      <c r="C15" s="124">
        <v>4</v>
      </c>
      <c r="D15" s="125">
        <v>185864</v>
      </c>
      <c r="E15" s="126">
        <v>1089</v>
      </c>
      <c r="F15" s="127">
        <v>13241</v>
      </c>
      <c r="G15" s="127">
        <v>10517</v>
      </c>
      <c r="H15" s="127">
        <v>6690</v>
      </c>
      <c r="I15" s="127">
        <v>7860</v>
      </c>
      <c r="J15" s="127">
        <v>1466</v>
      </c>
      <c r="K15" s="127">
        <v>4963</v>
      </c>
      <c r="L15" s="127">
        <v>5432</v>
      </c>
      <c r="M15" s="127">
        <v>7459</v>
      </c>
      <c r="N15" s="127">
        <v>5184</v>
      </c>
      <c r="O15" s="127">
        <v>16589</v>
      </c>
      <c r="P15" s="127">
        <v>8928</v>
      </c>
      <c r="Q15" s="127">
        <v>6658</v>
      </c>
      <c r="R15" s="127">
        <v>3568</v>
      </c>
      <c r="S15" s="127">
        <v>836</v>
      </c>
      <c r="T15" s="127">
        <v>125</v>
      </c>
      <c r="U15" s="127">
        <v>856</v>
      </c>
      <c r="V15" s="127">
        <v>6555</v>
      </c>
      <c r="W15" s="127">
        <v>6571</v>
      </c>
      <c r="X15" s="127">
        <v>22</v>
      </c>
      <c r="Y15" s="127">
        <v>137</v>
      </c>
      <c r="Z15" s="127">
        <v>243</v>
      </c>
      <c r="AA15" s="127">
        <v>572</v>
      </c>
      <c r="AB15" s="127">
        <v>7201</v>
      </c>
      <c r="AC15" s="127">
        <v>1198</v>
      </c>
      <c r="AD15" s="127">
        <v>1730</v>
      </c>
      <c r="AE15" s="127">
        <v>3995</v>
      </c>
      <c r="AF15" s="127">
        <v>11996</v>
      </c>
      <c r="AG15" s="127">
        <v>591</v>
      </c>
      <c r="AH15" s="127">
        <v>1264</v>
      </c>
      <c r="AI15" s="127">
        <v>3693</v>
      </c>
      <c r="AJ15" s="127">
        <v>187</v>
      </c>
      <c r="AK15" s="127">
        <v>9126</v>
      </c>
      <c r="AL15" s="127">
        <v>1168</v>
      </c>
      <c r="AM15" s="127">
        <v>118</v>
      </c>
      <c r="AN15" s="127">
        <v>920</v>
      </c>
      <c r="AO15" s="127">
        <v>15293</v>
      </c>
      <c r="AP15" s="127">
        <v>11823</v>
      </c>
      <c r="AQ15" s="130" t="s">
        <v>174</v>
      </c>
      <c r="AR15" s="129">
        <v>115773</v>
      </c>
      <c r="AS15" s="117"/>
    </row>
    <row r="16" spans="1:45" ht="15" customHeight="1">
      <c r="A16" t="s">
        <v>169</v>
      </c>
      <c r="B16" s="188" t="s">
        <v>184</v>
      </c>
      <c r="C16" s="124">
        <v>3</v>
      </c>
      <c r="D16" s="125">
        <v>188568</v>
      </c>
      <c r="E16" s="126">
        <v>941</v>
      </c>
      <c r="F16" s="127">
        <v>15478</v>
      </c>
      <c r="G16" s="127">
        <v>10180</v>
      </c>
      <c r="H16" s="127">
        <v>6138</v>
      </c>
      <c r="I16" s="127">
        <v>10170</v>
      </c>
      <c r="J16" s="127">
        <v>1004</v>
      </c>
      <c r="K16" s="127">
        <v>4209</v>
      </c>
      <c r="L16" s="127">
        <v>7225</v>
      </c>
      <c r="M16" s="127">
        <v>4654</v>
      </c>
      <c r="N16" s="127">
        <v>2750</v>
      </c>
      <c r="O16" s="127">
        <v>18477</v>
      </c>
      <c r="P16" s="127">
        <v>12769</v>
      </c>
      <c r="Q16" s="127">
        <v>3117</v>
      </c>
      <c r="R16" s="127">
        <v>3817</v>
      </c>
      <c r="S16" s="127">
        <v>1173</v>
      </c>
      <c r="T16" s="127">
        <v>137</v>
      </c>
      <c r="U16" s="127">
        <v>612</v>
      </c>
      <c r="V16" s="127">
        <v>12591</v>
      </c>
      <c r="W16" s="127">
        <v>5684</v>
      </c>
      <c r="X16" s="127">
        <v>51</v>
      </c>
      <c r="Y16" s="127">
        <v>204</v>
      </c>
      <c r="Z16" s="127">
        <v>269</v>
      </c>
      <c r="AA16" s="127">
        <v>612</v>
      </c>
      <c r="AB16" s="127">
        <v>7003</v>
      </c>
      <c r="AC16" s="127">
        <v>1470</v>
      </c>
      <c r="AD16" s="127">
        <v>929</v>
      </c>
      <c r="AE16" s="127">
        <v>2302</v>
      </c>
      <c r="AF16" s="127">
        <v>6985</v>
      </c>
      <c r="AG16" s="127">
        <v>974</v>
      </c>
      <c r="AH16" s="127">
        <v>3207</v>
      </c>
      <c r="AI16" s="127">
        <v>3292</v>
      </c>
      <c r="AJ16" s="127">
        <v>161</v>
      </c>
      <c r="AK16" s="127">
        <v>9802</v>
      </c>
      <c r="AL16" s="127">
        <v>967</v>
      </c>
      <c r="AM16" s="127">
        <v>177</v>
      </c>
      <c r="AN16" s="127">
        <v>753</v>
      </c>
      <c r="AO16" s="127">
        <v>14833</v>
      </c>
      <c r="AP16" s="127">
        <v>13451</v>
      </c>
      <c r="AQ16" s="130" t="s">
        <v>175</v>
      </c>
      <c r="AR16" s="129">
        <v>112365</v>
      </c>
      <c r="AS16" s="117"/>
    </row>
    <row r="17" spans="1:45" ht="15" customHeight="1">
      <c r="A17" t="s">
        <v>169</v>
      </c>
      <c r="B17" s="188" t="s">
        <v>184</v>
      </c>
      <c r="C17" s="124">
        <v>2</v>
      </c>
      <c r="D17" s="125">
        <v>135578</v>
      </c>
      <c r="E17" s="126">
        <v>812</v>
      </c>
      <c r="F17" s="127">
        <v>8506</v>
      </c>
      <c r="G17" s="127">
        <v>9711</v>
      </c>
      <c r="H17" s="127">
        <v>3836</v>
      </c>
      <c r="I17" s="127">
        <v>6707</v>
      </c>
      <c r="J17" s="127">
        <v>142</v>
      </c>
      <c r="K17" s="127">
        <v>2149</v>
      </c>
      <c r="L17" s="127">
        <v>2572</v>
      </c>
      <c r="M17" s="127">
        <v>3535</v>
      </c>
      <c r="N17" s="127">
        <v>1603</v>
      </c>
      <c r="O17" s="127">
        <v>16352</v>
      </c>
      <c r="P17" s="127">
        <v>12566</v>
      </c>
      <c r="Q17" s="127">
        <v>4838</v>
      </c>
      <c r="R17" s="127">
        <v>3598</v>
      </c>
      <c r="S17" s="127">
        <v>469</v>
      </c>
      <c r="T17" s="127">
        <v>64</v>
      </c>
      <c r="U17" s="127">
        <v>504</v>
      </c>
      <c r="V17" s="127">
        <v>8083</v>
      </c>
      <c r="W17" s="127">
        <v>3960</v>
      </c>
      <c r="X17" s="127">
        <v>33</v>
      </c>
      <c r="Y17" s="127">
        <v>81</v>
      </c>
      <c r="Z17" s="127">
        <v>169</v>
      </c>
      <c r="AA17" s="127">
        <v>430</v>
      </c>
      <c r="AB17" s="127">
        <v>8021</v>
      </c>
      <c r="AC17" s="127">
        <v>1087</v>
      </c>
      <c r="AD17" s="127">
        <v>1141</v>
      </c>
      <c r="AE17" s="127">
        <v>1184</v>
      </c>
      <c r="AF17" s="127">
        <v>4459</v>
      </c>
      <c r="AG17" s="127">
        <v>363</v>
      </c>
      <c r="AH17" s="127">
        <v>475</v>
      </c>
      <c r="AI17" s="127">
        <v>1017</v>
      </c>
      <c r="AJ17" s="127">
        <v>49</v>
      </c>
      <c r="AK17" s="127">
        <v>5614</v>
      </c>
      <c r="AL17" s="127">
        <v>239</v>
      </c>
      <c r="AM17" s="127">
        <v>119</v>
      </c>
      <c r="AN17" s="127">
        <v>121</v>
      </c>
      <c r="AO17" s="127">
        <v>11058</v>
      </c>
      <c r="AP17" s="127">
        <v>9911</v>
      </c>
      <c r="AQ17" s="130" t="s">
        <v>176</v>
      </c>
      <c r="AR17" s="129">
        <v>926</v>
      </c>
      <c r="AS17" s="117"/>
    </row>
    <row r="18" spans="1:45" ht="15" customHeight="1">
      <c r="A18" t="s">
        <v>169</v>
      </c>
      <c r="B18" s="188" t="s">
        <v>184</v>
      </c>
      <c r="C18" s="124">
        <v>1</v>
      </c>
      <c r="D18" s="125">
        <v>76342</v>
      </c>
      <c r="E18" s="126">
        <v>289</v>
      </c>
      <c r="F18" s="127">
        <v>1752</v>
      </c>
      <c r="G18" s="127">
        <v>5946</v>
      </c>
      <c r="H18" s="127">
        <v>1227</v>
      </c>
      <c r="I18" s="127">
        <v>4107</v>
      </c>
      <c r="J18" s="127">
        <v>128</v>
      </c>
      <c r="K18" s="127">
        <v>2613</v>
      </c>
      <c r="L18" s="127">
        <v>796</v>
      </c>
      <c r="M18" s="127">
        <v>4608</v>
      </c>
      <c r="N18" s="127">
        <v>2019</v>
      </c>
      <c r="O18" s="127">
        <v>4417</v>
      </c>
      <c r="P18" s="127">
        <v>3636</v>
      </c>
      <c r="Q18" s="127">
        <v>3747</v>
      </c>
      <c r="R18" s="127">
        <v>1084</v>
      </c>
      <c r="S18" s="127">
        <v>101</v>
      </c>
      <c r="T18" s="127">
        <v>22</v>
      </c>
      <c r="U18" s="127">
        <v>377</v>
      </c>
      <c r="V18" s="127">
        <v>4617</v>
      </c>
      <c r="W18" s="127">
        <v>5344</v>
      </c>
      <c r="X18" s="127">
        <v>18</v>
      </c>
      <c r="Y18" s="127">
        <v>88</v>
      </c>
      <c r="Z18" s="127">
        <v>100</v>
      </c>
      <c r="AA18" s="127">
        <v>162</v>
      </c>
      <c r="AB18" s="127">
        <v>5154</v>
      </c>
      <c r="AC18" s="127">
        <v>280</v>
      </c>
      <c r="AD18" s="127">
        <v>633</v>
      </c>
      <c r="AE18" s="127">
        <v>844</v>
      </c>
      <c r="AF18" s="127">
        <v>5893</v>
      </c>
      <c r="AG18" s="127">
        <v>62</v>
      </c>
      <c r="AH18" s="127">
        <v>35</v>
      </c>
      <c r="AI18" s="127">
        <v>149</v>
      </c>
      <c r="AJ18" s="127">
        <v>15</v>
      </c>
      <c r="AK18" s="127">
        <v>4966</v>
      </c>
      <c r="AL18" s="127">
        <v>41</v>
      </c>
      <c r="AM18" s="127">
        <v>9</v>
      </c>
      <c r="AN18" s="127">
        <v>9</v>
      </c>
      <c r="AO18" s="127">
        <v>8407</v>
      </c>
      <c r="AP18" s="127">
        <v>2647</v>
      </c>
      <c r="AQ18" s="130" t="s">
        <v>177</v>
      </c>
      <c r="AR18" s="129">
        <v>3526</v>
      </c>
      <c r="AS18" s="117"/>
    </row>
    <row r="19" spans="1:45" ht="15" customHeight="1">
      <c r="A19" t="s">
        <v>169</v>
      </c>
      <c r="B19" s="188" t="s">
        <v>184</v>
      </c>
      <c r="C19" s="124" t="s">
        <v>178</v>
      </c>
      <c r="D19" s="125">
        <v>767947</v>
      </c>
      <c r="E19" s="126">
        <v>3754</v>
      </c>
      <c r="F19" s="127">
        <v>45085</v>
      </c>
      <c r="G19" s="127">
        <v>51228</v>
      </c>
      <c r="H19" s="127">
        <v>38087</v>
      </c>
      <c r="I19" s="127">
        <v>35739</v>
      </c>
      <c r="J19" s="127">
        <v>9053</v>
      </c>
      <c r="K19" s="127">
        <v>21227</v>
      </c>
      <c r="L19" s="127">
        <v>20278</v>
      </c>
      <c r="M19" s="127">
        <v>27710</v>
      </c>
      <c r="N19" s="127">
        <v>17315</v>
      </c>
      <c r="O19" s="127">
        <v>68302</v>
      </c>
      <c r="P19" s="127">
        <v>42487</v>
      </c>
      <c r="Q19" s="127">
        <v>21645</v>
      </c>
      <c r="R19" s="127">
        <v>14597</v>
      </c>
      <c r="S19" s="127">
        <v>2992</v>
      </c>
      <c r="T19" s="127">
        <v>404</v>
      </c>
      <c r="U19" s="127">
        <v>3228</v>
      </c>
      <c r="V19" s="127">
        <v>39969</v>
      </c>
      <c r="W19" s="127">
        <v>26538</v>
      </c>
      <c r="X19" s="127">
        <v>128</v>
      </c>
      <c r="Y19" s="127">
        <v>1073</v>
      </c>
      <c r="Z19" s="127">
        <v>992</v>
      </c>
      <c r="AA19" s="127">
        <v>2632</v>
      </c>
      <c r="AB19" s="127">
        <v>30556</v>
      </c>
      <c r="AC19" s="127">
        <v>5024</v>
      </c>
      <c r="AD19" s="127">
        <v>7761</v>
      </c>
      <c r="AE19" s="127">
        <v>15073</v>
      </c>
      <c r="AF19" s="127">
        <v>42523</v>
      </c>
      <c r="AG19" s="127">
        <v>2350</v>
      </c>
      <c r="AH19" s="127">
        <v>5710</v>
      </c>
      <c r="AI19" s="127">
        <v>10295</v>
      </c>
      <c r="AJ19" s="127">
        <v>526</v>
      </c>
      <c r="AK19" s="127">
        <v>39945</v>
      </c>
      <c r="AL19" s="127">
        <v>3624</v>
      </c>
      <c r="AM19" s="127">
        <v>482</v>
      </c>
      <c r="AN19" s="127">
        <v>2769</v>
      </c>
      <c r="AO19" s="127">
        <v>62485</v>
      </c>
      <c r="AP19" s="127">
        <v>44361</v>
      </c>
      <c r="AQ19" s="130" t="s">
        <v>179</v>
      </c>
      <c r="AR19" s="129">
        <v>345234</v>
      </c>
      <c r="AS19" s="117"/>
    </row>
    <row r="20" spans="1:45" s="131" customFormat="1" ht="15" customHeight="1">
      <c r="A20" s="131" t="s">
        <v>169</v>
      </c>
      <c r="B20" s="132" t="s">
        <v>180</v>
      </c>
      <c r="C20" s="133" t="s">
        <v>181</v>
      </c>
      <c r="D20" s="134">
        <v>3.34</v>
      </c>
      <c r="E20" s="135">
        <v>3.25</v>
      </c>
      <c r="F20" s="136">
        <v>3.3</v>
      </c>
      <c r="G20" s="136">
        <v>3.36</v>
      </c>
      <c r="H20" s="136">
        <v>4.07</v>
      </c>
      <c r="I20" s="136">
        <v>3.19</v>
      </c>
      <c r="J20" s="136">
        <v>4.51</v>
      </c>
      <c r="K20" s="136">
        <v>3.57</v>
      </c>
      <c r="L20" s="136">
        <v>3.48</v>
      </c>
      <c r="M20" s="136">
        <v>3.35</v>
      </c>
      <c r="N20" s="136">
        <v>3.64</v>
      </c>
      <c r="O20" s="136">
        <v>3.24</v>
      </c>
      <c r="P20" s="136">
        <v>2.96</v>
      </c>
      <c r="Q20" s="136">
        <v>3.04</v>
      </c>
      <c r="R20" s="136">
        <v>3.2</v>
      </c>
      <c r="S20" s="136">
        <v>3.33</v>
      </c>
      <c r="T20" s="136">
        <v>3.32</v>
      </c>
      <c r="U20" s="136">
        <v>3.42</v>
      </c>
      <c r="V20" s="136">
        <v>3.14</v>
      </c>
      <c r="W20" s="136">
        <v>3.07</v>
      </c>
      <c r="X20" s="136">
        <v>2.7</v>
      </c>
      <c r="Y20" s="136">
        <v>3.94</v>
      </c>
      <c r="Z20" s="136">
        <v>3.3</v>
      </c>
      <c r="AA20" s="136">
        <v>3.58</v>
      </c>
      <c r="AB20" s="136">
        <v>2.84</v>
      </c>
      <c r="AC20" s="136">
        <v>3.3</v>
      </c>
      <c r="AD20" s="136">
        <v>3.77</v>
      </c>
      <c r="AE20" s="136">
        <v>3.97</v>
      </c>
      <c r="AF20" s="136">
        <v>3.52</v>
      </c>
      <c r="AG20" s="136">
        <v>3.35</v>
      </c>
      <c r="AH20" s="136">
        <v>3.38</v>
      </c>
      <c r="AI20" s="136">
        <v>3.65</v>
      </c>
      <c r="AJ20" s="136">
        <v>3.64</v>
      </c>
      <c r="AK20" s="136">
        <v>3.36</v>
      </c>
      <c r="AL20" s="136">
        <v>3.9</v>
      </c>
      <c r="AM20" s="136">
        <v>3.21</v>
      </c>
      <c r="AN20" s="136">
        <v>3.98</v>
      </c>
      <c r="AO20" s="136">
        <v>3.21</v>
      </c>
      <c r="AP20" s="136">
        <v>3.22</v>
      </c>
      <c r="AQ20" s="130" t="s">
        <v>182</v>
      </c>
      <c r="AR20" s="137" t="s">
        <v>183</v>
      </c>
      <c r="AS20" s="138"/>
    </row>
    <row r="21" spans="1:45" ht="15" customHeight="1">
      <c r="A21" t="s">
        <v>169</v>
      </c>
      <c r="B21" s="139" t="s">
        <v>185</v>
      </c>
      <c r="C21" s="140">
        <v>5</v>
      </c>
      <c r="D21" s="125">
        <v>12148</v>
      </c>
      <c r="E21" s="141">
        <v>55</v>
      </c>
      <c r="F21" s="142">
        <v>191</v>
      </c>
      <c r="G21" s="142">
        <v>896</v>
      </c>
      <c r="H21" s="142">
        <v>694</v>
      </c>
      <c r="I21" s="142">
        <v>135</v>
      </c>
      <c r="J21" s="142">
        <v>4</v>
      </c>
      <c r="K21" s="142">
        <v>212</v>
      </c>
      <c r="L21" s="142">
        <v>177</v>
      </c>
      <c r="M21" s="142">
        <v>365</v>
      </c>
      <c r="N21" s="142">
        <v>266</v>
      </c>
      <c r="O21" s="142">
        <v>1255</v>
      </c>
      <c r="P21" s="142">
        <v>370</v>
      </c>
      <c r="Q21" s="142">
        <v>178</v>
      </c>
      <c r="R21" s="142">
        <v>174</v>
      </c>
      <c r="S21" s="142">
        <v>178</v>
      </c>
      <c r="T21" s="142">
        <v>7</v>
      </c>
      <c r="U21" s="142">
        <v>106</v>
      </c>
      <c r="V21" s="142">
        <v>1094</v>
      </c>
      <c r="W21" s="142">
        <v>598</v>
      </c>
      <c r="X21" s="142">
        <v>1</v>
      </c>
      <c r="Y21" s="142">
        <v>4</v>
      </c>
      <c r="Z21" s="142">
        <v>14</v>
      </c>
      <c r="AA21" s="142">
        <v>74</v>
      </c>
      <c r="AB21" s="142">
        <v>66</v>
      </c>
      <c r="AC21" s="142">
        <v>14</v>
      </c>
      <c r="AD21" s="142">
        <v>59</v>
      </c>
      <c r="AE21" s="142">
        <v>180</v>
      </c>
      <c r="AF21" s="142">
        <v>1732</v>
      </c>
      <c r="AG21" s="142">
        <v>55</v>
      </c>
      <c r="AH21" s="142">
        <v>89</v>
      </c>
      <c r="AI21" s="142">
        <v>176</v>
      </c>
      <c r="AJ21" s="142">
        <v>12</v>
      </c>
      <c r="AK21" s="142">
        <v>358</v>
      </c>
      <c r="AL21" s="142">
        <v>275</v>
      </c>
      <c r="AM21" s="142">
        <v>9</v>
      </c>
      <c r="AN21" s="142">
        <v>151</v>
      </c>
      <c r="AO21" s="142">
        <v>1328</v>
      </c>
      <c r="AP21" s="142">
        <v>596</v>
      </c>
      <c r="AQ21" s="128" t="s">
        <v>173</v>
      </c>
      <c r="AR21" s="143">
        <v>55458</v>
      </c>
      <c r="AS21" s="117"/>
    </row>
    <row r="22" spans="1:45" ht="15" customHeight="1">
      <c r="A22" t="s">
        <v>169</v>
      </c>
      <c r="B22" s="188" t="s">
        <v>185</v>
      </c>
      <c r="C22" s="124">
        <v>4</v>
      </c>
      <c r="D22" s="125">
        <v>28974</v>
      </c>
      <c r="E22" s="126">
        <v>154</v>
      </c>
      <c r="F22" s="127">
        <v>1304</v>
      </c>
      <c r="G22" s="127">
        <v>1459</v>
      </c>
      <c r="H22" s="127">
        <v>578</v>
      </c>
      <c r="I22" s="127">
        <v>453</v>
      </c>
      <c r="J22" s="127">
        <v>4</v>
      </c>
      <c r="K22" s="127">
        <v>284</v>
      </c>
      <c r="L22" s="127">
        <v>594</v>
      </c>
      <c r="M22" s="127">
        <v>875</v>
      </c>
      <c r="N22" s="127">
        <v>540</v>
      </c>
      <c r="O22" s="127">
        <v>3575</v>
      </c>
      <c r="P22" s="127">
        <v>1553</v>
      </c>
      <c r="Q22" s="127">
        <v>1158</v>
      </c>
      <c r="R22" s="127">
        <v>445</v>
      </c>
      <c r="S22" s="127">
        <v>373</v>
      </c>
      <c r="T22" s="127">
        <v>13</v>
      </c>
      <c r="U22" s="127">
        <v>184</v>
      </c>
      <c r="V22" s="127">
        <v>1310</v>
      </c>
      <c r="W22" s="127">
        <v>1560</v>
      </c>
      <c r="X22" s="127">
        <v>4</v>
      </c>
      <c r="Y22" s="127">
        <v>6</v>
      </c>
      <c r="Z22" s="127">
        <v>29</v>
      </c>
      <c r="AA22" s="127">
        <v>94</v>
      </c>
      <c r="AB22" s="127">
        <v>427</v>
      </c>
      <c r="AC22" s="127">
        <v>51</v>
      </c>
      <c r="AD22" s="127">
        <v>74</v>
      </c>
      <c r="AE22" s="127">
        <v>255</v>
      </c>
      <c r="AF22" s="127">
        <v>3375</v>
      </c>
      <c r="AG22" s="127">
        <v>177</v>
      </c>
      <c r="AH22" s="127">
        <v>283</v>
      </c>
      <c r="AI22" s="127">
        <v>530</v>
      </c>
      <c r="AJ22" s="127">
        <v>38</v>
      </c>
      <c r="AK22" s="127">
        <v>817</v>
      </c>
      <c r="AL22" s="127">
        <v>618</v>
      </c>
      <c r="AM22" s="127">
        <v>47</v>
      </c>
      <c r="AN22" s="127">
        <v>332</v>
      </c>
      <c r="AO22" s="127">
        <v>3277</v>
      </c>
      <c r="AP22" s="127">
        <v>2124</v>
      </c>
      <c r="AQ22" s="130" t="s">
        <v>174</v>
      </c>
      <c r="AR22" s="129">
        <v>70923</v>
      </c>
      <c r="AS22" s="117"/>
    </row>
    <row r="23" spans="1:45" ht="15" customHeight="1">
      <c r="A23" t="s">
        <v>169</v>
      </c>
      <c r="B23" s="188" t="s">
        <v>185</v>
      </c>
      <c r="C23" s="124">
        <v>3</v>
      </c>
      <c r="D23" s="125">
        <v>57511</v>
      </c>
      <c r="E23" s="126">
        <v>273</v>
      </c>
      <c r="F23" s="127">
        <v>4077</v>
      </c>
      <c r="G23" s="127">
        <v>2268</v>
      </c>
      <c r="H23" s="127">
        <v>774</v>
      </c>
      <c r="I23" s="127">
        <v>1260</v>
      </c>
      <c r="J23" s="127">
        <v>46</v>
      </c>
      <c r="K23" s="127">
        <v>439</v>
      </c>
      <c r="L23" s="127">
        <v>1974</v>
      </c>
      <c r="M23" s="127">
        <v>888</v>
      </c>
      <c r="N23" s="127">
        <v>493</v>
      </c>
      <c r="O23" s="127">
        <v>7913</v>
      </c>
      <c r="P23" s="127">
        <v>4634</v>
      </c>
      <c r="Q23" s="127">
        <v>932</v>
      </c>
      <c r="R23" s="127">
        <v>770</v>
      </c>
      <c r="S23" s="127">
        <v>539</v>
      </c>
      <c r="T23" s="127">
        <v>21</v>
      </c>
      <c r="U23" s="127">
        <v>223</v>
      </c>
      <c r="V23" s="127">
        <v>4486</v>
      </c>
      <c r="W23" s="127">
        <v>2452</v>
      </c>
      <c r="X23" s="127">
        <v>14</v>
      </c>
      <c r="Y23" s="127">
        <v>15</v>
      </c>
      <c r="Z23" s="127">
        <v>66</v>
      </c>
      <c r="AA23" s="127">
        <v>176</v>
      </c>
      <c r="AB23" s="127">
        <v>791</v>
      </c>
      <c r="AC23" s="127">
        <v>144</v>
      </c>
      <c r="AD23" s="127">
        <v>50</v>
      </c>
      <c r="AE23" s="127">
        <v>266</v>
      </c>
      <c r="AF23" s="127">
        <v>3267</v>
      </c>
      <c r="AG23" s="127">
        <v>573</v>
      </c>
      <c r="AH23" s="127">
        <v>2058</v>
      </c>
      <c r="AI23" s="127">
        <v>985</v>
      </c>
      <c r="AJ23" s="127">
        <v>71</v>
      </c>
      <c r="AK23" s="127">
        <v>1988</v>
      </c>
      <c r="AL23" s="127">
        <v>945</v>
      </c>
      <c r="AM23" s="127">
        <v>88</v>
      </c>
      <c r="AN23" s="127">
        <v>480</v>
      </c>
      <c r="AO23" s="127">
        <v>5965</v>
      </c>
      <c r="AP23" s="127">
        <v>5107</v>
      </c>
      <c r="AQ23" s="130" t="s">
        <v>175</v>
      </c>
      <c r="AR23" s="129">
        <v>66598</v>
      </c>
      <c r="AS23" s="117"/>
    </row>
    <row r="24" spans="1:45" ht="15" customHeight="1">
      <c r="A24" t="s">
        <v>169</v>
      </c>
      <c r="B24" s="188" t="s">
        <v>185</v>
      </c>
      <c r="C24" s="124">
        <v>2</v>
      </c>
      <c r="D24" s="125">
        <v>86469</v>
      </c>
      <c r="E24" s="126">
        <v>389</v>
      </c>
      <c r="F24" s="127">
        <v>6420</v>
      </c>
      <c r="G24" s="127">
        <v>3627</v>
      </c>
      <c r="H24" s="127">
        <v>776</v>
      </c>
      <c r="I24" s="127">
        <v>1722</v>
      </c>
      <c r="J24" s="127">
        <v>33</v>
      </c>
      <c r="K24" s="127">
        <v>383</v>
      </c>
      <c r="L24" s="127">
        <v>2062</v>
      </c>
      <c r="M24" s="127">
        <v>1062</v>
      </c>
      <c r="N24" s="127">
        <v>494</v>
      </c>
      <c r="O24" s="127">
        <v>16590</v>
      </c>
      <c r="P24" s="127">
        <v>11489</v>
      </c>
      <c r="Q24" s="127">
        <v>2708</v>
      </c>
      <c r="R24" s="127">
        <v>1268</v>
      </c>
      <c r="S24" s="127">
        <v>378</v>
      </c>
      <c r="T24" s="127">
        <v>24</v>
      </c>
      <c r="U24" s="127">
        <v>306</v>
      </c>
      <c r="V24" s="127">
        <v>5807</v>
      </c>
      <c r="W24" s="127">
        <v>2765</v>
      </c>
      <c r="X24" s="127">
        <v>21</v>
      </c>
      <c r="Y24" s="127">
        <v>5</v>
      </c>
      <c r="Z24" s="127">
        <v>74</v>
      </c>
      <c r="AA24" s="127">
        <v>280</v>
      </c>
      <c r="AB24" s="127">
        <v>1944</v>
      </c>
      <c r="AC24" s="127">
        <v>238</v>
      </c>
      <c r="AD24" s="127">
        <v>97</v>
      </c>
      <c r="AE24" s="127">
        <v>221</v>
      </c>
      <c r="AF24" s="127">
        <v>2921</v>
      </c>
      <c r="AG24" s="127">
        <v>497</v>
      </c>
      <c r="AH24" s="127">
        <v>1298</v>
      </c>
      <c r="AI24" s="127">
        <v>709</v>
      </c>
      <c r="AJ24" s="127">
        <v>40</v>
      </c>
      <c r="AK24" s="127">
        <v>2324</v>
      </c>
      <c r="AL24" s="127">
        <v>424</v>
      </c>
      <c r="AM24" s="127">
        <v>124</v>
      </c>
      <c r="AN24" s="127">
        <v>193</v>
      </c>
      <c r="AO24" s="127">
        <v>8292</v>
      </c>
      <c r="AP24" s="127">
        <v>8464</v>
      </c>
      <c r="AQ24" s="130" t="s">
        <v>176</v>
      </c>
      <c r="AR24" s="129">
        <v>113</v>
      </c>
      <c r="AS24" s="117"/>
    </row>
    <row r="25" spans="1:45" ht="15" customHeight="1">
      <c r="A25" t="s">
        <v>169</v>
      </c>
      <c r="B25" s="188" t="s">
        <v>185</v>
      </c>
      <c r="C25" s="124">
        <v>1</v>
      </c>
      <c r="D25" s="125">
        <v>124929</v>
      </c>
      <c r="E25" s="126">
        <v>339</v>
      </c>
      <c r="F25" s="127">
        <v>4492</v>
      </c>
      <c r="G25" s="127">
        <v>5787</v>
      </c>
      <c r="H25" s="127">
        <v>357</v>
      </c>
      <c r="I25" s="127">
        <v>3496</v>
      </c>
      <c r="J25" s="127">
        <v>62</v>
      </c>
      <c r="K25" s="127">
        <v>1203</v>
      </c>
      <c r="L25" s="127">
        <v>1752</v>
      </c>
      <c r="M25" s="127">
        <v>3723</v>
      </c>
      <c r="N25" s="127">
        <v>1411</v>
      </c>
      <c r="O25" s="127">
        <v>15860</v>
      </c>
      <c r="P25" s="127">
        <v>13233</v>
      </c>
      <c r="Q25" s="127">
        <v>6455</v>
      </c>
      <c r="R25" s="127">
        <v>902</v>
      </c>
      <c r="S25" s="127">
        <v>160</v>
      </c>
      <c r="T25" s="127">
        <v>13</v>
      </c>
      <c r="U25" s="127">
        <v>536</v>
      </c>
      <c r="V25" s="127">
        <v>9438</v>
      </c>
      <c r="W25" s="127">
        <v>9979</v>
      </c>
      <c r="X25" s="127">
        <v>13</v>
      </c>
      <c r="Y25" s="127">
        <v>18</v>
      </c>
      <c r="Z25" s="127">
        <v>64</v>
      </c>
      <c r="AA25" s="127">
        <v>303</v>
      </c>
      <c r="AB25" s="127">
        <v>3997</v>
      </c>
      <c r="AC25" s="127">
        <v>131</v>
      </c>
      <c r="AD25" s="127">
        <v>135</v>
      </c>
      <c r="AE25" s="127">
        <v>274</v>
      </c>
      <c r="AF25" s="127">
        <v>8305</v>
      </c>
      <c r="AG25" s="127">
        <v>172</v>
      </c>
      <c r="AH25" s="127">
        <v>293</v>
      </c>
      <c r="AI25" s="127">
        <v>353</v>
      </c>
      <c r="AJ25" s="127">
        <v>16</v>
      </c>
      <c r="AK25" s="127">
        <v>5271</v>
      </c>
      <c r="AL25" s="127">
        <v>200</v>
      </c>
      <c r="AM25" s="127">
        <v>55</v>
      </c>
      <c r="AN25" s="127">
        <v>38</v>
      </c>
      <c r="AO25" s="127">
        <v>17711</v>
      </c>
      <c r="AP25" s="127">
        <v>8382</v>
      </c>
      <c r="AQ25" s="130" t="s">
        <v>177</v>
      </c>
      <c r="AR25" s="129">
        <v>3826</v>
      </c>
      <c r="AS25" s="117"/>
    </row>
    <row r="26" spans="1:45" ht="15" customHeight="1">
      <c r="A26" t="s">
        <v>169</v>
      </c>
      <c r="B26" s="188" t="s">
        <v>185</v>
      </c>
      <c r="C26" s="124" t="s">
        <v>178</v>
      </c>
      <c r="D26" s="125">
        <v>310031</v>
      </c>
      <c r="E26" s="126">
        <v>1210</v>
      </c>
      <c r="F26" s="127">
        <v>16484</v>
      </c>
      <c r="G26" s="127">
        <v>14037</v>
      </c>
      <c r="H26" s="127">
        <v>3179</v>
      </c>
      <c r="I26" s="127">
        <v>7066</v>
      </c>
      <c r="J26" s="127">
        <v>149</v>
      </c>
      <c r="K26" s="127">
        <v>2521</v>
      </c>
      <c r="L26" s="127">
        <v>6559</v>
      </c>
      <c r="M26" s="127">
        <v>6913</v>
      </c>
      <c r="N26" s="127">
        <v>3204</v>
      </c>
      <c r="O26" s="127">
        <v>45193</v>
      </c>
      <c r="P26" s="127">
        <v>31279</v>
      </c>
      <c r="Q26" s="127">
        <v>11431</v>
      </c>
      <c r="R26" s="127">
        <v>3559</v>
      </c>
      <c r="S26" s="127">
        <v>1628</v>
      </c>
      <c r="T26" s="127">
        <v>78</v>
      </c>
      <c r="U26" s="127">
        <v>1355</v>
      </c>
      <c r="V26" s="127">
        <v>22135</v>
      </c>
      <c r="W26" s="127">
        <v>17354</v>
      </c>
      <c r="X26" s="127">
        <v>53</v>
      </c>
      <c r="Y26" s="127">
        <v>48</v>
      </c>
      <c r="Z26" s="127">
        <v>247</v>
      </c>
      <c r="AA26" s="127">
        <v>927</v>
      </c>
      <c r="AB26" s="127">
        <v>7225</v>
      </c>
      <c r="AC26" s="127">
        <v>578</v>
      </c>
      <c r="AD26" s="127">
        <v>415</v>
      </c>
      <c r="AE26" s="127">
        <v>1196</v>
      </c>
      <c r="AF26" s="127">
        <v>19600</v>
      </c>
      <c r="AG26" s="127">
        <v>1474</v>
      </c>
      <c r="AH26" s="127">
        <v>4021</v>
      </c>
      <c r="AI26" s="127">
        <v>2753</v>
      </c>
      <c r="AJ26" s="127">
        <v>177</v>
      </c>
      <c r="AK26" s="127">
        <v>10758</v>
      </c>
      <c r="AL26" s="127">
        <v>2462</v>
      </c>
      <c r="AM26" s="127">
        <v>323</v>
      </c>
      <c r="AN26" s="127">
        <v>1194</v>
      </c>
      <c r="AO26" s="127">
        <v>36573</v>
      </c>
      <c r="AP26" s="127">
        <v>24673</v>
      </c>
      <c r="AQ26" s="130" t="s">
        <v>179</v>
      </c>
      <c r="AR26" s="129">
        <v>196918</v>
      </c>
      <c r="AS26" s="117"/>
    </row>
    <row r="27" spans="1:45" s="131" customFormat="1" ht="15" customHeight="1">
      <c r="A27" s="131" t="s">
        <v>169</v>
      </c>
      <c r="B27" s="132" t="s">
        <v>180</v>
      </c>
      <c r="C27" s="133" t="s">
        <v>181</v>
      </c>
      <c r="D27" s="134">
        <v>2.09</v>
      </c>
      <c r="E27" s="135">
        <v>2.34</v>
      </c>
      <c r="F27" s="136">
        <v>2.17</v>
      </c>
      <c r="G27" s="136">
        <v>2.15</v>
      </c>
      <c r="H27" s="136">
        <v>3.15</v>
      </c>
      <c r="I27" s="136">
        <v>1.87</v>
      </c>
      <c r="J27" s="136">
        <v>2.0299999999999998</v>
      </c>
      <c r="K27" s="136">
        <v>2.17</v>
      </c>
      <c r="L27" s="136">
        <v>2.2999999999999998</v>
      </c>
      <c r="M27" s="136">
        <v>2</v>
      </c>
      <c r="N27" s="136">
        <v>2.2999999999999998</v>
      </c>
      <c r="O27" s="136">
        <v>2.0699999999999998</v>
      </c>
      <c r="P27" s="136">
        <v>1.86</v>
      </c>
      <c r="Q27" s="136">
        <v>1.77</v>
      </c>
      <c r="R27" s="136">
        <v>2.36</v>
      </c>
      <c r="S27" s="136">
        <v>3.02</v>
      </c>
      <c r="T27" s="136">
        <v>2.71</v>
      </c>
      <c r="U27" s="136">
        <v>2.2799999999999998</v>
      </c>
      <c r="V27" s="136">
        <v>2.04</v>
      </c>
      <c r="W27" s="136">
        <v>1.85</v>
      </c>
      <c r="X27" s="136">
        <v>2.23</v>
      </c>
      <c r="Y27" s="136">
        <v>2.44</v>
      </c>
      <c r="Z27" s="136">
        <v>2.41</v>
      </c>
      <c r="AA27" s="136">
        <v>2.31</v>
      </c>
      <c r="AB27" s="136">
        <v>1.7</v>
      </c>
      <c r="AC27" s="136">
        <v>2.27</v>
      </c>
      <c r="AD27" s="136">
        <v>2.58</v>
      </c>
      <c r="AE27" s="136">
        <v>2.87</v>
      </c>
      <c r="AF27" s="136">
        <v>2.35</v>
      </c>
      <c r="AG27" s="136">
        <v>2.62</v>
      </c>
      <c r="AH27" s="136">
        <v>2.65</v>
      </c>
      <c r="AI27" s="136">
        <v>2.81</v>
      </c>
      <c r="AJ27" s="136">
        <v>2.94</v>
      </c>
      <c r="AK27" s="136">
        <v>1.95</v>
      </c>
      <c r="AL27" s="136">
        <v>3.14</v>
      </c>
      <c r="AM27" s="136">
        <v>2.48</v>
      </c>
      <c r="AN27" s="136">
        <v>3.31</v>
      </c>
      <c r="AO27" s="136">
        <v>1.97</v>
      </c>
      <c r="AP27" s="136">
        <v>2.11</v>
      </c>
      <c r="AQ27" s="130" t="s">
        <v>182</v>
      </c>
      <c r="AR27" s="137" t="s">
        <v>183</v>
      </c>
      <c r="AS27" s="138"/>
    </row>
    <row r="28" spans="1:45" ht="15" customHeight="1">
      <c r="A28" t="s">
        <v>169</v>
      </c>
      <c r="B28" s="139" t="s">
        <v>186</v>
      </c>
      <c r="C28" s="140">
        <v>5</v>
      </c>
      <c r="D28" s="125">
        <v>92665</v>
      </c>
      <c r="E28" s="141">
        <v>397</v>
      </c>
      <c r="F28" s="142">
        <v>977</v>
      </c>
      <c r="G28" s="142">
        <v>4705</v>
      </c>
      <c r="H28" s="142">
        <v>3757</v>
      </c>
      <c r="I28" s="142">
        <v>838</v>
      </c>
      <c r="J28" s="142">
        <v>29</v>
      </c>
      <c r="K28" s="142">
        <v>1009</v>
      </c>
      <c r="L28" s="142">
        <v>1057</v>
      </c>
      <c r="M28" s="142">
        <v>2031</v>
      </c>
      <c r="N28" s="142">
        <v>1023</v>
      </c>
      <c r="O28" s="142">
        <v>5045</v>
      </c>
      <c r="P28" s="142">
        <v>1843</v>
      </c>
      <c r="Q28" s="142">
        <v>1341</v>
      </c>
      <c r="R28" s="142">
        <v>1075</v>
      </c>
      <c r="S28" s="142">
        <v>324</v>
      </c>
      <c r="T28" s="142">
        <v>57</v>
      </c>
      <c r="U28" s="142">
        <v>456</v>
      </c>
      <c r="V28" s="142">
        <v>3992</v>
      </c>
      <c r="W28" s="142">
        <v>2498</v>
      </c>
      <c r="X28" s="142">
        <v>96</v>
      </c>
      <c r="Y28" s="142">
        <v>20</v>
      </c>
      <c r="Z28" s="142">
        <v>29</v>
      </c>
      <c r="AA28" s="142">
        <v>325</v>
      </c>
      <c r="AB28" s="142">
        <v>545</v>
      </c>
      <c r="AC28" s="142">
        <v>166</v>
      </c>
      <c r="AD28" s="142">
        <v>383</v>
      </c>
      <c r="AE28" s="142">
        <v>1043</v>
      </c>
      <c r="AF28" s="142">
        <v>6202</v>
      </c>
      <c r="AG28" s="142">
        <v>200</v>
      </c>
      <c r="AH28" s="142">
        <v>297</v>
      </c>
      <c r="AI28" s="142">
        <v>36585</v>
      </c>
      <c r="AJ28" s="142">
        <v>1934</v>
      </c>
      <c r="AK28" s="142">
        <v>1733</v>
      </c>
      <c r="AL28" s="142">
        <v>1388</v>
      </c>
      <c r="AM28" s="142">
        <v>87</v>
      </c>
      <c r="AN28" s="142">
        <v>701</v>
      </c>
      <c r="AO28" s="142">
        <v>5930</v>
      </c>
      <c r="AP28" s="142">
        <v>2547</v>
      </c>
      <c r="AQ28" s="128" t="s">
        <v>173</v>
      </c>
      <c r="AR28" s="143">
        <v>198222</v>
      </c>
      <c r="AS28" s="117"/>
    </row>
    <row r="29" spans="1:45" ht="15" customHeight="1">
      <c r="A29" t="s">
        <v>169</v>
      </c>
      <c r="B29" s="188" t="s">
        <v>186</v>
      </c>
      <c r="C29" s="124">
        <v>4</v>
      </c>
      <c r="D29" s="125">
        <v>161993</v>
      </c>
      <c r="E29" s="126">
        <v>1007</v>
      </c>
      <c r="F29" s="127">
        <v>5228</v>
      </c>
      <c r="G29" s="127">
        <v>6273</v>
      </c>
      <c r="H29" s="127">
        <v>2393</v>
      </c>
      <c r="I29" s="127">
        <v>1743</v>
      </c>
      <c r="J29" s="127">
        <v>34</v>
      </c>
      <c r="K29" s="127">
        <v>1178</v>
      </c>
      <c r="L29" s="127">
        <v>2388</v>
      </c>
      <c r="M29" s="127">
        <v>3878</v>
      </c>
      <c r="N29" s="127">
        <v>2165</v>
      </c>
      <c r="O29" s="127">
        <v>13273</v>
      </c>
      <c r="P29" s="127">
        <v>6481</v>
      </c>
      <c r="Q29" s="127">
        <v>5442</v>
      </c>
      <c r="R29" s="127">
        <v>2456</v>
      </c>
      <c r="S29" s="127">
        <v>587</v>
      </c>
      <c r="T29" s="127">
        <v>56</v>
      </c>
      <c r="U29" s="127">
        <v>569</v>
      </c>
      <c r="V29" s="127">
        <v>4960</v>
      </c>
      <c r="W29" s="127">
        <v>5785</v>
      </c>
      <c r="X29" s="127">
        <v>174</v>
      </c>
      <c r="Y29" s="127">
        <v>14</v>
      </c>
      <c r="Z29" s="127">
        <v>77</v>
      </c>
      <c r="AA29" s="127">
        <v>382</v>
      </c>
      <c r="AB29" s="127">
        <v>2308</v>
      </c>
      <c r="AC29" s="127">
        <v>323</v>
      </c>
      <c r="AD29" s="127">
        <v>404</v>
      </c>
      <c r="AE29" s="127">
        <v>1147</v>
      </c>
      <c r="AF29" s="127">
        <v>10797</v>
      </c>
      <c r="AG29" s="127">
        <v>554</v>
      </c>
      <c r="AH29" s="127">
        <v>831</v>
      </c>
      <c r="AI29" s="127">
        <v>45522</v>
      </c>
      <c r="AJ29" s="127">
        <v>5743</v>
      </c>
      <c r="AK29" s="127">
        <v>3281</v>
      </c>
      <c r="AL29" s="127">
        <v>2548</v>
      </c>
      <c r="AM29" s="127">
        <v>236</v>
      </c>
      <c r="AN29" s="127">
        <v>1503</v>
      </c>
      <c r="AO29" s="127">
        <v>12212</v>
      </c>
      <c r="AP29" s="127">
        <v>8041</v>
      </c>
      <c r="AQ29" s="130" t="s">
        <v>174</v>
      </c>
      <c r="AR29" s="129">
        <v>235891</v>
      </c>
      <c r="AS29" s="117"/>
    </row>
    <row r="30" spans="1:45" ht="15" customHeight="1">
      <c r="A30" t="s">
        <v>169</v>
      </c>
      <c r="B30" s="188" t="s">
        <v>186</v>
      </c>
      <c r="C30" s="124">
        <v>3</v>
      </c>
      <c r="D30" s="125">
        <v>241218</v>
      </c>
      <c r="E30" s="126">
        <v>1341</v>
      </c>
      <c r="F30" s="127">
        <v>13892</v>
      </c>
      <c r="G30" s="127">
        <v>8812</v>
      </c>
      <c r="H30" s="127">
        <v>3106</v>
      </c>
      <c r="I30" s="127">
        <v>4348</v>
      </c>
      <c r="J30" s="127">
        <v>90</v>
      </c>
      <c r="K30" s="127">
        <v>1440</v>
      </c>
      <c r="L30" s="127">
        <v>6670</v>
      </c>
      <c r="M30" s="127">
        <v>3721</v>
      </c>
      <c r="N30" s="127">
        <v>1868</v>
      </c>
      <c r="O30" s="127">
        <v>26681</v>
      </c>
      <c r="P30" s="127">
        <v>16830</v>
      </c>
      <c r="Q30" s="127">
        <v>3849</v>
      </c>
      <c r="R30" s="127">
        <v>4109</v>
      </c>
      <c r="S30" s="127">
        <v>1283</v>
      </c>
      <c r="T30" s="127">
        <v>100</v>
      </c>
      <c r="U30" s="127">
        <v>534</v>
      </c>
      <c r="V30" s="127">
        <v>15333</v>
      </c>
      <c r="W30" s="127">
        <v>8415</v>
      </c>
      <c r="X30" s="127">
        <v>241</v>
      </c>
      <c r="Y30" s="127">
        <v>44</v>
      </c>
      <c r="Z30" s="127">
        <v>120</v>
      </c>
      <c r="AA30" s="127">
        <v>623</v>
      </c>
      <c r="AB30" s="127">
        <v>3550</v>
      </c>
      <c r="AC30" s="127">
        <v>700</v>
      </c>
      <c r="AD30" s="127">
        <v>280</v>
      </c>
      <c r="AE30" s="127">
        <v>1062</v>
      </c>
      <c r="AF30" s="127">
        <v>10320</v>
      </c>
      <c r="AG30" s="127">
        <v>1439</v>
      </c>
      <c r="AH30" s="127">
        <v>5123</v>
      </c>
      <c r="AI30" s="127">
        <v>34390</v>
      </c>
      <c r="AJ30" s="127">
        <v>9593</v>
      </c>
      <c r="AK30" s="127">
        <v>7011</v>
      </c>
      <c r="AL30" s="127">
        <v>3583</v>
      </c>
      <c r="AM30" s="127">
        <v>479</v>
      </c>
      <c r="AN30" s="127">
        <v>2193</v>
      </c>
      <c r="AO30" s="127">
        <v>20523</v>
      </c>
      <c r="AP30" s="127">
        <v>17522</v>
      </c>
      <c r="AQ30" s="130" t="s">
        <v>175</v>
      </c>
      <c r="AR30" s="129">
        <v>215865</v>
      </c>
      <c r="AS30" s="117"/>
    </row>
    <row r="31" spans="1:45" ht="15" customHeight="1">
      <c r="A31" t="s">
        <v>169</v>
      </c>
      <c r="B31" s="188" t="s">
        <v>186</v>
      </c>
      <c r="C31" s="124">
        <v>2</v>
      </c>
      <c r="D31" s="125">
        <v>291223</v>
      </c>
      <c r="E31" s="126">
        <v>1592</v>
      </c>
      <c r="F31" s="127">
        <v>18819</v>
      </c>
      <c r="G31" s="127">
        <v>13877</v>
      </c>
      <c r="H31" s="127">
        <v>3067</v>
      </c>
      <c r="I31" s="127">
        <v>5533</v>
      </c>
      <c r="J31" s="127">
        <v>55</v>
      </c>
      <c r="K31" s="127">
        <v>1137</v>
      </c>
      <c r="L31" s="127">
        <v>5134</v>
      </c>
      <c r="M31" s="127">
        <v>4179</v>
      </c>
      <c r="N31" s="127">
        <v>1661</v>
      </c>
      <c r="O31" s="127">
        <v>50990</v>
      </c>
      <c r="P31" s="127">
        <v>36916</v>
      </c>
      <c r="Q31" s="127">
        <v>9597</v>
      </c>
      <c r="R31" s="127">
        <v>7072</v>
      </c>
      <c r="S31" s="127">
        <v>948</v>
      </c>
      <c r="T31" s="127">
        <v>91</v>
      </c>
      <c r="U31" s="127">
        <v>676</v>
      </c>
      <c r="V31" s="127">
        <v>18652</v>
      </c>
      <c r="W31" s="127">
        <v>9016</v>
      </c>
      <c r="X31" s="127">
        <v>108</v>
      </c>
      <c r="Y31" s="127">
        <v>22</v>
      </c>
      <c r="Z31" s="127">
        <v>109</v>
      </c>
      <c r="AA31" s="127">
        <v>871</v>
      </c>
      <c r="AB31" s="127">
        <v>7762</v>
      </c>
      <c r="AC31" s="127">
        <v>1087</v>
      </c>
      <c r="AD31" s="127">
        <v>410</v>
      </c>
      <c r="AE31" s="127">
        <v>829</v>
      </c>
      <c r="AF31" s="127">
        <v>9084</v>
      </c>
      <c r="AG31" s="127">
        <v>731</v>
      </c>
      <c r="AH31" s="127">
        <v>2260</v>
      </c>
      <c r="AI31" s="127">
        <v>9495</v>
      </c>
      <c r="AJ31" s="127">
        <v>5758</v>
      </c>
      <c r="AK31" s="127">
        <v>7713</v>
      </c>
      <c r="AL31" s="127">
        <v>1393</v>
      </c>
      <c r="AM31" s="127">
        <v>439</v>
      </c>
      <c r="AN31" s="127">
        <v>696</v>
      </c>
      <c r="AO31" s="127">
        <v>26058</v>
      </c>
      <c r="AP31" s="127">
        <v>27386</v>
      </c>
      <c r="AQ31" s="130" t="s">
        <v>176</v>
      </c>
      <c r="AR31" s="129">
        <v>5974</v>
      </c>
      <c r="AS31" s="117"/>
    </row>
    <row r="32" spans="1:45" ht="15" customHeight="1">
      <c r="A32" t="s">
        <v>169</v>
      </c>
      <c r="B32" s="188" t="s">
        <v>186</v>
      </c>
      <c r="C32" s="124">
        <v>1</v>
      </c>
      <c r="D32" s="125">
        <v>327552</v>
      </c>
      <c r="E32" s="126">
        <v>1107</v>
      </c>
      <c r="F32" s="127">
        <v>9596</v>
      </c>
      <c r="G32" s="127">
        <v>17698</v>
      </c>
      <c r="H32" s="127">
        <v>1653</v>
      </c>
      <c r="I32" s="127">
        <v>9612</v>
      </c>
      <c r="J32" s="127">
        <v>193</v>
      </c>
      <c r="K32" s="127">
        <v>2964</v>
      </c>
      <c r="L32" s="127">
        <v>3352</v>
      </c>
      <c r="M32" s="127">
        <v>13706</v>
      </c>
      <c r="N32" s="127">
        <v>4871</v>
      </c>
      <c r="O32" s="127">
        <v>35768</v>
      </c>
      <c r="P32" s="127">
        <v>25574</v>
      </c>
      <c r="Q32" s="127">
        <v>16052</v>
      </c>
      <c r="R32" s="127">
        <v>4921</v>
      </c>
      <c r="S32" s="127">
        <v>374</v>
      </c>
      <c r="T32" s="127">
        <v>73</v>
      </c>
      <c r="U32" s="127">
        <v>821</v>
      </c>
      <c r="V32" s="127">
        <v>24608</v>
      </c>
      <c r="W32" s="127">
        <v>28157</v>
      </c>
      <c r="X32" s="127">
        <v>49</v>
      </c>
      <c r="Y32" s="127">
        <v>86</v>
      </c>
      <c r="Z32" s="127">
        <v>109</v>
      </c>
      <c r="AA32" s="127">
        <v>730</v>
      </c>
      <c r="AB32" s="127">
        <v>15542</v>
      </c>
      <c r="AC32" s="127">
        <v>666</v>
      </c>
      <c r="AD32" s="127">
        <v>388</v>
      </c>
      <c r="AE32" s="127">
        <v>934</v>
      </c>
      <c r="AF32" s="127">
        <v>21620</v>
      </c>
      <c r="AG32" s="127">
        <v>221</v>
      </c>
      <c r="AH32" s="127">
        <v>381</v>
      </c>
      <c r="AI32" s="127">
        <v>1627</v>
      </c>
      <c r="AJ32" s="127">
        <v>1689</v>
      </c>
      <c r="AK32" s="127">
        <v>13841</v>
      </c>
      <c r="AL32" s="127">
        <v>434</v>
      </c>
      <c r="AM32" s="127">
        <v>89</v>
      </c>
      <c r="AN32" s="127">
        <v>132</v>
      </c>
      <c r="AO32" s="127">
        <v>44670</v>
      </c>
      <c r="AP32" s="127">
        <v>23244</v>
      </c>
      <c r="AQ32" s="130" t="s">
        <v>177</v>
      </c>
      <c r="AR32" s="129">
        <v>10210</v>
      </c>
      <c r="AS32" s="117"/>
    </row>
    <row r="33" spans="1:45" ht="15" customHeight="1">
      <c r="A33" t="s">
        <v>169</v>
      </c>
      <c r="B33" s="188" t="s">
        <v>186</v>
      </c>
      <c r="C33" s="124" t="s">
        <v>178</v>
      </c>
      <c r="D33" s="125">
        <v>1114651</v>
      </c>
      <c r="E33" s="126">
        <v>5444</v>
      </c>
      <c r="F33" s="127">
        <v>48512</v>
      </c>
      <c r="G33" s="127">
        <v>51365</v>
      </c>
      <c r="H33" s="127">
        <v>13976</v>
      </c>
      <c r="I33" s="127">
        <v>22074</v>
      </c>
      <c r="J33" s="127">
        <v>401</v>
      </c>
      <c r="K33" s="127">
        <v>7728</v>
      </c>
      <c r="L33" s="127">
        <v>18601</v>
      </c>
      <c r="M33" s="127">
        <v>27515</v>
      </c>
      <c r="N33" s="127">
        <v>11588</v>
      </c>
      <c r="O33" s="127">
        <v>131757</v>
      </c>
      <c r="P33" s="127">
        <v>87644</v>
      </c>
      <c r="Q33" s="127">
        <v>36281</v>
      </c>
      <c r="R33" s="127">
        <v>19633</v>
      </c>
      <c r="S33" s="127">
        <v>3516</v>
      </c>
      <c r="T33" s="127">
        <v>377</v>
      </c>
      <c r="U33" s="127">
        <v>3056</v>
      </c>
      <c r="V33" s="127">
        <v>67545</v>
      </c>
      <c r="W33" s="127">
        <v>53871</v>
      </c>
      <c r="X33" s="127">
        <v>668</v>
      </c>
      <c r="Y33" s="127">
        <v>186</v>
      </c>
      <c r="Z33" s="127">
        <v>444</v>
      </c>
      <c r="AA33" s="127">
        <v>2931</v>
      </c>
      <c r="AB33" s="127">
        <v>29707</v>
      </c>
      <c r="AC33" s="127">
        <v>2942</v>
      </c>
      <c r="AD33" s="127">
        <v>1865</v>
      </c>
      <c r="AE33" s="127">
        <v>5015</v>
      </c>
      <c r="AF33" s="127">
        <v>58023</v>
      </c>
      <c r="AG33" s="127">
        <v>3145</v>
      </c>
      <c r="AH33" s="127">
        <v>8892</v>
      </c>
      <c r="AI33" s="127">
        <v>127619</v>
      </c>
      <c r="AJ33" s="127">
        <v>24717</v>
      </c>
      <c r="AK33" s="127">
        <v>33579</v>
      </c>
      <c r="AL33" s="127">
        <v>9346</v>
      </c>
      <c r="AM33" s="127">
        <v>1330</v>
      </c>
      <c r="AN33" s="127">
        <v>5225</v>
      </c>
      <c r="AO33" s="127">
        <v>109393</v>
      </c>
      <c r="AP33" s="127">
        <v>78740</v>
      </c>
      <c r="AQ33" s="130" t="s">
        <v>179</v>
      </c>
      <c r="AR33" s="129">
        <v>666162</v>
      </c>
      <c r="AS33" s="117"/>
    </row>
    <row r="34" spans="1:45" s="131" customFormat="1" ht="15" customHeight="1">
      <c r="A34" s="131" t="s">
        <v>169</v>
      </c>
      <c r="B34" s="132" t="s">
        <v>180</v>
      </c>
      <c r="C34" s="133" t="s">
        <v>181</v>
      </c>
      <c r="D34" s="134">
        <v>2.46</v>
      </c>
      <c r="E34" s="135">
        <v>2.63</v>
      </c>
      <c r="F34" s="136">
        <v>2.36</v>
      </c>
      <c r="G34" s="136">
        <v>2.35</v>
      </c>
      <c r="H34" s="136">
        <v>3.25</v>
      </c>
      <c r="I34" s="136">
        <v>2.0299999999999998</v>
      </c>
      <c r="J34" s="136">
        <v>2.13</v>
      </c>
      <c r="K34" s="136">
        <v>2.5</v>
      </c>
      <c r="L34" s="136">
        <v>2.61</v>
      </c>
      <c r="M34" s="136">
        <v>2.14</v>
      </c>
      <c r="N34" s="136">
        <v>2.38</v>
      </c>
      <c r="O34" s="136">
        <v>2.25</v>
      </c>
      <c r="P34" s="136">
        <v>2.11</v>
      </c>
      <c r="Q34" s="136">
        <v>2.0699999999999998</v>
      </c>
      <c r="R34" s="136">
        <v>2.37</v>
      </c>
      <c r="S34" s="136">
        <v>2.87</v>
      </c>
      <c r="T34" s="136">
        <v>2.82</v>
      </c>
      <c r="U34" s="136">
        <v>2.73</v>
      </c>
      <c r="V34" s="136">
        <v>2.19</v>
      </c>
      <c r="W34" s="136">
        <v>1.99</v>
      </c>
      <c r="X34" s="136">
        <v>3.24</v>
      </c>
      <c r="Y34" s="136">
        <v>2.25</v>
      </c>
      <c r="Z34" s="136">
        <v>2.57</v>
      </c>
      <c r="AA34" s="136">
        <v>2.56</v>
      </c>
      <c r="AB34" s="136">
        <v>1.81</v>
      </c>
      <c r="AC34" s="136">
        <v>2.4</v>
      </c>
      <c r="AD34" s="136">
        <v>2.99</v>
      </c>
      <c r="AE34" s="136">
        <v>3.11</v>
      </c>
      <c r="AF34" s="136">
        <v>2.5</v>
      </c>
      <c r="AG34" s="136">
        <v>2.93</v>
      </c>
      <c r="AH34" s="136">
        <v>2.82</v>
      </c>
      <c r="AI34" s="136">
        <v>3.83</v>
      </c>
      <c r="AJ34" s="136">
        <v>3.02</v>
      </c>
      <c r="AK34" s="136">
        <v>2.15</v>
      </c>
      <c r="AL34" s="136">
        <v>3.33</v>
      </c>
      <c r="AM34" s="136">
        <v>2.84</v>
      </c>
      <c r="AN34" s="136">
        <v>3.37</v>
      </c>
      <c r="AO34" s="136">
        <v>2.17</v>
      </c>
      <c r="AP34" s="136">
        <v>2.23</v>
      </c>
      <c r="AQ34" s="130" t="s">
        <v>182</v>
      </c>
      <c r="AR34" s="137" t="s">
        <v>183</v>
      </c>
      <c r="AS34" s="138"/>
    </row>
    <row r="35" spans="1:45" ht="15" customHeight="1">
      <c r="A35" t="s">
        <v>169</v>
      </c>
      <c r="B35" s="139" t="s">
        <v>187</v>
      </c>
      <c r="C35" s="140">
        <v>5</v>
      </c>
      <c r="D35" s="125">
        <v>455</v>
      </c>
      <c r="E35" s="141">
        <v>5</v>
      </c>
      <c r="F35" s="142">
        <v>11</v>
      </c>
      <c r="G35" s="142">
        <v>30</v>
      </c>
      <c r="H35" s="142">
        <v>35</v>
      </c>
      <c r="I35" s="142">
        <v>6</v>
      </c>
      <c r="J35" s="142">
        <v>2</v>
      </c>
      <c r="K35" s="142">
        <v>13</v>
      </c>
      <c r="L35" s="142">
        <v>17</v>
      </c>
      <c r="M35" s="142">
        <v>15</v>
      </c>
      <c r="N35" s="142">
        <v>16</v>
      </c>
      <c r="O35" s="142">
        <v>37</v>
      </c>
      <c r="P35" s="142">
        <v>15</v>
      </c>
      <c r="Q35" s="142">
        <v>17</v>
      </c>
      <c r="R35" s="142">
        <v>7</v>
      </c>
      <c r="S35" s="142">
        <v>2</v>
      </c>
      <c r="T35" s="142" t="s">
        <v>171</v>
      </c>
      <c r="U35" s="142">
        <v>3</v>
      </c>
      <c r="V35" s="142">
        <v>33</v>
      </c>
      <c r="W35" s="142">
        <v>11</v>
      </c>
      <c r="X35" s="142" t="s">
        <v>172</v>
      </c>
      <c r="Y35" s="142">
        <v>3</v>
      </c>
      <c r="Z35" s="142" t="s">
        <v>172</v>
      </c>
      <c r="AA35" s="142">
        <v>2</v>
      </c>
      <c r="AB35" s="142">
        <v>9</v>
      </c>
      <c r="AC35" s="142">
        <v>3</v>
      </c>
      <c r="AD35" s="142">
        <v>3</v>
      </c>
      <c r="AE35" s="142">
        <v>7</v>
      </c>
      <c r="AF35" s="142">
        <v>39</v>
      </c>
      <c r="AG35" s="142" t="s">
        <v>171</v>
      </c>
      <c r="AH35" s="142">
        <v>2</v>
      </c>
      <c r="AI35" s="142">
        <v>5</v>
      </c>
      <c r="AJ35" s="142" t="s">
        <v>172</v>
      </c>
      <c r="AK35" s="142">
        <v>23</v>
      </c>
      <c r="AL35" s="142">
        <v>13</v>
      </c>
      <c r="AM35" s="142">
        <v>1</v>
      </c>
      <c r="AN35" s="142">
        <v>5</v>
      </c>
      <c r="AO35" s="142">
        <v>38</v>
      </c>
      <c r="AP35" s="142">
        <v>26</v>
      </c>
      <c r="AQ35" s="128" t="s">
        <v>173</v>
      </c>
      <c r="AR35" s="143">
        <v>1235</v>
      </c>
      <c r="AS35" s="117"/>
    </row>
    <row r="36" spans="1:45" ht="15" customHeight="1">
      <c r="A36" t="s">
        <v>169</v>
      </c>
      <c r="B36" s="188" t="s">
        <v>187</v>
      </c>
      <c r="C36" s="124">
        <v>4</v>
      </c>
      <c r="D36" s="125">
        <v>924</v>
      </c>
      <c r="E36" s="126">
        <v>7</v>
      </c>
      <c r="F36" s="127">
        <v>54</v>
      </c>
      <c r="G36" s="127">
        <v>58</v>
      </c>
      <c r="H36" s="127">
        <v>22</v>
      </c>
      <c r="I36" s="127">
        <v>16</v>
      </c>
      <c r="J36" s="127">
        <v>6</v>
      </c>
      <c r="K36" s="127">
        <v>9</v>
      </c>
      <c r="L36" s="127">
        <v>20</v>
      </c>
      <c r="M36" s="127">
        <v>30</v>
      </c>
      <c r="N36" s="127">
        <v>27</v>
      </c>
      <c r="O36" s="127">
        <v>104</v>
      </c>
      <c r="P36" s="127">
        <v>46</v>
      </c>
      <c r="Q36" s="127">
        <v>45</v>
      </c>
      <c r="R36" s="127">
        <v>31</v>
      </c>
      <c r="S36" s="127">
        <v>3</v>
      </c>
      <c r="T36" s="127">
        <v>1</v>
      </c>
      <c r="U36" s="127">
        <v>3</v>
      </c>
      <c r="V36" s="127">
        <v>37</v>
      </c>
      <c r="W36" s="127">
        <v>31</v>
      </c>
      <c r="X36" s="127" t="s">
        <v>172</v>
      </c>
      <c r="Y36" s="127">
        <v>1</v>
      </c>
      <c r="Z36" s="127" t="s">
        <v>172</v>
      </c>
      <c r="AA36" s="127">
        <v>7</v>
      </c>
      <c r="AB36" s="127">
        <v>29</v>
      </c>
      <c r="AC36" s="127">
        <v>1</v>
      </c>
      <c r="AD36" s="127">
        <v>2</v>
      </c>
      <c r="AE36" s="127">
        <v>8</v>
      </c>
      <c r="AF36" s="127">
        <v>79</v>
      </c>
      <c r="AG36" s="127">
        <v>2</v>
      </c>
      <c r="AH36" s="127">
        <v>6</v>
      </c>
      <c r="AI36" s="127">
        <v>27</v>
      </c>
      <c r="AJ36" s="127" t="s">
        <v>172</v>
      </c>
      <c r="AK36" s="127">
        <v>30</v>
      </c>
      <c r="AL36" s="127">
        <v>15</v>
      </c>
      <c r="AM36" s="127">
        <v>1</v>
      </c>
      <c r="AN36" s="127">
        <v>8</v>
      </c>
      <c r="AO36" s="127">
        <v>86</v>
      </c>
      <c r="AP36" s="127">
        <v>69</v>
      </c>
      <c r="AQ36" s="130" t="s">
        <v>174</v>
      </c>
      <c r="AR36" s="129">
        <v>1593</v>
      </c>
      <c r="AS36" s="117"/>
    </row>
    <row r="37" spans="1:45" ht="15" customHeight="1">
      <c r="A37" t="s">
        <v>169</v>
      </c>
      <c r="B37" s="188" t="s">
        <v>187</v>
      </c>
      <c r="C37" s="124">
        <v>3</v>
      </c>
      <c r="D37" s="125">
        <v>1475</v>
      </c>
      <c r="E37" s="126">
        <v>9</v>
      </c>
      <c r="F37" s="127">
        <v>80</v>
      </c>
      <c r="G37" s="127">
        <v>72</v>
      </c>
      <c r="H37" s="127">
        <v>31</v>
      </c>
      <c r="I37" s="127">
        <v>44</v>
      </c>
      <c r="J37" s="127">
        <v>1</v>
      </c>
      <c r="K37" s="127">
        <v>13</v>
      </c>
      <c r="L37" s="127">
        <v>55</v>
      </c>
      <c r="M37" s="127">
        <v>24</v>
      </c>
      <c r="N37" s="127">
        <v>14</v>
      </c>
      <c r="O37" s="127">
        <v>192</v>
      </c>
      <c r="P37" s="127">
        <v>123</v>
      </c>
      <c r="Q37" s="127">
        <v>30</v>
      </c>
      <c r="R37" s="127">
        <v>35</v>
      </c>
      <c r="S37" s="127">
        <v>1</v>
      </c>
      <c r="T37" s="127">
        <v>3</v>
      </c>
      <c r="U37" s="127">
        <v>4</v>
      </c>
      <c r="V37" s="127">
        <v>117</v>
      </c>
      <c r="W37" s="127">
        <v>46</v>
      </c>
      <c r="X37" s="127" t="s">
        <v>172</v>
      </c>
      <c r="Y37" s="127">
        <v>3</v>
      </c>
      <c r="Z37" s="127" t="s">
        <v>172</v>
      </c>
      <c r="AA37" s="127">
        <v>6</v>
      </c>
      <c r="AB37" s="127">
        <v>32</v>
      </c>
      <c r="AC37" s="127">
        <v>5</v>
      </c>
      <c r="AD37" s="127">
        <v>2</v>
      </c>
      <c r="AE37" s="127">
        <v>8</v>
      </c>
      <c r="AF37" s="127">
        <v>88</v>
      </c>
      <c r="AG37" s="127">
        <v>7</v>
      </c>
      <c r="AH37" s="127">
        <v>45</v>
      </c>
      <c r="AI37" s="127">
        <v>40</v>
      </c>
      <c r="AJ37" s="127" t="s">
        <v>172</v>
      </c>
      <c r="AK37" s="127">
        <v>57</v>
      </c>
      <c r="AL37" s="127">
        <v>18</v>
      </c>
      <c r="AM37" s="127">
        <v>6</v>
      </c>
      <c r="AN37" s="127">
        <v>12</v>
      </c>
      <c r="AO37" s="127">
        <v>139</v>
      </c>
      <c r="AP37" s="127">
        <v>110</v>
      </c>
      <c r="AQ37" s="130" t="s">
        <v>175</v>
      </c>
      <c r="AR37" s="129">
        <v>1421</v>
      </c>
      <c r="AS37" s="117"/>
    </row>
    <row r="38" spans="1:45" ht="15" customHeight="1">
      <c r="A38" t="s">
        <v>169</v>
      </c>
      <c r="B38" s="188" t="s">
        <v>187</v>
      </c>
      <c r="C38" s="124">
        <v>2</v>
      </c>
      <c r="D38" s="125">
        <v>1928</v>
      </c>
      <c r="E38" s="126">
        <v>7</v>
      </c>
      <c r="F38" s="127">
        <v>132</v>
      </c>
      <c r="G38" s="127">
        <v>100</v>
      </c>
      <c r="H38" s="127">
        <v>25</v>
      </c>
      <c r="I38" s="127">
        <v>35</v>
      </c>
      <c r="J38" s="127">
        <v>2</v>
      </c>
      <c r="K38" s="127">
        <v>14</v>
      </c>
      <c r="L38" s="127">
        <v>27</v>
      </c>
      <c r="M38" s="127">
        <v>18</v>
      </c>
      <c r="N38" s="127">
        <v>3</v>
      </c>
      <c r="O38" s="127">
        <v>323</v>
      </c>
      <c r="P38" s="127">
        <v>241</v>
      </c>
      <c r="Q38" s="127">
        <v>66</v>
      </c>
      <c r="R38" s="127">
        <v>57</v>
      </c>
      <c r="S38" s="127">
        <v>6</v>
      </c>
      <c r="T38" s="127">
        <v>2</v>
      </c>
      <c r="U38" s="127">
        <v>10</v>
      </c>
      <c r="V38" s="127">
        <v>136</v>
      </c>
      <c r="W38" s="127">
        <v>49</v>
      </c>
      <c r="X38" s="127" t="s">
        <v>172</v>
      </c>
      <c r="Y38" s="127" t="s">
        <v>171</v>
      </c>
      <c r="Z38" s="127" t="s">
        <v>172</v>
      </c>
      <c r="AA38" s="127">
        <v>3</v>
      </c>
      <c r="AB38" s="127">
        <v>63</v>
      </c>
      <c r="AC38" s="127">
        <v>9</v>
      </c>
      <c r="AD38" s="127">
        <v>6</v>
      </c>
      <c r="AE38" s="127">
        <v>6</v>
      </c>
      <c r="AF38" s="127">
        <v>81</v>
      </c>
      <c r="AG38" s="127">
        <v>6</v>
      </c>
      <c r="AH38" s="127">
        <v>25</v>
      </c>
      <c r="AI38" s="127">
        <v>12</v>
      </c>
      <c r="AJ38" s="127" t="s">
        <v>172</v>
      </c>
      <c r="AK38" s="127">
        <v>60</v>
      </c>
      <c r="AL38" s="127">
        <v>10</v>
      </c>
      <c r="AM38" s="127">
        <v>2</v>
      </c>
      <c r="AN38" s="127">
        <v>5</v>
      </c>
      <c r="AO38" s="127">
        <v>195</v>
      </c>
      <c r="AP38" s="127">
        <v>191</v>
      </c>
      <c r="AQ38" s="130" t="s">
        <v>176</v>
      </c>
      <c r="AR38" s="129">
        <v>8</v>
      </c>
      <c r="AS38" s="117"/>
    </row>
    <row r="39" spans="1:45" ht="15" customHeight="1">
      <c r="A39" t="s">
        <v>169</v>
      </c>
      <c r="B39" s="188" t="s">
        <v>187</v>
      </c>
      <c r="C39" s="124">
        <v>1</v>
      </c>
      <c r="D39" s="125">
        <v>2203</v>
      </c>
      <c r="E39" s="126">
        <v>7</v>
      </c>
      <c r="F39" s="127">
        <v>53</v>
      </c>
      <c r="G39" s="127">
        <v>135</v>
      </c>
      <c r="H39" s="127">
        <v>11</v>
      </c>
      <c r="I39" s="127">
        <v>80</v>
      </c>
      <c r="J39" s="127">
        <v>1</v>
      </c>
      <c r="K39" s="127">
        <v>21</v>
      </c>
      <c r="L39" s="127">
        <v>26</v>
      </c>
      <c r="M39" s="127">
        <v>51</v>
      </c>
      <c r="N39" s="127">
        <v>19</v>
      </c>
      <c r="O39" s="127">
        <v>235</v>
      </c>
      <c r="P39" s="127">
        <v>180</v>
      </c>
      <c r="Q39" s="127">
        <v>112</v>
      </c>
      <c r="R39" s="127">
        <v>28</v>
      </c>
      <c r="S39" s="127">
        <v>2</v>
      </c>
      <c r="T39" s="127">
        <v>1</v>
      </c>
      <c r="U39" s="127">
        <v>12</v>
      </c>
      <c r="V39" s="127">
        <v>140</v>
      </c>
      <c r="W39" s="127">
        <v>216</v>
      </c>
      <c r="X39" s="127" t="s">
        <v>172</v>
      </c>
      <c r="Y39" s="127">
        <v>2</v>
      </c>
      <c r="Z39" s="127" t="s">
        <v>172</v>
      </c>
      <c r="AA39" s="127">
        <v>4</v>
      </c>
      <c r="AB39" s="127">
        <v>82</v>
      </c>
      <c r="AC39" s="127">
        <v>3</v>
      </c>
      <c r="AD39" s="127">
        <v>5</v>
      </c>
      <c r="AE39" s="127">
        <v>7</v>
      </c>
      <c r="AF39" s="127">
        <v>169</v>
      </c>
      <c r="AG39" s="127">
        <v>3</v>
      </c>
      <c r="AH39" s="127">
        <v>4</v>
      </c>
      <c r="AI39" s="127">
        <v>6</v>
      </c>
      <c r="AJ39" s="127" t="s">
        <v>172</v>
      </c>
      <c r="AK39" s="127">
        <v>120</v>
      </c>
      <c r="AL39" s="127">
        <v>1</v>
      </c>
      <c r="AM39" s="127" t="s">
        <v>171</v>
      </c>
      <c r="AN39" s="127">
        <v>1</v>
      </c>
      <c r="AO39" s="127">
        <v>324</v>
      </c>
      <c r="AP39" s="127">
        <v>141</v>
      </c>
      <c r="AQ39" s="130" t="s">
        <v>177</v>
      </c>
      <c r="AR39" s="129">
        <v>80</v>
      </c>
      <c r="AS39" s="117"/>
    </row>
    <row r="40" spans="1:45" ht="15" customHeight="1">
      <c r="A40" t="s">
        <v>169</v>
      </c>
      <c r="B40" s="188" t="s">
        <v>187</v>
      </c>
      <c r="C40" s="124" t="s">
        <v>178</v>
      </c>
      <c r="D40" s="125">
        <v>6985</v>
      </c>
      <c r="E40" s="126">
        <v>35</v>
      </c>
      <c r="F40" s="127">
        <v>330</v>
      </c>
      <c r="G40" s="127">
        <v>395</v>
      </c>
      <c r="H40" s="127">
        <v>124</v>
      </c>
      <c r="I40" s="127">
        <v>181</v>
      </c>
      <c r="J40" s="127">
        <v>12</v>
      </c>
      <c r="K40" s="127">
        <v>70</v>
      </c>
      <c r="L40" s="127">
        <v>145</v>
      </c>
      <c r="M40" s="127">
        <v>138</v>
      </c>
      <c r="N40" s="127">
        <v>79</v>
      </c>
      <c r="O40" s="127">
        <v>891</v>
      </c>
      <c r="P40" s="127">
        <v>605</v>
      </c>
      <c r="Q40" s="127">
        <v>270</v>
      </c>
      <c r="R40" s="127">
        <v>158</v>
      </c>
      <c r="S40" s="127">
        <v>14</v>
      </c>
      <c r="T40" s="127">
        <v>7</v>
      </c>
      <c r="U40" s="127">
        <v>32</v>
      </c>
      <c r="V40" s="127">
        <v>463</v>
      </c>
      <c r="W40" s="127">
        <v>353</v>
      </c>
      <c r="X40" s="127">
        <v>1</v>
      </c>
      <c r="Y40" s="127">
        <v>9</v>
      </c>
      <c r="Z40" s="127">
        <v>4</v>
      </c>
      <c r="AA40" s="127">
        <v>22</v>
      </c>
      <c r="AB40" s="127">
        <v>215</v>
      </c>
      <c r="AC40" s="127">
        <v>21</v>
      </c>
      <c r="AD40" s="127">
        <v>18</v>
      </c>
      <c r="AE40" s="127">
        <v>36</v>
      </c>
      <c r="AF40" s="127">
        <v>456</v>
      </c>
      <c r="AG40" s="127">
        <v>18</v>
      </c>
      <c r="AH40" s="127">
        <v>82</v>
      </c>
      <c r="AI40" s="127">
        <v>90</v>
      </c>
      <c r="AJ40" s="127">
        <v>4</v>
      </c>
      <c r="AK40" s="127">
        <v>290</v>
      </c>
      <c r="AL40" s="127">
        <v>57</v>
      </c>
      <c r="AM40" s="127">
        <v>10</v>
      </c>
      <c r="AN40" s="127">
        <v>31</v>
      </c>
      <c r="AO40" s="127">
        <v>782</v>
      </c>
      <c r="AP40" s="127">
        <v>537</v>
      </c>
      <c r="AQ40" s="130" t="s">
        <v>179</v>
      </c>
      <c r="AR40" s="129">
        <v>4337</v>
      </c>
      <c r="AS40" s="117"/>
    </row>
    <row r="41" spans="1:45" s="131" customFormat="1" ht="15" customHeight="1">
      <c r="A41" s="131" t="s">
        <v>169</v>
      </c>
      <c r="B41" s="132" t="s">
        <v>180</v>
      </c>
      <c r="C41" s="133" t="s">
        <v>181</v>
      </c>
      <c r="D41" s="134">
        <v>2.36</v>
      </c>
      <c r="E41" s="135">
        <v>2.89</v>
      </c>
      <c r="F41" s="136">
        <v>2.5099999999999998</v>
      </c>
      <c r="G41" s="136">
        <v>2.36</v>
      </c>
      <c r="H41" s="136">
        <v>3.36</v>
      </c>
      <c r="I41" s="136">
        <v>2.08</v>
      </c>
      <c r="J41" s="136">
        <v>3.5</v>
      </c>
      <c r="K41" s="136">
        <v>2.7</v>
      </c>
      <c r="L41" s="136">
        <v>2.83</v>
      </c>
      <c r="M41" s="136">
        <v>2.57</v>
      </c>
      <c r="N41" s="136">
        <v>3.23</v>
      </c>
      <c r="O41" s="136">
        <v>2.31</v>
      </c>
      <c r="P41" s="136">
        <v>2.13</v>
      </c>
      <c r="Q41" s="136">
        <v>2.2200000000000002</v>
      </c>
      <c r="R41" s="136">
        <v>2.57</v>
      </c>
      <c r="S41" s="136">
        <v>2.79</v>
      </c>
      <c r="T41" s="136">
        <v>2.57</v>
      </c>
      <c r="U41" s="136">
        <v>2.2200000000000002</v>
      </c>
      <c r="V41" s="136">
        <v>2.3199999999999998</v>
      </c>
      <c r="W41" s="136">
        <v>1.79</v>
      </c>
      <c r="X41" s="136" t="s">
        <v>172</v>
      </c>
      <c r="Y41" s="136">
        <v>3.33</v>
      </c>
      <c r="Z41" s="136" t="s">
        <v>172</v>
      </c>
      <c r="AA41" s="136">
        <v>3</v>
      </c>
      <c r="AB41" s="136">
        <v>2.16</v>
      </c>
      <c r="AC41" s="136">
        <v>2.62</v>
      </c>
      <c r="AD41" s="136">
        <v>2.56</v>
      </c>
      <c r="AE41" s="136">
        <v>3.06</v>
      </c>
      <c r="AF41" s="136">
        <v>2.4300000000000002</v>
      </c>
      <c r="AG41" s="136">
        <v>2.44</v>
      </c>
      <c r="AH41" s="136">
        <v>2.72</v>
      </c>
      <c r="AI41" s="136">
        <v>3.14</v>
      </c>
      <c r="AJ41" s="136" t="s">
        <v>172</v>
      </c>
      <c r="AK41" s="136">
        <v>2.23</v>
      </c>
      <c r="AL41" s="136">
        <v>3.51</v>
      </c>
      <c r="AM41" s="136">
        <v>3.1</v>
      </c>
      <c r="AN41" s="136">
        <v>3.35</v>
      </c>
      <c r="AO41" s="136">
        <v>2.13</v>
      </c>
      <c r="AP41" s="136">
        <v>2.34</v>
      </c>
      <c r="AQ41" s="130" t="s">
        <v>182</v>
      </c>
      <c r="AR41" s="137" t="s">
        <v>183</v>
      </c>
      <c r="AS41" s="138"/>
    </row>
    <row r="42" spans="1:45" ht="15" customHeight="1">
      <c r="A42" t="s">
        <v>169</v>
      </c>
      <c r="B42" s="139" t="s">
        <v>188</v>
      </c>
      <c r="C42" s="140">
        <v>5</v>
      </c>
      <c r="D42" s="125">
        <v>346200</v>
      </c>
      <c r="E42" s="141">
        <v>1527</v>
      </c>
      <c r="F42" s="142">
        <v>9015</v>
      </c>
      <c r="G42" s="142">
        <v>28844</v>
      </c>
      <c r="H42" s="142">
        <v>24978</v>
      </c>
      <c r="I42" s="142">
        <v>6908</v>
      </c>
      <c r="J42" s="142">
        <v>92</v>
      </c>
      <c r="K42" s="142">
        <v>7051</v>
      </c>
      <c r="L42" s="142">
        <v>6291</v>
      </c>
      <c r="M42" s="142">
        <v>11902</v>
      </c>
      <c r="N42" s="142">
        <v>8526</v>
      </c>
      <c r="O42" s="142">
        <v>31967</v>
      </c>
      <c r="P42" s="142">
        <v>14235</v>
      </c>
      <c r="Q42" s="142">
        <v>9724</v>
      </c>
      <c r="R42" s="142">
        <v>6745</v>
      </c>
      <c r="S42" s="142">
        <v>1824</v>
      </c>
      <c r="T42" s="142">
        <v>676</v>
      </c>
      <c r="U42" s="142">
        <v>3107</v>
      </c>
      <c r="V42" s="142">
        <v>24564</v>
      </c>
      <c r="W42" s="142">
        <v>13678</v>
      </c>
      <c r="X42" s="142">
        <v>190</v>
      </c>
      <c r="Y42" s="142">
        <v>37</v>
      </c>
      <c r="Z42" s="142">
        <v>469</v>
      </c>
      <c r="AA42" s="142">
        <v>2301</v>
      </c>
      <c r="AB42" s="142">
        <v>4477</v>
      </c>
      <c r="AC42" s="142">
        <v>1180</v>
      </c>
      <c r="AD42" s="142">
        <v>3506</v>
      </c>
      <c r="AE42" s="142">
        <v>9139</v>
      </c>
      <c r="AF42" s="142">
        <v>35357</v>
      </c>
      <c r="AG42" s="142">
        <v>768</v>
      </c>
      <c r="AH42" s="142">
        <v>1508</v>
      </c>
      <c r="AI42" s="142">
        <v>5760</v>
      </c>
      <c r="AJ42" s="142">
        <v>409</v>
      </c>
      <c r="AK42" s="142">
        <v>15266</v>
      </c>
      <c r="AL42" s="142">
        <v>3979</v>
      </c>
      <c r="AM42" s="142">
        <v>370</v>
      </c>
      <c r="AN42" s="142">
        <v>2083</v>
      </c>
      <c r="AO42" s="142">
        <v>33391</v>
      </c>
      <c r="AP42" s="142">
        <v>14356</v>
      </c>
      <c r="AQ42" s="128" t="s">
        <v>173</v>
      </c>
      <c r="AR42" s="143">
        <v>373053</v>
      </c>
      <c r="AS42" s="117"/>
    </row>
    <row r="43" spans="1:45" ht="15" customHeight="1">
      <c r="A43" t="s">
        <v>169</v>
      </c>
      <c r="B43" s="188" t="s">
        <v>188</v>
      </c>
      <c r="C43" s="124">
        <v>4</v>
      </c>
      <c r="D43" s="125">
        <v>539156</v>
      </c>
      <c r="E43" s="126">
        <v>3184</v>
      </c>
      <c r="F43" s="127">
        <v>31664</v>
      </c>
      <c r="G43" s="127">
        <v>31366</v>
      </c>
      <c r="H43" s="127">
        <v>12071</v>
      </c>
      <c r="I43" s="127">
        <v>12306</v>
      </c>
      <c r="J43" s="127">
        <v>190</v>
      </c>
      <c r="K43" s="127">
        <v>6556</v>
      </c>
      <c r="L43" s="127">
        <v>9919</v>
      </c>
      <c r="M43" s="127">
        <v>16502</v>
      </c>
      <c r="N43" s="127">
        <v>12516</v>
      </c>
      <c r="O43" s="127">
        <v>61636</v>
      </c>
      <c r="P43" s="127">
        <v>37257</v>
      </c>
      <c r="Q43" s="127">
        <v>27177</v>
      </c>
      <c r="R43" s="127">
        <v>12275</v>
      </c>
      <c r="S43" s="127">
        <v>2914</v>
      </c>
      <c r="T43" s="127">
        <v>853</v>
      </c>
      <c r="U43" s="127">
        <v>3453</v>
      </c>
      <c r="V43" s="127">
        <v>23630</v>
      </c>
      <c r="W43" s="127">
        <v>23149</v>
      </c>
      <c r="X43" s="127">
        <v>230</v>
      </c>
      <c r="Y43" s="127">
        <v>40</v>
      </c>
      <c r="Z43" s="127">
        <v>712</v>
      </c>
      <c r="AA43" s="127">
        <v>2009</v>
      </c>
      <c r="AB43" s="127">
        <v>15012</v>
      </c>
      <c r="AC43" s="127">
        <v>2276</v>
      </c>
      <c r="AD43" s="127">
        <v>2519</v>
      </c>
      <c r="AE43" s="127">
        <v>7503</v>
      </c>
      <c r="AF43" s="127">
        <v>44863</v>
      </c>
      <c r="AG43" s="127">
        <v>1690</v>
      </c>
      <c r="AH43" s="127">
        <v>3294</v>
      </c>
      <c r="AI43" s="127">
        <v>11700</v>
      </c>
      <c r="AJ43" s="127">
        <v>771</v>
      </c>
      <c r="AK43" s="127">
        <v>22230</v>
      </c>
      <c r="AL43" s="127">
        <v>6272</v>
      </c>
      <c r="AM43" s="127">
        <v>798</v>
      </c>
      <c r="AN43" s="127">
        <v>3664</v>
      </c>
      <c r="AO43" s="127">
        <v>53426</v>
      </c>
      <c r="AP43" s="127">
        <v>31529</v>
      </c>
      <c r="AQ43" s="130" t="s">
        <v>174</v>
      </c>
      <c r="AR43" s="129">
        <v>487567</v>
      </c>
      <c r="AS43" s="117"/>
    </row>
    <row r="44" spans="1:45" ht="15" customHeight="1">
      <c r="A44" t="s">
        <v>169</v>
      </c>
      <c r="B44" s="188" t="s">
        <v>188</v>
      </c>
      <c r="C44" s="124">
        <v>3</v>
      </c>
      <c r="D44" s="125">
        <v>681890</v>
      </c>
      <c r="E44" s="126">
        <v>3319</v>
      </c>
      <c r="F44" s="127">
        <v>50269</v>
      </c>
      <c r="G44" s="127">
        <v>34261</v>
      </c>
      <c r="H44" s="127">
        <v>13230</v>
      </c>
      <c r="I44" s="127">
        <v>22592</v>
      </c>
      <c r="J44" s="127">
        <v>587</v>
      </c>
      <c r="K44" s="127">
        <v>6318</v>
      </c>
      <c r="L44" s="127">
        <v>16623</v>
      </c>
      <c r="M44" s="127">
        <v>12533</v>
      </c>
      <c r="N44" s="127">
        <v>8013</v>
      </c>
      <c r="O44" s="127">
        <v>84471</v>
      </c>
      <c r="P44" s="127">
        <v>62350</v>
      </c>
      <c r="Q44" s="127">
        <v>14463</v>
      </c>
      <c r="R44" s="127">
        <v>15302</v>
      </c>
      <c r="S44" s="127">
        <v>4357</v>
      </c>
      <c r="T44" s="127">
        <v>995</v>
      </c>
      <c r="U44" s="127">
        <v>2511</v>
      </c>
      <c r="V44" s="127">
        <v>55152</v>
      </c>
      <c r="W44" s="127">
        <v>24507</v>
      </c>
      <c r="X44" s="127">
        <v>559</v>
      </c>
      <c r="Y44" s="127">
        <v>126</v>
      </c>
      <c r="Z44" s="127">
        <v>1257</v>
      </c>
      <c r="AA44" s="127">
        <v>2792</v>
      </c>
      <c r="AB44" s="127">
        <v>17975</v>
      </c>
      <c r="AC44" s="127">
        <v>3672</v>
      </c>
      <c r="AD44" s="127">
        <v>1477</v>
      </c>
      <c r="AE44" s="127">
        <v>4850</v>
      </c>
      <c r="AF44" s="127">
        <v>32267</v>
      </c>
      <c r="AG44" s="127">
        <v>3067</v>
      </c>
      <c r="AH44" s="127">
        <v>12478</v>
      </c>
      <c r="AI44" s="127">
        <v>13719</v>
      </c>
      <c r="AJ44" s="127">
        <v>813</v>
      </c>
      <c r="AK44" s="127">
        <v>33647</v>
      </c>
      <c r="AL44" s="127">
        <v>6081</v>
      </c>
      <c r="AM44" s="127">
        <v>1288</v>
      </c>
      <c r="AN44" s="127">
        <v>3716</v>
      </c>
      <c r="AO44" s="127">
        <v>66201</v>
      </c>
      <c r="AP44" s="127">
        <v>44052</v>
      </c>
      <c r="AQ44" s="130" t="s">
        <v>175</v>
      </c>
      <c r="AR44" s="129">
        <v>469218</v>
      </c>
      <c r="AS44" s="117"/>
    </row>
    <row r="45" spans="1:45" ht="15" customHeight="1">
      <c r="A45" t="s">
        <v>169</v>
      </c>
      <c r="B45" s="188" t="s">
        <v>188</v>
      </c>
      <c r="C45" s="124">
        <v>2</v>
      </c>
      <c r="D45" s="125">
        <v>551786</v>
      </c>
      <c r="E45" s="126">
        <v>2684</v>
      </c>
      <c r="F45" s="127">
        <v>29769</v>
      </c>
      <c r="G45" s="127">
        <v>36221</v>
      </c>
      <c r="H45" s="127">
        <v>8724</v>
      </c>
      <c r="I45" s="127">
        <v>18978</v>
      </c>
      <c r="J45" s="127">
        <v>265</v>
      </c>
      <c r="K45" s="127">
        <v>3398</v>
      </c>
      <c r="L45" s="127">
        <v>6843</v>
      </c>
      <c r="M45" s="127">
        <v>10677</v>
      </c>
      <c r="N45" s="127">
        <v>5426</v>
      </c>
      <c r="O45" s="127">
        <v>80759</v>
      </c>
      <c r="P45" s="127">
        <v>59341</v>
      </c>
      <c r="Q45" s="127">
        <v>23267</v>
      </c>
      <c r="R45" s="127">
        <v>15303</v>
      </c>
      <c r="S45" s="127">
        <v>2048</v>
      </c>
      <c r="T45" s="127">
        <v>759</v>
      </c>
      <c r="U45" s="127">
        <v>2369</v>
      </c>
      <c r="V45" s="127">
        <v>40626</v>
      </c>
      <c r="W45" s="127">
        <v>18683</v>
      </c>
      <c r="X45" s="127">
        <v>460</v>
      </c>
      <c r="Y45" s="127">
        <v>54</v>
      </c>
      <c r="Z45" s="127">
        <v>1008</v>
      </c>
      <c r="AA45" s="127">
        <v>2444</v>
      </c>
      <c r="AB45" s="127">
        <v>24005</v>
      </c>
      <c r="AC45" s="127">
        <v>3062</v>
      </c>
      <c r="AD45" s="127">
        <v>1929</v>
      </c>
      <c r="AE45" s="127">
        <v>2696</v>
      </c>
      <c r="AF45" s="127">
        <v>21771</v>
      </c>
      <c r="AG45" s="127">
        <v>1115</v>
      </c>
      <c r="AH45" s="127">
        <v>2484</v>
      </c>
      <c r="AI45" s="127">
        <v>5460</v>
      </c>
      <c r="AJ45" s="127">
        <v>287</v>
      </c>
      <c r="AK45" s="127">
        <v>22878</v>
      </c>
      <c r="AL45" s="127">
        <v>1586</v>
      </c>
      <c r="AM45" s="127">
        <v>712</v>
      </c>
      <c r="AN45" s="127">
        <v>536</v>
      </c>
      <c r="AO45" s="127">
        <v>55850</v>
      </c>
      <c r="AP45" s="127">
        <v>37309</v>
      </c>
      <c r="AQ45" s="130" t="s">
        <v>176</v>
      </c>
      <c r="AR45" s="129">
        <v>1078</v>
      </c>
      <c r="AS45" s="117"/>
    </row>
    <row r="46" spans="1:45" ht="15" customHeight="1">
      <c r="A46" t="s">
        <v>169</v>
      </c>
      <c r="B46" s="188" t="s">
        <v>188</v>
      </c>
      <c r="C46" s="124">
        <v>1</v>
      </c>
      <c r="D46" s="125">
        <v>289465</v>
      </c>
      <c r="E46" s="126">
        <v>929</v>
      </c>
      <c r="F46" s="127">
        <v>5364</v>
      </c>
      <c r="G46" s="127">
        <v>20637</v>
      </c>
      <c r="H46" s="127">
        <v>2505</v>
      </c>
      <c r="I46" s="127">
        <v>13670</v>
      </c>
      <c r="J46" s="127">
        <v>373</v>
      </c>
      <c r="K46" s="127">
        <v>4530</v>
      </c>
      <c r="L46" s="127">
        <v>2368</v>
      </c>
      <c r="M46" s="127">
        <v>12814</v>
      </c>
      <c r="N46" s="127">
        <v>5978</v>
      </c>
      <c r="O46" s="127">
        <v>20284</v>
      </c>
      <c r="P46" s="127">
        <v>14091</v>
      </c>
      <c r="Q46" s="127">
        <v>14353</v>
      </c>
      <c r="R46" s="127">
        <v>4820</v>
      </c>
      <c r="S46" s="127">
        <v>364</v>
      </c>
      <c r="T46" s="127">
        <v>280</v>
      </c>
      <c r="U46" s="127">
        <v>1413</v>
      </c>
      <c r="V46" s="127">
        <v>20367</v>
      </c>
      <c r="W46" s="127">
        <v>26690</v>
      </c>
      <c r="X46" s="127">
        <v>138</v>
      </c>
      <c r="Y46" s="127">
        <v>82</v>
      </c>
      <c r="Z46" s="127">
        <v>477</v>
      </c>
      <c r="AA46" s="127">
        <v>1006</v>
      </c>
      <c r="AB46" s="127">
        <v>13834</v>
      </c>
      <c r="AC46" s="127">
        <v>697</v>
      </c>
      <c r="AD46" s="127">
        <v>1058</v>
      </c>
      <c r="AE46" s="127">
        <v>1915</v>
      </c>
      <c r="AF46" s="127">
        <v>26403</v>
      </c>
      <c r="AG46" s="127">
        <v>191</v>
      </c>
      <c r="AH46" s="127">
        <v>195</v>
      </c>
      <c r="AI46" s="127">
        <v>995</v>
      </c>
      <c r="AJ46" s="127">
        <v>73</v>
      </c>
      <c r="AK46" s="127">
        <v>17762</v>
      </c>
      <c r="AL46" s="127">
        <v>286</v>
      </c>
      <c r="AM46" s="127">
        <v>89</v>
      </c>
      <c r="AN46" s="127">
        <v>49</v>
      </c>
      <c r="AO46" s="127">
        <v>40931</v>
      </c>
      <c r="AP46" s="127">
        <v>11454</v>
      </c>
      <c r="AQ46" s="130" t="s">
        <v>177</v>
      </c>
      <c r="AR46" s="129">
        <v>15437</v>
      </c>
      <c r="AS46" s="117"/>
    </row>
    <row r="47" spans="1:45" ht="15" customHeight="1">
      <c r="A47" t="s">
        <v>169</v>
      </c>
      <c r="B47" s="188" t="s">
        <v>188</v>
      </c>
      <c r="C47" s="124" t="s">
        <v>178</v>
      </c>
      <c r="D47" s="125">
        <v>2408497</v>
      </c>
      <c r="E47" s="126">
        <v>11643</v>
      </c>
      <c r="F47" s="127">
        <v>126081</v>
      </c>
      <c r="G47" s="127">
        <v>151329</v>
      </c>
      <c r="H47" s="127">
        <v>61508</v>
      </c>
      <c r="I47" s="127">
        <v>74454</v>
      </c>
      <c r="J47" s="127">
        <v>1507</v>
      </c>
      <c r="K47" s="127">
        <v>27853</v>
      </c>
      <c r="L47" s="127">
        <v>42044</v>
      </c>
      <c r="M47" s="127">
        <v>64428</v>
      </c>
      <c r="N47" s="127">
        <v>40459</v>
      </c>
      <c r="O47" s="127">
        <v>279117</v>
      </c>
      <c r="P47" s="127">
        <v>187274</v>
      </c>
      <c r="Q47" s="127">
        <v>88984</v>
      </c>
      <c r="R47" s="127">
        <v>54445</v>
      </c>
      <c r="S47" s="127">
        <v>11507</v>
      </c>
      <c r="T47" s="127">
        <v>3563</v>
      </c>
      <c r="U47" s="127">
        <v>12853</v>
      </c>
      <c r="V47" s="127">
        <v>164339</v>
      </c>
      <c r="W47" s="127">
        <v>106707</v>
      </c>
      <c r="X47" s="127">
        <v>1577</v>
      </c>
      <c r="Y47" s="127">
        <v>339</v>
      </c>
      <c r="Z47" s="127">
        <v>3923</v>
      </c>
      <c r="AA47" s="127">
        <v>10552</v>
      </c>
      <c r="AB47" s="127">
        <v>75303</v>
      </c>
      <c r="AC47" s="127">
        <v>10887</v>
      </c>
      <c r="AD47" s="127">
        <v>10489</v>
      </c>
      <c r="AE47" s="127">
        <v>26103</v>
      </c>
      <c r="AF47" s="127">
        <v>160661</v>
      </c>
      <c r="AG47" s="127">
        <v>6831</v>
      </c>
      <c r="AH47" s="127">
        <v>19959</v>
      </c>
      <c r="AI47" s="127">
        <v>37634</v>
      </c>
      <c r="AJ47" s="127">
        <v>2353</v>
      </c>
      <c r="AK47" s="127">
        <v>111783</v>
      </c>
      <c r="AL47" s="127">
        <v>18204</v>
      </c>
      <c r="AM47" s="127">
        <v>3257</v>
      </c>
      <c r="AN47" s="127">
        <v>10048</v>
      </c>
      <c r="AO47" s="127">
        <v>249799</v>
      </c>
      <c r="AP47" s="127">
        <v>138700</v>
      </c>
      <c r="AQ47" s="130" t="s">
        <v>179</v>
      </c>
      <c r="AR47" s="129">
        <v>1346353</v>
      </c>
      <c r="AS47" s="117"/>
    </row>
    <row r="48" spans="1:45" s="131" customFormat="1" ht="15" customHeight="1">
      <c r="A48" s="131" t="s">
        <v>169</v>
      </c>
      <c r="B48" s="132" t="s">
        <v>180</v>
      </c>
      <c r="C48" s="133" t="s">
        <v>181</v>
      </c>
      <c r="D48" s="134">
        <v>3.04</v>
      </c>
      <c r="E48" s="135">
        <v>3.15</v>
      </c>
      <c r="F48" s="136">
        <v>3.07</v>
      </c>
      <c r="G48" s="136">
        <v>3.08</v>
      </c>
      <c r="H48" s="136">
        <v>3.79</v>
      </c>
      <c r="I48" s="136">
        <v>2.73</v>
      </c>
      <c r="J48" s="136">
        <v>2.58</v>
      </c>
      <c r="K48" s="136">
        <v>3.29</v>
      </c>
      <c r="L48" s="136">
        <v>3.26</v>
      </c>
      <c r="M48" s="136">
        <v>3.06</v>
      </c>
      <c r="N48" s="136">
        <v>3.3</v>
      </c>
      <c r="O48" s="136">
        <v>3.02</v>
      </c>
      <c r="P48" s="136">
        <v>2.88</v>
      </c>
      <c r="Q48" s="136">
        <v>2.94</v>
      </c>
      <c r="R48" s="136">
        <v>3.02</v>
      </c>
      <c r="S48" s="136">
        <v>3.33</v>
      </c>
      <c r="T48" s="136">
        <v>3.25</v>
      </c>
      <c r="U48" s="136">
        <v>3.35</v>
      </c>
      <c r="V48" s="136">
        <v>2.95</v>
      </c>
      <c r="W48" s="136">
        <v>2.8</v>
      </c>
      <c r="X48" s="136">
        <v>2.92</v>
      </c>
      <c r="Y48" s="136">
        <v>2.69</v>
      </c>
      <c r="Z48" s="136">
        <v>2.92</v>
      </c>
      <c r="AA48" s="136">
        <v>3.2</v>
      </c>
      <c r="AB48" s="136">
        <v>2.63</v>
      </c>
      <c r="AC48" s="136">
        <v>3.02</v>
      </c>
      <c r="AD48" s="136">
        <v>3.52</v>
      </c>
      <c r="AE48" s="136">
        <v>3.74</v>
      </c>
      <c r="AF48" s="136">
        <v>3.26</v>
      </c>
      <c r="AG48" s="136">
        <v>3.25</v>
      </c>
      <c r="AH48" s="136">
        <v>3.17</v>
      </c>
      <c r="AI48" s="136">
        <v>3.42</v>
      </c>
      <c r="AJ48" s="136">
        <v>3.49</v>
      </c>
      <c r="AK48" s="136">
        <v>2.95</v>
      </c>
      <c r="AL48" s="136">
        <v>3.66</v>
      </c>
      <c r="AM48" s="136">
        <v>3.2</v>
      </c>
      <c r="AN48" s="136">
        <v>3.72</v>
      </c>
      <c r="AO48" s="136">
        <v>2.93</v>
      </c>
      <c r="AP48" s="136">
        <v>3</v>
      </c>
      <c r="AQ48" s="130" t="s">
        <v>182</v>
      </c>
      <c r="AR48" s="137" t="s">
        <v>183</v>
      </c>
      <c r="AS48" s="138"/>
    </row>
    <row r="49" spans="1:45" ht="15" customHeight="1">
      <c r="A49" t="s">
        <v>169</v>
      </c>
      <c r="B49" s="139" t="s">
        <v>189</v>
      </c>
      <c r="C49" s="140">
        <v>5</v>
      </c>
      <c r="D49" s="125">
        <v>33049</v>
      </c>
      <c r="E49" s="141">
        <v>176</v>
      </c>
      <c r="F49" s="142">
        <v>1018</v>
      </c>
      <c r="G49" s="142">
        <v>2538</v>
      </c>
      <c r="H49" s="142">
        <v>2642</v>
      </c>
      <c r="I49" s="142">
        <v>782</v>
      </c>
      <c r="J49" s="142">
        <v>130</v>
      </c>
      <c r="K49" s="142">
        <v>846</v>
      </c>
      <c r="L49" s="142">
        <v>632</v>
      </c>
      <c r="M49" s="142">
        <v>1079</v>
      </c>
      <c r="N49" s="142">
        <v>765</v>
      </c>
      <c r="O49" s="142">
        <v>3263</v>
      </c>
      <c r="P49" s="142">
        <v>1342</v>
      </c>
      <c r="Q49" s="142">
        <v>952</v>
      </c>
      <c r="R49" s="142">
        <v>625</v>
      </c>
      <c r="S49" s="142">
        <v>185</v>
      </c>
      <c r="T49" s="142">
        <v>66</v>
      </c>
      <c r="U49" s="142">
        <v>225</v>
      </c>
      <c r="V49" s="142">
        <v>2050</v>
      </c>
      <c r="W49" s="142">
        <v>1108</v>
      </c>
      <c r="X49" s="142">
        <v>6</v>
      </c>
      <c r="Y49" s="142">
        <v>183</v>
      </c>
      <c r="Z49" s="142">
        <v>43</v>
      </c>
      <c r="AA49" s="142">
        <v>211</v>
      </c>
      <c r="AB49" s="142">
        <v>513</v>
      </c>
      <c r="AC49" s="142">
        <v>147</v>
      </c>
      <c r="AD49" s="142">
        <v>361</v>
      </c>
      <c r="AE49" s="142">
        <v>914</v>
      </c>
      <c r="AF49" s="142">
        <v>2859</v>
      </c>
      <c r="AG49" s="142">
        <v>79</v>
      </c>
      <c r="AH49" s="142">
        <v>145</v>
      </c>
      <c r="AI49" s="142">
        <v>548</v>
      </c>
      <c r="AJ49" s="142">
        <v>44</v>
      </c>
      <c r="AK49" s="142">
        <v>1417</v>
      </c>
      <c r="AL49" s="142">
        <v>399</v>
      </c>
      <c r="AM49" s="142">
        <v>31</v>
      </c>
      <c r="AN49" s="142">
        <v>256</v>
      </c>
      <c r="AO49" s="142">
        <v>3073</v>
      </c>
      <c r="AP49" s="142">
        <v>1396</v>
      </c>
      <c r="AQ49" s="128" t="s">
        <v>173</v>
      </c>
      <c r="AR49" s="143">
        <v>36554</v>
      </c>
      <c r="AS49" s="117"/>
    </row>
    <row r="50" spans="1:45" ht="15" customHeight="1">
      <c r="A50" t="s">
        <v>169</v>
      </c>
      <c r="B50" s="188" t="s">
        <v>189</v>
      </c>
      <c r="C50" s="124">
        <v>4</v>
      </c>
      <c r="D50" s="125">
        <v>47278</v>
      </c>
      <c r="E50" s="126">
        <v>327</v>
      </c>
      <c r="F50" s="127">
        <v>2898</v>
      </c>
      <c r="G50" s="127">
        <v>2543</v>
      </c>
      <c r="H50" s="127">
        <v>1147</v>
      </c>
      <c r="I50" s="127">
        <v>1190</v>
      </c>
      <c r="J50" s="127">
        <v>100</v>
      </c>
      <c r="K50" s="127">
        <v>696</v>
      </c>
      <c r="L50" s="127">
        <v>970</v>
      </c>
      <c r="M50" s="127">
        <v>1422</v>
      </c>
      <c r="N50" s="127">
        <v>977</v>
      </c>
      <c r="O50" s="127">
        <v>5432</v>
      </c>
      <c r="P50" s="127">
        <v>3180</v>
      </c>
      <c r="Q50" s="127">
        <v>2322</v>
      </c>
      <c r="R50" s="127">
        <v>1005</v>
      </c>
      <c r="S50" s="127">
        <v>307</v>
      </c>
      <c r="T50" s="127">
        <v>66</v>
      </c>
      <c r="U50" s="127">
        <v>287</v>
      </c>
      <c r="V50" s="127">
        <v>1939</v>
      </c>
      <c r="W50" s="127">
        <v>1948</v>
      </c>
      <c r="X50" s="127">
        <v>15</v>
      </c>
      <c r="Y50" s="127">
        <v>70</v>
      </c>
      <c r="Z50" s="127">
        <v>73</v>
      </c>
      <c r="AA50" s="127">
        <v>181</v>
      </c>
      <c r="AB50" s="127">
        <v>1364</v>
      </c>
      <c r="AC50" s="127">
        <v>199</v>
      </c>
      <c r="AD50" s="127">
        <v>255</v>
      </c>
      <c r="AE50" s="127">
        <v>657</v>
      </c>
      <c r="AF50" s="127">
        <v>3642</v>
      </c>
      <c r="AG50" s="127">
        <v>152</v>
      </c>
      <c r="AH50" s="127">
        <v>314</v>
      </c>
      <c r="AI50" s="127">
        <v>931</v>
      </c>
      <c r="AJ50" s="127">
        <v>67</v>
      </c>
      <c r="AK50" s="127">
        <v>1803</v>
      </c>
      <c r="AL50" s="127">
        <v>621</v>
      </c>
      <c r="AM50" s="127">
        <v>67</v>
      </c>
      <c r="AN50" s="127">
        <v>359</v>
      </c>
      <c r="AO50" s="127">
        <v>4722</v>
      </c>
      <c r="AP50" s="127">
        <v>3030</v>
      </c>
      <c r="AQ50" s="130" t="s">
        <v>174</v>
      </c>
      <c r="AR50" s="129">
        <v>44179</v>
      </c>
      <c r="AS50" s="117"/>
    </row>
    <row r="51" spans="1:45" ht="15" customHeight="1">
      <c r="A51" t="s">
        <v>169</v>
      </c>
      <c r="B51" s="188" t="s">
        <v>189</v>
      </c>
      <c r="C51" s="124">
        <v>3</v>
      </c>
      <c r="D51" s="125">
        <v>58948</v>
      </c>
      <c r="E51" s="126">
        <v>321</v>
      </c>
      <c r="F51" s="127">
        <v>4257</v>
      </c>
      <c r="G51" s="127">
        <v>2750</v>
      </c>
      <c r="H51" s="127">
        <v>1173</v>
      </c>
      <c r="I51" s="127">
        <v>1868</v>
      </c>
      <c r="J51" s="127">
        <v>152</v>
      </c>
      <c r="K51" s="127">
        <v>623</v>
      </c>
      <c r="L51" s="127">
        <v>1629</v>
      </c>
      <c r="M51" s="127">
        <v>1038</v>
      </c>
      <c r="N51" s="127">
        <v>631</v>
      </c>
      <c r="O51" s="127">
        <v>7482</v>
      </c>
      <c r="P51" s="127">
        <v>5299</v>
      </c>
      <c r="Q51" s="127">
        <v>1204</v>
      </c>
      <c r="R51" s="127">
        <v>1250</v>
      </c>
      <c r="S51" s="127">
        <v>404</v>
      </c>
      <c r="T51" s="127">
        <v>67</v>
      </c>
      <c r="U51" s="127">
        <v>248</v>
      </c>
      <c r="V51" s="127">
        <v>4469</v>
      </c>
      <c r="W51" s="127">
        <v>2148</v>
      </c>
      <c r="X51" s="127">
        <v>27</v>
      </c>
      <c r="Y51" s="127">
        <v>88</v>
      </c>
      <c r="Z51" s="127">
        <v>97</v>
      </c>
      <c r="AA51" s="127">
        <v>240</v>
      </c>
      <c r="AB51" s="127">
        <v>1520</v>
      </c>
      <c r="AC51" s="127">
        <v>316</v>
      </c>
      <c r="AD51" s="127">
        <v>154</v>
      </c>
      <c r="AE51" s="127">
        <v>453</v>
      </c>
      <c r="AF51" s="127">
        <v>2667</v>
      </c>
      <c r="AG51" s="127">
        <v>285</v>
      </c>
      <c r="AH51" s="127">
        <v>1169</v>
      </c>
      <c r="AI51" s="127">
        <v>1058</v>
      </c>
      <c r="AJ51" s="127">
        <v>71</v>
      </c>
      <c r="AK51" s="127">
        <v>2570</v>
      </c>
      <c r="AL51" s="127">
        <v>609</v>
      </c>
      <c r="AM51" s="127">
        <v>130</v>
      </c>
      <c r="AN51" s="127">
        <v>389</v>
      </c>
      <c r="AO51" s="127">
        <v>5675</v>
      </c>
      <c r="AP51" s="127">
        <v>4417</v>
      </c>
      <c r="AQ51" s="130" t="s">
        <v>175</v>
      </c>
      <c r="AR51" s="129">
        <v>39148</v>
      </c>
      <c r="AS51" s="117"/>
    </row>
    <row r="52" spans="1:45" ht="15" customHeight="1">
      <c r="A52" t="s">
        <v>169</v>
      </c>
      <c r="B52" s="188" t="s">
        <v>189</v>
      </c>
      <c r="C52" s="124">
        <v>2</v>
      </c>
      <c r="D52" s="125">
        <v>50541</v>
      </c>
      <c r="E52" s="126">
        <v>241</v>
      </c>
      <c r="F52" s="127">
        <v>2882</v>
      </c>
      <c r="G52" s="127">
        <v>2932</v>
      </c>
      <c r="H52" s="127">
        <v>785</v>
      </c>
      <c r="I52" s="127">
        <v>1573</v>
      </c>
      <c r="J52" s="127">
        <v>28</v>
      </c>
      <c r="K52" s="127">
        <v>341</v>
      </c>
      <c r="L52" s="127">
        <v>707</v>
      </c>
      <c r="M52" s="127">
        <v>870</v>
      </c>
      <c r="N52" s="127">
        <v>407</v>
      </c>
      <c r="O52" s="127">
        <v>8011</v>
      </c>
      <c r="P52" s="127">
        <v>5433</v>
      </c>
      <c r="Q52" s="127">
        <v>1975</v>
      </c>
      <c r="R52" s="127">
        <v>1424</v>
      </c>
      <c r="S52" s="127">
        <v>225</v>
      </c>
      <c r="T52" s="127">
        <v>36</v>
      </c>
      <c r="U52" s="127">
        <v>187</v>
      </c>
      <c r="V52" s="127">
        <v>3506</v>
      </c>
      <c r="W52" s="127">
        <v>1717</v>
      </c>
      <c r="X52" s="127">
        <v>14</v>
      </c>
      <c r="Y52" s="127">
        <v>23</v>
      </c>
      <c r="Z52" s="127">
        <v>74</v>
      </c>
      <c r="AA52" s="127">
        <v>244</v>
      </c>
      <c r="AB52" s="127">
        <v>2179</v>
      </c>
      <c r="AC52" s="127">
        <v>239</v>
      </c>
      <c r="AD52" s="127">
        <v>177</v>
      </c>
      <c r="AE52" s="127">
        <v>265</v>
      </c>
      <c r="AF52" s="127">
        <v>1829</v>
      </c>
      <c r="AG52" s="127">
        <v>138</v>
      </c>
      <c r="AH52" s="127">
        <v>326</v>
      </c>
      <c r="AI52" s="127">
        <v>468</v>
      </c>
      <c r="AJ52" s="127">
        <v>18</v>
      </c>
      <c r="AK52" s="127">
        <v>1715</v>
      </c>
      <c r="AL52" s="127">
        <v>211</v>
      </c>
      <c r="AM52" s="127">
        <v>86</v>
      </c>
      <c r="AN52" s="127">
        <v>65</v>
      </c>
      <c r="AO52" s="127">
        <v>4999</v>
      </c>
      <c r="AP52" s="127">
        <v>4191</v>
      </c>
      <c r="AQ52" s="130" t="s">
        <v>176</v>
      </c>
      <c r="AR52" s="129">
        <v>189</v>
      </c>
      <c r="AS52" s="117"/>
    </row>
    <row r="53" spans="1:45" ht="15" customHeight="1">
      <c r="A53" t="s">
        <v>169</v>
      </c>
      <c r="B53" s="188" t="s">
        <v>189</v>
      </c>
      <c r="C53" s="124">
        <v>1</v>
      </c>
      <c r="D53" s="125">
        <v>33205</v>
      </c>
      <c r="E53" s="126">
        <v>100</v>
      </c>
      <c r="F53" s="127">
        <v>712</v>
      </c>
      <c r="G53" s="127">
        <v>2017</v>
      </c>
      <c r="H53" s="127">
        <v>288</v>
      </c>
      <c r="I53" s="127">
        <v>1387</v>
      </c>
      <c r="J53" s="127">
        <v>57</v>
      </c>
      <c r="K53" s="127">
        <v>497</v>
      </c>
      <c r="L53" s="127">
        <v>291</v>
      </c>
      <c r="M53" s="127">
        <v>1337</v>
      </c>
      <c r="N53" s="127">
        <v>562</v>
      </c>
      <c r="O53" s="127">
        <v>2865</v>
      </c>
      <c r="P53" s="127">
        <v>2087</v>
      </c>
      <c r="Q53" s="127">
        <v>1598</v>
      </c>
      <c r="R53" s="127">
        <v>479</v>
      </c>
      <c r="S53" s="127">
        <v>50</v>
      </c>
      <c r="T53" s="127">
        <v>22</v>
      </c>
      <c r="U53" s="127">
        <v>166</v>
      </c>
      <c r="V53" s="127">
        <v>2443</v>
      </c>
      <c r="W53" s="127">
        <v>3127</v>
      </c>
      <c r="X53" s="127">
        <v>12</v>
      </c>
      <c r="Y53" s="127">
        <v>30</v>
      </c>
      <c r="Z53" s="127">
        <v>26</v>
      </c>
      <c r="AA53" s="127">
        <v>117</v>
      </c>
      <c r="AB53" s="127">
        <v>1534</v>
      </c>
      <c r="AC53" s="127">
        <v>79</v>
      </c>
      <c r="AD53" s="127">
        <v>84</v>
      </c>
      <c r="AE53" s="127">
        <v>168</v>
      </c>
      <c r="AF53" s="127">
        <v>2582</v>
      </c>
      <c r="AG53" s="127">
        <v>27</v>
      </c>
      <c r="AH53" s="127">
        <v>42</v>
      </c>
      <c r="AI53" s="127">
        <v>89</v>
      </c>
      <c r="AJ53" s="127">
        <v>5</v>
      </c>
      <c r="AK53" s="127">
        <v>1855</v>
      </c>
      <c r="AL53" s="127">
        <v>48</v>
      </c>
      <c r="AM53" s="127">
        <v>10</v>
      </c>
      <c r="AN53" s="127">
        <v>6</v>
      </c>
      <c r="AO53" s="127">
        <v>4714</v>
      </c>
      <c r="AP53" s="127">
        <v>1692</v>
      </c>
      <c r="AQ53" s="130" t="s">
        <v>177</v>
      </c>
      <c r="AR53" s="129">
        <v>1490</v>
      </c>
      <c r="AS53" s="117"/>
    </row>
    <row r="54" spans="1:45" ht="15" customHeight="1">
      <c r="A54" t="s">
        <v>169</v>
      </c>
      <c r="B54" s="188" t="s">
        <v>189</v>
      </c>
      <c r="C54" s="124" t="s">
        <v>178</v>
      </c>
      <c r="D54" s="125">
        <v>223021</v>
      </c>
      <c r="E54" s="126">
        <v>1165</v>
      </c>
      <c r="F54" s="127">
        <v>11767</v>
      </c>
      <c r="G54" s="127">
        <v>12780</v>
      </c>
      <c r="H54" s="127">
        <v>6035</v>
      </c>
      <c r="I54" s="127">
        <v>6800</v>
      </c>
      <c r="J54" s="127">
        <v>467</v>
      </c>
      <c r="K54" s="127">
        <v>3003</v>
      </c>
      <c r="L54" s="127">
        <v>4229</v>
      </c>
      <c r="M54" s="127">
        <v>5746</v>
      </c>
      <c r="N54" s="127">
        <v>3342</v>
      </c>
      <c r="O54" s="127">
        <v>27053</v>
      </c>
      <c r="P54" s="127">
        <v>17341</v>
      </c>
      <c r="Q54" s="127">
        <v>8051</v>
      </c>
      <c r="R54" s="127">
        <v>4783</v>
      </c>
      <c r="S54" s="127">
        <v>1171</v>
      </c>
      <c r="T54" s="127">
        <v>257</v>
      </c>
      <c r="U54" s="127">
        <v>1113</v>
      </c>
      <c r="V54" s="127">
        <v>14407</v>
      </c>
      <c r="W54" s="127">
        <v>10048</v>
      </c>
      <c r="X54" s="127">
        <v>74</v>
      </c>
      <c r="Y54" s="127">
        <v>394</v>
      </c>
      <c r="Z54" s="127">
        <v>313</v>
      </c>
      <c r="AA54" s="127">
        <v>993</v>
      </c>
      <c r="AB54" s="127">
        <v>7110</v>
      </c>
      <c r="AC54" s="127">
        <v>980</v>
      </c>
      <c r="AD54" s="127">
        <v>1031</v>
      </c>
      <c r="AE54" s="127">
        <v>2457</v>
      </c>
      <c r="AF54" s="127">
        <v>13579</v>
      </c>
      <c r="AG54" s="127">
        <v>681</v>
      </c>
      <c r="AH54" s="127">
        <v>1996</v>
      </c>
      <c r="AI54" s="127">
        <v>3094</v>
      </c>
      <c r="AJ54" s="127">
        <v>205</v>
      </c>
      <c r="AK54" s="127">
        <v>9360</v>
      </c>
      <c r="AL54" s="127">
        <v>1888</v>
      </c>
      <c r="AM54" s="127">
        <v>324</v>
      </c>
      <c r="AN54" s="127">
        <v>1075</v>
      </c>
      <c r="AO54" s="127">
        <v>23183</v>
      </c>
      <c r="AP54" s="127">
        <v>14726</v>
      </c>
      <c r="AQ54" s="130" t="s">
        <v>179</v>
      </c>
      <c r="AR54" s="129">
        <v>121560</v>
      </c>
      <c r="AS54" s="117"/>
    </row>
    <row r="55" spans="1:45" s="131" customFormat="1" ht="15" customHeight="1">
      <c r="A55" s="131" t="s">
        <v>169</v>
      </c>
      <c r="B55" s="132" t="s">
        <v>180</v>
      </c>
      <c r="C55" s="133" t="s">
        <v>181</v>
      </c>
      <c r="D55" s="134">
        <v>2.98</v>
      </c>
      <c r="E55" s="135">
        <v>3.2</v>
      </c>
      <c r="F55" s="136">
        <v>3.05</v>
      </c>
      <c r="G55" s="136">
        <v>3.05</v>
      </c>
      <c r="H55" s="136">
        <v>3.84</v>
      </c>
      <c r="I55" s="136">
        <v>2.77</v>
      </c>
      <c r="J55" s="136">
        <v>3.47</v>
      </c>
      <c r="K55" s="136">
        <v>3.35</v>
      </c>
      <c r="L55" s="136">
        <v>3.22</v>
      </c>
      <c r="M55" s="136">
        <v>3.01</v>
      </c>
      <c r="N55" s="136">
        <v>3.29</v>
      </c>
      <c r="O55" s="136">
        <v>2.93</v>
      </c>
      <c r="P55" s="136">
        <v>2.78</v>
      </c>
      <c r="Q55" s="136">
        <v>2.88</v>
      </c>
      <c r="R55" s="136">
        <v>2.97</v>
      </c>
      <c r="S55" s="136">
        <v>3.3</v>
      </c>
      <c r="T55" s="136">
        <v>3.46</v>
      </c>
      <c r="U55" s="136">
        <v>3.2</v>
      </c>
      <c r="V55" s="136">
        <v>2.84</v>
      </c>
      <c r="W55" s="136">
        <v>2.62</v>
      </c>
      <c r="X55" s="136">
        <v>2.85</v>
      </c>
      <c r="Y55" s="136">
        <v>3.9</v>
      </c>
      <c r="Z55" s="136">
        <v>3.11</v>
      </c>
      <c r="AA55" s="136">
        <v>3.13</v>
      </c>
      <c r="AB55" s="136">
        <v>2.6</v>
      </c>
      <c r="AC55" s="136">
        <v>3.1</v>
      </c>
      <c r="AD55" s="136">
        <v>3.61</v>
      </c>
      <c r="AE55" s="136">
        <v>3.77</v>
      </c>
      <c r="AF55" s="136">
        <v>3.17</v>
      </c>
      <c r="AG55" s="136">
        <v>3.17</v>
      </c>
      <c r="AH55" s="136">
        <v>3.1</v>
      </c>
      <c r="AI55" s="136">
        <v>3.45</v>
      </c>
      <c r="AJ55" s="136">
        <v>3.62</v>
      </c>
      <c r="AK55" s="136">
        <v>2.92</v>
      </c>
      <c r="AL55" s="136">
        <v>3.59</v>
      </c>
      <c r="AM55" s="136">
        <v>3.07</v>
      </c>
      <c r="AN55" s="136">
        <v>3.74</v>
      </c>
      <c r="AO55" s="136">
        <v>2.85</v>
      </c>
      <c r="AP55" s="136">
        <v>2.88</v>
      </c>
      <c r="AQ55" s="130" t="s">
        <v>182</v>
      </c>
      <c r="AR55" s="137" t="s">
        <v>183</v>
      </c>
      <c r="AS55" s="138"/>
    </row>
    <row r="56" spans="1:45" ht="15" customHeight="1">
      <c r="A56" t="s">
        <v>169</v>
      </c>
      <c r="B56" s="139" t="s">
        <v>190</v>
      </c>
      <c r="C56" s="140">
        <v>5</v>
      </c>
      <c r="D56" s="125" t="s">
        <v>172</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172</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v>1</v>
      </c>
      <c r="AS56" s="117"/>
    </row>
    <row r="57" spans="1:45" ht="15" customHeight="1">
      <c r="A57" t="s">
        <v>169</v>
      </c>
      <c r="B57" s="188" t="s">
        <v>190</v>
      </c>
      <c r="C57" s="124">
        <v>4</v>
      </c>
      <c r="D57" s="125" t="s">
        <v>172</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172</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172</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172</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172</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172</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172</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172</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v>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v>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v>1</v>
      </c>
      <c r="AS61" s="117"/>
    </row>
    <row r="62" spans="1:45" s="131" customFormat="1" ht="15" customHeight="1">
      <c r="A62" s="131" t="s">
        <v>169</v>
      </c>
      <c r="B62" s="132" t="s">
        <v>180</v>
      </c>
      <c r="C62" s="133" t="s">
        <v>181</v>
      </c>
      <c r="D62" s="134" t="s">
        <v>172</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172</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13473</v>
      </c>
      <c r="E63" s="141">
        <v>55</v>
      </c>
      <c r="F63" s="142">
        <v>431</v>
      </c>
      <c r="G63" s="142">
        <v>836</v>
      </c>
      <c r="H63" s="142">
        <v>1147</v>
      </c>
      <c r="I63" s="142">
        <v>438</v>
      </c>
      <c r="J63" s="142">
        <v>357</v>
      </c>
      <c r="K63" s="142">
        <v>532</v>
      </c>
      <c r="L63" s="142">
        <v>333</v>
      </c>
      <c r="M63" s="142">
        <v>434</v>
      </c>
      <c r="N63" s="142">
        <v>332</v>
      </c>
      <c r="O63" s="142">
        <v>1042</v>
      </c>
      <c r="P63" s="142">
        <v>331</v>
      </c>
      <c r="Q63" s="142">
        <v>244</v>
      </c>
      <c r="R63" s="142">
        <v>269</v>
      </c>
      <c r="S63" s="142">
        <v>102</v>
      </c>
      <c r="T63" s="142">
        <v>23</v>
      </c>
      <c r="U63" s="142">
        <v>73</v>
      </c>
      <c r="V63" s="142">
        <v>585</v>
      </c>
      <c r="W63" s="142">
        <v>582</v>
      </c>
      <c r="X63" s="142">
        <v>8</v>
      </c>
      <c r="Y63" s="142">
        <v>30</v>
      </c>
      <c r="Z63" s="142">
        <v>20</v>
      </c>
      <c r="AA63" s="142">
        <v>88</v>
      </c>
      <c r="AB63" s="142">
        <v>317</v>
      </c>
      <c r="AC63" s="142">
        <v>68</v>
      </c>
      <c r="AD63" s="142">
        <v>161</v>
      </c>
      <c r="AE63" s="142">
        <v>397</v>
      </c>
      <c r="AF63" s="142">
        <v>907</v>
      </c>
      <c r="AG63" s="142">
        <v>35</v>
      </c>
      <c r="AH63" s="142">
        <v>55</v>
      </c>
      <c r="AI63" s="142">
        <v>624</v>
      </c>
      <c r="AJ63" s="142">
        <v>19</v>
      </c>
      <c r="AK63" s="142">
        <v>596</v>
      </c>
      <c r="AL63" s="142">
        <v>133</v>
      </c>
      <c r="AM63" s="142">
        <v>16</v>
      </c>
      <c r="AN63" s="142">
        <v>79</v>
      </c>
      <c r="AO63" s="142">
        <v>1193</v>
      </c>
      <c r="AP63" s="142">
        <v>581</v>
      </c>
      <c r="AQ63" s="128" t="s">
        <v>173</v>
      </c>
      <c r="AR63" s="143">
        <v>17084</v>
      </c>
      <c r="AS63" s="117"/>
    </row>
    <row r="64" spans="1:45" ht="15" customHeight="1">
      <c r="A64" t="s">
        <v>169</v>
      </c>
      <c r="B64" s="188" t="s">
        <v>191</v>
      </c>
      <c r="C64" s="124">
        <v>4</v>
      </c>
      <c r="D64" s="125">
        <v>16255</v>
      </c>
      <c r="E64" s="126">
        <v>96</v>
      </c>
      <c r="F64" s="127">
        <v>984</v>
      </c>
      <c r="G64" s="127">
        <v>783</v>
      </c>
      <c r="H64" s="127">
        <v>364</v>
      </c>
      <c r="I64" s="127">
        <v>421</v>
      </c>
      <c r="J64" s="127">
        <v>83</v>
      </c>
      <c r="K64" s="127">
        <v>352</v>
      </c>
      <c r="L64" s="127">
        <v>458</v>
      </c>
      <c r="M64" s="127">
        <v>475</v>
      </c>
      <c r="N64" s="127">
        <v>359</v>
      </c>
      <c r="O64" s="127">
        <v>1556</v>
      </c>
      <c r="P64" s="127">
        <v>703</v>
      </c>
      <c r="Q64" s="127">
        <v>607</v>
      </c>
      <c r="R64" s="127">
        <v>388</v>
      </c>
      <c r="S64" s="127">
        <v>110</v>
      </c>
      <c r="T64" s="127">
        <v>24</v>
      </c>
      <c r="U64" s="127">
        <v>75</v>
      </c>
      <c r="V64" s="127">
        <v>504</v>
      </c>
      <c r="W64" s="127">
        <v>915</v>
      </c>
      <c r="X64" s="127">
        <v>4</v>
      </c>
      <c r="Y64" s="127">
        <v>8</v>
      </c>
      <c r="Z64" s="127">
        <v>29</v>
      </c>
      <c r="AA64" s="127">
        <v>64</v>
      </c>
      <c r="AB64" s="127">
        <v>613</v>
      </c>
      <c r="AC64" s="127">
        <v>74</v>
      </c>
      <c r="AD64" s="127">
        <v>101</v>
      </c>
      <c r="AE64" s="127">
        <v>218</v>
      </c>
      <c r="AF64" s="127">
        <v>1122</v>
      </c>
      <c r="AG64" s="127">
        <v>63</v>
      </c>
      <c r="AH64" s="127">
        <v>92</v>
      </c>
      <c r="AI64" s="127">
        <v>1108</v>
      </c>
      <c r="AJ64" s="127">
        <v>60</v>
      </c>
      <c r="AK64" s="127">
        <v>571</v>
      </c>
      <c r="AL64" s="127">
        <v>174</v>
      </c>
      <c r="AM64" s="127">
        <v>21</v>
      </c>
      <c r="AN64" s="127">
        <v>79</v>
      </c>
      <c r="AO64" s="127">
        <v>1463</v>
      </c>
      <c r="AP64" s="127">
        <v>1134</v>
      </c>
      <c r="AQ64" s="130" t="s">
        <v>174</v>
      </c>
      <c r="AR64" s="129">
        <v>14697</v>
      </c>
      <c r="AS64" s="117"/>
    </row>
    <row r="65" spans="1:45" ht="15" customHeight="1">
      <c r="A65" t="s">
        <v>169</v>
      </c>
      <c r="B65" s="188" t="s">
        <v>191</v>
      </c>
      <c r="C65" s="124">
        <v>3</v>
      </c>
      <c r="D65" s="125">
        <v>19569</v>
      </c>
      <c r="E65" s="126">
        <v>113</v>
      </c>
      <c r="F65" s="127">
        <v>1248</v>
      </c>
      <c r="G65" s="127">
        <v>832</v>
      </c>
      <c r="H65" s="127">
        <v>375</v>
      </c>
      <c r="I65" s="127">
        <v>627</v>
      </c>
      <c r="J65" s="127">
        <v>73</v>
      </c>
      <c r="K65" s="127">
        <v>332</v>
      </c>
      <c r="L65" s="127">
        <v>778</v>
      </c>
      <c r="M65" s="127">
        <v>370</v>
      </c>
      <c r="N65" s="127">
        <v>232</v>
      </c>
      <c r="O65" s="127">
        <v>2123</v>
      </c>
      <c r="P65" s="127">
        <v>1171</v>
      </c>
      <c r="Q65" s="127">
        <v>346</v>
      </c>
      <c r="R65" s="127">
        <v>391</v>
      </c>
      <c r="S65" s="127">
        <v>143</v>
      </c>
      <c r="T65" s="127">
        <v>30</v>
      </c>
      <c r="U65" s="127">
        <v>70</v>
      </c>
      <c r="V65" s="127">
        <v>1179</v>
      </c>
      <c r="W65" s="127">
        <v>1001</v>
      </c>
      <c r="X65" s="127">
        <v>11</v>
      </c>
      <c r="Y65" s="127">
        <v>17</v>
      </c>
      <c r="Z65" s="127">
        <v>37</v>
      </c>
      <c r="AA65" s="127">
        <v>87</v>
      </c>
      <c r="AB65" s="127">
        <v>523</v>
      </c>
      <c r="AC65" s="127">
        <v>110</v>
      </c>
      <c r="AD65" s="127">
        <v>53</v>
      </c>
      <c r="AE65" s="127">
        <v>127</v>
      </c>
      <c r="AF65" s="127">
        <v>891</v>
      </c>
      <c r="AG65" s="127">
        <v>158</v>
      </c>
      <c r="AH65" s="127">
        <v>425</v>
      </c>
      <c r="AI65" s="127">
        <v>1157</v>
      </c>
      <c r="AJ65" s="127">
        <v>114</v>
      </c>
      <c r="AK65" s="127">
        <v>802</v>
      </c>
      <c r="AL65" s="127">
        <v>222</v>
      </c>
      <c r="AM65" s="127">
        <v>38</v>
      </c>
      <c r="AN65" s="127">
        <v>125</v>
      </c>
      <c r="AO65" s="127">
        <v>1756</v>
      </c>
      <c r="AP65" s="127">
        <v>1482</v>
      </c>
      <c r="AQ65" s="130" t="s">
        <v>175</v>
      </c>
      <c r="AR65" s="129">
        <v>10822</v>
      </c>
      <c r="AS65" s="117"/>
    </row>
    <row r="66" spans="1:45" ht="15" customHeight="1">
      <c r="A66" t="s">
        <v>169</v>
      </c>
      <c r="B66" s="188" t="s">
        <v>191</v>
      </c>
      <c r="C66" s="124">
        <v>2</v>
      </c>
      <c r="D66" s="125">
        <v>18028</v>
      </c>
      <c r="E66" s="126">
        <v>117</v>
      </c>
      <c r="F66" s="127">
        <v>1118</v>
      </c>
      <c r="G66" s="127">
        <v>872</v>
      </c>
      <c r="H66" s="127">
        <v>231</v>
      </c>
      <c r="I66" s="127">
        <v>482</v>
      </c>
      <c r="J66" s="127">
        <v>11</v>
      </c>
      <c r="K66" s="127">
        <v>176</v>
      </c>
      <c r="L66" s="127">
        <v>414</v>
      </c>
      <c r="M66" s="127">
        <v>310</v>
      </c>
      <c r="N66" s="127">
        <v>175</v>
      </c>
      <c r="O66" s="127">
        <v>2769</v>
      </c>
      <c r="P66" s="127">
        <v>1629</v>
      </c>
      <c r="Q66" s="127">
        <v>622</v>
      </c>
      <c r="R66" s="127">
        <v>480</v>
      </c>
      <c r="S66" s="127">
        <v>78</v>
      </c>
      <c r="T66" s="127">
        <v>15</v>
      </c>
      <c r="U66" s="127">
        <v>68</v>
      </c>
      <c r="V66" s="127">
        <v>952</v>
      </c>
      <c r="W66" s="127">
        <v>869</v>
      </c>
      <c r="X66" s="127">
        <v>17</v>
      </c>
      <c r="Y66" s="127">
        <v>1</v>
      </c>
      <c r="Z66" s="127">
        <v>27</v>
      </c>
      <c r="AA66" s="127">
        <v>95</v>
      </c>
      <c r="AB66" s="127">
        <v>678</v>
      </c>
      <c r="AC66" s="127">
        <v>96</v>
      </c>
      <c r="AD66" s="127">
        <v>64</v>
      </c>
      <c r="AE66" s="127">
        <v>75</v>
      </c>
      <c r="AF66" s="127">
        <v>665</v>
      </c>
      <c r="AG66" s="127">
        <v>109</v>
      </c>
      <c r="AH66" s="127">
        <v>162</v>
      </c>
      <c r="AI66" s="127">
        <v>475</v>
      </c>
      <c r="AJ66" s="127">
        <v>102</v>
      </c>
      <c r="AK66" s="127">
        <v>615</v>
      </c>
      <c r="AL66" s="127">
        <v>76</v>
      </c>
      <c r="AM66" s="127">
        <v>21</v>
      </c>
      <c r="AN66" s="127">
        <v>34</v>
      </c>
      <c r="AO66" s="127">
        <v>1656</v>
      </c>
      <c r="AP66" s="127">
        <v>1672</v>
      </c>
      <c r="AQ66" s="130" t="s">
        <v>176</v>
      </c>
      <c r="AR66" s="129">
        <v>420</v>
      </c>
      <c r="AS66" s="117"/>
    </row>
    <row r="67" spans="1:45" ht="15" customHeight="1">
      <c r="A67" t="s">
        <v>169</v>
      </c>
      <c r="B67" s="188" t="s">
        <v>191</v>
      </c>
      <c r="C67" s="124">
        <v>1</v>
      </c>
      <c r="D67" s="125">
        <v>18995</v>
      </c>
      <c r="E67" s="126">
        <v>101</v>
      </c>
      <c r="F67" s="127">
        <v>519</v>
      </c>
      <c r="G67" s="127">
        <v>816</v>
      </c>
      <c r="H67" s="127">
        <v>84</v>
      </c>
      <c r="I67" s="127">
        <v>545</v>
      </c>
      <c r="J67" s="127">
        <v>28</v>
      </c>
      <c r="K67" s="127">
        <v>301</v>
      </c>
      <c r="L67" s="127">
        <v>270</v>
      </c>
      <c r="M67" s="127">
        <v>672</v>
      </c>
      <c r="N67" s="127">
        <v>337</v>
      </c>
      <c r="O67" s="127">
        <v>2186</v>
      </c>
      <c r="P67" s="127">
        <v>1256</v>
      </c>
      <c r="Q67" s="127">
        <v>771</v>
      </c>
      <c r="R67" s="127">
        <v>237</v>
      </c>
      <c r="S67" s="127">
        <v>22</v>
      </c>
      <c r="T67" s="127">
        <v>8</v>
      </c>
      <c r="U67" s="127">
        <v>110</v>
      </c>
      <c r="V67" s="127">
        <v>1006</v>
      </c>
      <c r="W67" s="127">
        <v>2278</v>
      </c>
      <c r="X67" s="127">
        <v>13</v>
      </c>
      <c r="Y67" s="127">
        <v>6</v>
      </c>
      <c r="Z67" s="127">
        <v>11</v>
      </c>
      <c r="AA67" s="127">
        <v>56</v>
      </c>
      <c r="AB67" s="127">
        <v>640</v>
      </c>
      <c r="AC67" s="127">
        <v>37</v>
      </c>
      <c r="AD67" s="127">
        <v>52</v>
      </c>
      <c r="AE67" s="127">
        <v>63</v>
      </c>
      <c r="AF67" s="127">
        <v>1385</v>
      </c>
      <c r="AG67" s="127">
        <v>28</v>
      </c>
      <c r="AH67" s="127">
        <v>32</v>
      </c>
      <c r="AI67" s="127">
        <v>128</v>
      </c>
      <c r="AJ67" s="127">
        <v>48</v>
      </c>
      <c r="AK67" s="127">
        <v>830</v>
      </c>
      <c r="AL67" s="127">
        <v>26</v>
      </c>
      <c r="AM67" s="127">
        <v>4</v>
      </c>
      <c r="AN67" s="127">
        <v>2</v>
      </c>
      <c r="AO67" s="127">
        <v>2705</v>
      </c>
      <c r="AP67" s="127">
        <v>1382</v>
      </c>
      <c r="AQ67" s="130" t="s">
        <v>177</v>
      </c>
      <c r="AR67" s="129">
        <v>10826</v>
      </c>
      <c r="AS67" s="117"/>
    </row>
    <row r="68" spans="1:45" ht="15" customHeight="1">
      <c r="A68" t="s">
        <v>169</v>
      </c>
      <c r="B68" s="188" t="s">
        <v>191</v>
      </c>
      <c r="C68" s="124" t="s">
        <v>178</v>
      </c>
      <c r="D68" s="125">
        <v>86320</v>
      </c>
      <c r="E68" s="126">
        <v>482</v>
      </c>
      <c r="F68" s="127">
        <v>4300</v>
      </c>
      <c r="G68" s="127">
        <v>4139</v>
      </c>
      <c r="H68" s="127">
        <v>2201</v>
      </c>
      <c r="I68" s="127">
        <v>2513</v>
      </c>
      <c r="J68" s="127">
        <v>552</v>
      </c>
      <c r="K68" s="127">
        <v>1693</v>
      </c>
      <c r="L68" s="127">
        <v>2253</v>
      </c>
      <c r="M68" s="127">
        <v>2261</v>
      </c>
      <c r="N68" s="127">
        <v>1435</v>
      </c>
      <c r="O68" s="127">
        <v>9676</v>
      </c>
      <c r="P68" s="127">
        <v>5090</v>
      </c>
      <c r="Q68" s="127">
        <v>2590</v>
      </c>
      <c r="R68" s="127">
        <v>1765</v>
      </c>
      <c r="S68" s="127">
        <v>455</v>
      </c>
      <c r="T68" s="127">
        <v>100</v>
      </c>
      <c r="U68" s="127">
        <v>396</v>
      </c>
      <c r="V68" s="127">
        <v>4226</v>
      </c>
      <c r="W68" s="127">
        <v>5645</v>
      </c>
      <c r="X68" s="127">
        <v>53</v>
      </c>
      <c r="Y68" s="127">
        <v>62</v>
      </c>
      <c r="Z68" s="127">
        <v>124</v>
      </c>
      <c r="AA68" s="127">
        <v>390</v>
      </c>
      <c r="AB68" s="127">
        <v>2771</v>
      </c>
      <c r="AC68" s="127">
        <v>385</v>
      </c>
      <c r="AD68" s="127">
        <v>431</v>
      </c>
      <c r="AE68" s="127">
        <v>880</v>
      </c>
      <c r="AF68" s="127">
        <v>4970</v>
      </c>
      <c r="AG68" s="127">
        <v>393</v>
      </c>
      <c r="AH68" s="127">
        <v>766</v>
      </c>
      <c r="AI68" s="127">
        <v>3492</v>
      </c>
      <c r="AJ68" s="127">
        <v>343</v>
      </c>
      <c r="AK68" s="127">
        <v>3414</v>
      </c>
      <c r="AL68" s="127">
        <v>631</v>
      </c>
      <c r="AM68" s="127">
        <v>100</v>
      </c>
      <c r="AN68" s="127">
        <v>319</v>
      </c>
      <c r="AO68" s="127">
        <v>8773</v>
      </c>
      <c r="AP68" s="127">
        <v>6251</v>
      </c>
      <c r="AQ68" s="130" t="s">
        <v>179</v>
      </c>
      <c r="AR68" s="129">
        <v>53849</v>
      </c>
      <c r="AS68" s="117"/>
    </row>
    <row r="69" spans="1:45" s="131" customFormat="1" ht="15" customHeight="1">
      <c r="A69" s="131" t="s">
        <v>169</v>
      </c>
      <c r="B69" s="132" t="s">
        <v>180</v>
      </c>
      <c r="C69" s="133" t="s">
        <v>181</v>
      </c>
      <c r="D69" s="134">
        <v>2.85</v>
      </c>
      <c r="E69" s="135">
        <v>2.77</v>
      </c>
      <c r="F69" s="136">
        <v>2.93</v>
      </c>
      <c r="G69" s="136">
        <v>2.99</v>
      </c>
      <c r="H69" s="136">
        <v>4.03</v>
      </c>
      <c r="I69" s="136">
        <v>2.89</v>
      </c>
      <c r="J69" s="136">
        <v>4.32</v>
      </c>
      <c r="K69" s="136">
        <v>3.38</v>
      </c>
      <c r="L69" s="136">
        <v>3.08</v>
      </c>
      <c r="M69" s="136">
        <v>2.86</v>
      </c>
      <c r="N69" s="136">
        <v>3.12</v>
      </c>
      <c r="O69" s="136">
        <v>2.64</v>
      </c>
      <c r="P69" s="136">
        <v>2.4500000000000002</v>
      </c>
      <c r="Q69" s="136">
        <v>2.59</v>
      </c>
      <c r="R69" s="136">
        <v>2.98</v>
      </c>
      <c r="S69" s="136">
        <v>3.42</v>
      </c>
      <c r="T69" s="136">
        <v>3.39</v>
      </c>
      <c r="U69" s="136">
        <v>2.83</v>
      </c>
      <c r="V69" s="136">
        <v>2.69</v>
      </c>
      <c r="W69" s="136">
        <v>2.41</v>
      </c>
      <c r="X69" s="136">
        <v>2.57</v>
      </c>
      <c r="Y69" s="136">
        <v>3.89</v>
      </c>
      <c r="Z69" s="136">
        <v>3.16</v>
      </c>
      <c r="AA69" s="136">
        <v>3.08</v>
      </c>
      <c r="AB69" s="136">
        <v>2.74</v>
      </c>
      <c r="AC69" s="136">
        <v>3.1</v>
      </c>
      <c r="AD69" s="136">
        <v>3.59</v>
      </c>
      <c r="AE69" s="136">
        <v>3.92</v>
      </c>
      <c r="AF69" s="136">
        <v>2.9</v>
      </c>
      <c r="AG69" s="136">
        <v>2.92</v>
      </c>
      <c r="AH69" s="136">
        <v>2.97</v>
      </c>
      <c r="AI69" s="136">
        <v>3.47</v>
      </c>
      <c r="AJ69" s="136">
        <v>2.71</v>
      </c>
      <c r="AK69" s="136">
        <v>2.85</v>
      </c>
      <c r="AL69" s="136">
        <v>3.49</v>
      </c>
      <c r="AM69" s="136">
        <v>3.24</v>
      </c>
      <c r="AN69" s="136">
        <v>3.62</v>
      </c>
      <c r="AO69" s="136">
        <v>2.63</v>
      </c>
      <c r="AP69" s="136">
        <v>2.66</v>
      </c>
      <c r="AQ69" s="130" t="s">
        <v>182</v>
      </c>
      <c r="AR69" s="137" t="s">
        <v>183</v>
      </c>
      <c r="AS69" s="138"/>
    </row>
    <row r="70" spans="1:45" ht="15" customHeight="1">
      <c r="A70" t="s">
        <v>169</v>
      </c>
      <c r="B70" s="139" t="s">
        <v>192</v>
      </c>
      <c r="C70" s="140">
        <v>5</v>
      </c>
      <c r="D70" s="125">
        <v>680094</v>
      </c>
      <c r="E70" s="141">
        <v>2838</v>
      </c>
      <c r="F70" s="142">
        <v>17760</v>
      </c>
      <c r="G70" s="142">
        <v>52762</v>
      </c>
      <c r="H70" s="142">
        <v>53483</v>
      </c>
      <c r="I70" s="142">
        <v>16011</v>
      </c>
      <c r="J70" s="142">
        <v>6930</v>
      </c>
      <c r="K70" s="142">
        <v>16962</v>
      </c>
      <c r="L70" s="142">
        <v>12774</v>
      </c>
      <c r="M70" s="142">
        <v>23296</v>
      </c>
      <c r="N70" s="142">
        <v>16697</v>
      </c>
      <c r="O70" s="142">
        <v>55118</v>
      </c>
      <c r="P70" s="142">
        <v>22751</v>
      </c>
      <c r="Q70" s="142">
        <v>15750</v>
      </c>
      <c r="R70" s="142">
        <v>11436</v>
      </c>
      <c r="S70" s="142">
        <v>3028</v>
      </c>
      <c r="T70" s="142">
        <v>885</v>
      </c>
      <c r="U70" s="142">
        <v>4849</v>
      </c>
      <c r="V70" s="142">
        <v>40470</v>
      </c>
      <c r="W70" s="142">
        <v>23479</v>
      </c>
      <c r="X70" s="142">
        <v>305</v>
      </c>
      <c r="Y70" s="142">
        <v>840</v>
      </c>
      <c r="Z70" s="142">
        <v>787</v>
      </c>
      <c r="AA70" s="142">
        <v>3858</v>
      </c>
      <c r="AB70" s="142">
        <v>9110</v>
      </c>
      <c r="AC70" s="142">
        <v>2569</v>
      </c>
      <c r="AD70" s="142">
        <v>7803</v>
      </c>
      <c r="AE70" s="142">
        <v>18437</v>
      </c>
      <c r="AF70" s="142">
        <v>60335</v>
      </c>
      <c r="AG70" s="142">
        <v>1500</v>
      </c>
      <c r="AH70" s="142">
        <v>2828</v>
      </c>
      <c r="AI70" s="142">
        <v>45861</v>
      </c>
      <c r="AJ70" s="142">
        <v>2533</v>
      </c>
      <c r="AK70" s="142">
        <v>29859</v>
      </c>
      <c r="AL70" s="142">
        <v>7418</v>
      </c>
      <c r="AM70" s="142">
        <v>575</v>
      </c>
      <c r="AN70" s="142">
        <v>4247</v>
      </c>
      <c r="AO70" s="142">
        <v>57898</v>
      </c>
      <c r="AP70" s="142">
        <v>26052</v>
      </c>
      <c r="AQ70" s="128" t="s">
        <v>173</v>
      </c>
      <c r="AR70" s="143">
        <v>796947</v>
      </c>
      <c r="AS70" s="117"/>
    </row>
    <row r="71" spans="1:45" ht="15" customHeight="1">
      <c r="A71" t="s">
        <v>169</v>
      </c>
      <c r="B71" s="188" t="s">
        <v>192</v>
      </c>
      <c r="C71" s="124">
        <v>4</v>
      </c>
      <c r="D71" s="125">
        <v>981757</v>
      </c>
      <c r="E71" s="126">
        <v>5868</v>
      </c>
      <c r="F71" s="127">
        <v>55420</v>
      </c>
      <c r="G71" s="127">
        <v>53076</v>
      </c>
      <c r="H71" s="127">
        <v>23287</v>
      </c>
      <c r="I71" s="127">
        <v>24014</v>
      </c>
      <c r="J71" s="127">
        <v>1884</v>
      </c>
      <c r="K71" s="127">
        <v>14060</v>
      </c>
      <c r="L71" s="127">
        <v>19802</v>
      </c>
      <c r="M71" s="127">
        <v>30682</v>
      </c>
      <c r="N71" s="127">
        <v>21791</v>
      </c>
      <c r="O71" s="127">
        <v>102315</v>
      </c>
      <c r="P71" s="127">
        <v>58218</v>
      </c>
      <c r="Q71" s="127">
        <v>43478</v>
      </c>
      <c r="R71" s="127">
        <v>20188</v>
      </c>
      <c r="S71" s="127">
        <v>5134</v>
      </c>
      <c r="T71" s="127">
        <v>1141</v>
      </c>
      <c r="U71" s="127">
        <v>5433</v>
      </c>
      <c r="V71" s="127">
        <v>38981</v>
      </c>
      <c r="W71" s="127">
        <v>40020</v>
      </c>
      <c r="X71" s="127">
        <v>450</v>
      </c>
      <c r="Y71" s="127">
        <v>276</v>
      </c>
      <c r="Z71" s="127">
        <v>1166</v>
      </c>
      <c r="AA71" s="127">
        <v>3315</v>
      </c>
      <c r="AB71" s="127">
        <v>26978</v>
      </c>
      <c r="AC71" s="127">
        <v>4124</v>
      </c>
      <c r="AD71" s="127">
        <v>5090</v>
      </c>
      <c r="AE71" s="127">
        <v>13800</v>
      </c>
      <c r="AF71" s="127">
        <v>75998</v>
      </c>
      <c r="AG71" s="127">
        <v>3234</v>
      </c>
      <c r="AH71" s="127">
        <v>6091</v>
      </c>
      <c r="AI71" s="127">
        <v>63554</v>
      </c>
      <c r="AJ71" s="127">
        <v>6868</v>
      </c>
      <c r="AK71" s="127">
        <v>37902</v>
      </c>
      <c r="AL71" s="127">
        <v>11462</v>
      </c>
      <c r="AM71" s="127">
        <v>1292</v>
      </c>
      <c r="AN71" s="127">
        <v>6895</v>
      </c>
      <c r="AO71" s="127">
        <v>90615</v>
      </c>
      <c r="AP71" s="127">
        <v>57855</v>
      </c>
      <c r="AQ71" s="130" t="s">
        <v>174</v>
      </c>
      <c r="AR71" s="129">
        <v>973834</v>
      </c>
      <c r="AS71" s="117"/>
    </row>
    <row r="72" spans="1:45" ht="15" customHeight="1">
      <c r="A72" t="s">
        <v>169</v>
      </c>
      <c r="B72" s="188" t="s">
        <v>192</v>
      </c>
      <c r="C72" s="124">
        <v>3</v>
      </c>
      <c r="D72" s="125">
        <v>1251776</v>
      </c>
      <c r="E72" s="126">
        <v>6332</v>
      </c>
      <c r="F72" s="127">
        <v>89479</v>
      </c>
      <c r="G72" s="127">
        <v>59295</v>
      </c>
      <c r="H72" s="127">
        <v>24866</v>
      </c>
      <c r="I72" s="127">
        <v>40959</v>
      </c>
      <c r="J72" s="127">
        <v>1958</v>
      </c>
      <c r="K72" s="127">
        <v>13393</v>
      </c>
      <c r="L72" s="127">
        <v>35046</v>
      </c>
      <c r="M72" s="127">
        <v>23267</v>
      </c>
      <c r="N72" s="127">
        <v>14019</v>
      </c>
      <c r="O72" s="127">
        <v>147706</v>
      </c>
      <c r="P72" s="127">
        <v>103348</v>
      </c>
      <c r="Q72" s="127">
        <v>23990</v>
      </c>
      <c r="R72" s="127">
        <v>25722</v>
      </c>
      <c r="S72" s="127">
        <v>7908</v>
      </c>
      <c r="T72" s="127">
        <v>1360</v>
      </c>
      <c r="U72" s="127">
        <v>4209</v>
      </c>
      <c r="V72" s="127">
        <v>93484</v>
      </c>
      <c r="W72" s="127">
        <v>44367</v>
      </c>
      <c r="X72" s="127">
        <v>903</v>
      </c>
      <c r="Y72" s="127">
        <v>498</v>
      </c>
      <c r="Z72" s="127">
        <v>1847</v>
      </c>
      <c r="AA72" s="127">
        <v>4548</v>
      </c>
      <c r="AB72" s="127">
        <v>31443</v>
      </c>
      <c r="AC72" s="127">
        <v>6426</v>
      </c>
      <c r="AD72" s="127">
        <v>2946</v>
      </c>
      <c r="AE72" s="127">
        <v>9084</v>
      </c>
      <c r="AF72" s="127">
        <v>56623</v>
      </c>
      <c r="AG72" s="127">
        <v>6518</v>
      </c>
      <c r="AH72" s="127">
        <v>24567</v>
      </c>
      <c r="AI72" s="127">
        <v>54729</v>
      </c>
      <c r="AJ72" s="127">
        <v>10839</v>
      </c>
      <c r="AK72" s="127">
        <v>55984</v>
      </c>
      <c r="AL72" s="127">
        <v>12479</v>
      </c>
      <c r="AM72" s="127">
        <v>2215</v>
      </c>
      <c r="AN72" s="127">
        <v>7709</v>
      </c>
      <c r="AO72" s="127">
        <v>115337</v>
      </c>
      <c r="AP72" s="127">
        <v>86373</v>
      </c>
      <c r="AQ72" s="130" t="s">
        <v>175</v>
      </c>
      <c r="AR72" s="129">
        <v>917979</v>
      </c>
      <c r="AS72" s="117"/>
    </row>
    <row r="73" spans="1:45" ht="15" customHeight="1">
      <c r="A73" t="s">
        <v>169</v>
      </c>
      <c r="B73" s="188" t="s">
        <v>192</v>
      </c>
      <c r="C73" s="124">
        <v>2</v>
      </c>
      <c r="D73" s="125">
        <v>1139357</v>
      </c>
      <c r="E73" s="126">
        <v>5863</v>
      </c>
      <c r="F73" s="127">
        <v>67933</v>
      </c>
      <c r="G73" s="127">
        <v>67517</v>
      </c>
      <c r="H73" s="127">
        <v>17481</v>
      </c>
      <c r="I73" s="127">
        <v>35099</v>
      </c>
      <c r="J73" s="127">
        <v>537</v>
      </c>
      <c r="K73" s="127">
        <v>7618</v>
      </c>
      <c r="L73" s="127">
        <v>17825</v>
      </c>
      <c r="M73" s="127">
        <v>20687</v>
      </c>
      <c r="N73" s="127">
        <v>9786</v>
      </c>
      <c r="O73" s="127">
        <v>176481</v>
      </c>
      <c r="P73" s="127">
        <v>128091</v>
      </c>
      <c r="Q73" s="127">
        <v>43192</v>
      </c>
      <c r="R73" s="127">
        <v>29311</v>
      </c>
      <c r="S73" s="127">
        <v>4158</v>
      </c>
      <c r="T73" s="127">
        <v>994</v>
      </c>
      <c r="U73" s="127">
        <v>4133</v>
      </c>
      <c r="V73" s="127">
        <v>77992</v>
      </c>
      <c r="W73" s="127">
        <v>37205</v>
      </c>
      <c r="X73" s="127">
        <v>653</v>
      </c>
      <c r="Y73" s="127">
        <v>186</v>
      </c>
      <c r="Z73" s="127">
        <v>1464</v>
      </c>
      <c r="AA73" s="127">
        <v>4381</v>
      </c>
      <c r="AB73" s="127">
        <v>44768</v>
      </c>
      <c r="AC73" s="127">
        <v>5833</v>
      </c>
      <c r="AD73" s="127">
        <v>3831</v>
      </c>
      <c r="AE73" s="127">
        <v>5287</v>
      </c>
      <c r="AF73" s="127">
        <v>40915</v>
      </c>
      <c r="AG73" s="127">
        <v>2966</v>
      </c>
      <c r="AH73" s="127">
        <v>7068</v>
      </c>
      <c r="AI73" s="127">
        <v>17677</v>
      </c>
      <c r="AJ73" s="127">
        <v>6261</v>
      </c>
      <c r="AK73" s="127">
        <v>41031</v>
      </c>
      <c r="AL73" s="127">
        <v>3975</v>
      </c>
      <c r="AM73" s="127">
        <v>1511</v>
      </c>
      <c r="AN73" s="127">
        <v>1664</v>
      </c>
      <c r="AO73" s="127">
        <v>108447</v>
      </c>
      <c r="AP73" s="127">
        <v>89536</v>
      </c>
      <c r="AQ73" s="130" t="s">
        <v>176</v>
      </c>
      <c r="AR73" s="129">
        <v>8715</v>
      </c>
      <c r="AS73" s="117"/>
    </row>
    <row r="74" spans="1:45" ht="15" customHeight="1">
      <c r="A74" t="s">
        <v>169</v>
      </c>
      <c r="B74" s="188" t="s">
        <v>192</v>
      </c>
      <c r="C74" s="124">
        <v>1</v>
      </c>
      <c r="D74" s="125">
        <v>877163</v>
      </c>
      <c r="E74" s="126">
        <v>2881</v>
      </c>
      <c r="F74" s="127">
        <v>22620</v>
      </c>
      <c r="G74" s="127">
        <v>53273</v>
      </c>
      <c r="H74" s="127">
        <v>6150</v>
      </c>
      <c r="I74" s="127">
        <v>33040</v>
      </c>
      <c r="J74" s="127">
        <v>844</v>
      </c>
      <c r="K74" s="127">
        <v>12164</v>
      </c>
      <c r="L74" s="127">
        <v>8913</v>
      </c>
      <c r="M74" s="127">
        <v>37020</v>
      </c>
      <c r="N74" s="127">
        <v>15232</v>
      </c>
      <c r="O74" s="127">
        <v>82178</v>
      </c>
      <c r="P74" s="127">
        <v>60397</v>
      </c>
      <c r="Q74" s="127">
        <v>43280</v>
      </c>
      <c r="R74" s="127">
        <v>12540</v>
      </c>
      <c r="S74" s="127">
        <v>1078</v>
      </c>
      <c r="T74" s="127">
        <v>420</v>
      </c>
      <c r="U74" s="127">
        <v>3442</v>
      </c>
      <c r="V74" s="127">
        <v>62945</v>
      </c>
      <c r="W74" s="127">
        <v>76233</v>
      </c>
      <c r="X74" s="127">
        <v>243</v>
      </c>
      <c r="Y74" s="127">
        <v>313</v>
      </c>
      <c r="Z74" s="127">
        <v>788</v>
      </c>
      <c r="AA74" s="127">
        <v>2391</v>
      </c>
      <c r="AB74" s="127">
        <v>40923</v>
      </c>
      <c r="AC74" s="127">
        <v>1899</v>
      </c>
      <c r="AD74" s="127">
        <v>2363</v>
      </c>
      <c r="AE74" s="127">
        <v>4223</v>
      </c>
      <c r="AF74" s="127">
        <v>66671</v>
      </c>
      <c r="AG74" s="127">
        <v>709</v>
      </c>
      <c r="AH74" s="127">
        <v>988</v>
      </c>
      <c r="AI74" s="127">
        <v>3360</v>
      </c>
      <c r="AJ74" s="127">
        <v>1852</v>
      </c>
      <c r="AK74" s="127">
        <v>44793</v>
      </c>
      <c r="AL74" s="127">
        <v>1046</v>
      </c>
      <c r="AM74" s="127">
        <v>257</v>
      </c>
      <c r="AN74" s="127">
        <v>239</v>
      </c>
      <c r="AO74" s="127">
        <v>120153</v>
      </c>
      <c r="AP74" s="127">
        <v>49302</v>
      </c>
      <c r="AQ74" s="130" t="s">
        <v>177</v>
      </c>
      <c r="AR74" s="129">
        <v>45559</v>
      </c>
      <c r="AS74" s="117"/>
    </row>
    <row r="75" spans="1:45" ht="15" customHeight="1">
      <c r="A75" t="s">
        <v>169</v>
      </c>
      <c r="B75" s="188" t="s">
        <v>192</v>
      </c>
      <c r="C75" s="124" t="s">
        <v>178</v>
      </c>
      <c r="D75" s="125">
        <v>4930147</v>
      </c>
      <c r="E75" s="126">
        <v>23782</v>
      </c>
      <c r="F75" s="127">
        <v>253212</v>
      </c>
      <c r="G75" s="127">
        <v>285923</v>
      </c>
      <c r="H75" s="127">
        <v>125267</v>
      </c>
      <c r="I75" s="127">
        <v>149123</v>
      </c>
      <c r="J75" s="127">
        <v>12153</v>
      </c>
      <c r="K75" s="127">
        <v>64197</v>
      </c>
      <c r="L75" s="127">
        <v>94360</v>
      </c>
      <c r="M75" s="127">
        <v>134952</v>
      </c>
      <c r="N75" s="127">
        <v>77525</v>
      </c>
      <c r="O75" s="127">
        <v>563798</v>
      </c>
      <c r="P75" s="127">
        <v>372805</v>
      </c>
      <c r="Q75" s="127">
        <v>169690</v>
      </c>
      <c r="R75" s="127">
        <v>99197</v>
      </c>
      <c r="S75" s="127">
        <v>21306</v>
      </c>
      <c r="T75" s="127">
        <v>4800</v>
      </c>
      <c r="U75" s="127">
        <v>22066</v>
      </c>
      <c r="V75" s="127">
        <v>313872</v>
      </c>
      <c r="W75" s="127">
        <v>221304</v>
      </c>
      <c r="X75" s="127">
        <v>2554</v>
      </c>
      <c r="Y75" s="127">
        <v>2113</v>
      </c>
      <c r="Z75" s="127">
        <v>6052</v>
      </c>
      <c r="AA75" s="127">
        <v>18493</v>
      </c>
      <c r="AB75" s="127">
        <v>153222</v>
      </c>
      <c r="AC75" s="127">
        <v>20851</v>
      </c>
      <c r="AD75" s="127">
        <v>22033</v>
      </c>
      <c r="AE75" s="127">
        <v>50831</v>
      </c>
      <c r="AF75" s="127">
        <v>300542</v>
      </c>
      <c r="AG75" s="127">
        <v>14927</v>
      </c>
      <c r="AH75" s="127">
        <v>41542</v>
      </c>
      <c r="AI75" s="127">
        <v>185181</v>
      </c>
      <c r="AJ75" s="127">
        <v>28353</v>
      </c>
      <c r="AK75" s="127">
        <v>209569</v>
      </c>
      <c r="AL75" s="127">
        <v>36380</v>
      </c>
      <c r="AM75" s="127">
        <v>5850</v>
      </c>
      <c r="AN75" s="127">
        <v>20754</v>
      </c>
      <c r="AO75" s="127">
        <v>492450</v>
      </c>
      <c r="AP75" s="127">
        <v>309118</v>
      </c>
      <c r="AQ75" s="130" t="s">
        <v>179</v>
      </c>
      <c r="AR75" s="129">
        <v>2743034</v>
      </c>
      <c r="AS75" s="117"/>
    </row>
    <row r="76" spans="1:45" s="131" customFormat="1" ht="15" customHeight="1">
      <c r="A76" s="131" t="s">
        <v>169</v>
      </c>
      <c r="B76" s="144" t="s">
        <v>180</v>
      </c>
      <c r="C76" s="145" t="s">
        <v>181</v>
      </c>
      <c r="D76" s="146">
        <v>2.89</v>
      </c>
      <c r="E76" s="147">
        <v>3</v>
      </c>
      <c r="F76" s="148">
        <v>2.91</v>
      </c>
      <c r="G76" s="148">
        <v>2.95</v>
      </c>
      <c r="H76" s="148">
        <v>3.8</v>
      </c>
      <c r="I76" s="148">
        <v>2.7</v>
      </c>
      <c r="J76" s="148">
        <v>4.1100000000000003</v>
      </c>
      <c r="K76" s="148">
        <v>3.25</v>
      </c>
      <c r="L76" s="148">
        <v>3.1</v>
      </c>
      <c r="M76" s="148">
        <v>2.87</v>
      </c>
      <c r="N76" s="148">
        <v>3.19</v>
      </c>
      <c r="O76" s="148">
        <v>2.77</v>
      </c>
      <c r="P76" s="148">
        <v>2.61</v>
      </c>
      <c r="Q76" s="148">
        <v>2.68</v>
      </c>
      <c r="R76" s="148">
        <v>2.89</v>
      </c>
      <c r="S76" s="148">
        <v>3.23</v>
      </c>
      <c r="T76" s="148">
        <v>3.22</v>
      </c>
      <c r="U76" s="148">
        <v>3.19</v>
      </c>
      <c r="V76" s="148">
        <v>2.73</v>
      </c>
      <c r="W76" s="148">
        <v>2.54</v>
      </c>
      <c r="X76" s="148">
        <v>2.97</v>
      </c>
      <c r="Y76" s="148">
        <v>3.54</v>
      </c>
      <c r="Z76" s="148">
        <v>2.95</v>
      </c>
      <c r="AA76" s="148">
        <v>3.1</v>
      </c>
      <c r="AB76" s="148">
        <v>2.4700000000000002</v>
      </c>
      <c r="AC76" s="148">
        <v>2.98</v>
      </c>
      <c r="AD76" s="148">
        <v>3.55</v>
      </c>
      <c r="AE76" s="148">
        <v>3.73</v>
      </c>
      <c r="AF76" s="148">
        <v>3.07</v>
      </c>
      <c r="AG76" s="148">
        <v>3.12</v>
      </c>
      <c r="AH76" s="148">
        <v>3.07</v>
      </c>
      <c r="AI76" s="148">
        <v>3.71</v>
      </c>
      <c r="AJ76" s="148">
        <v>3.07</v>
      </c>
      <c r="AK76" s="148">
        <v>2.84</v>
      </c>
      <c r="AL76" s="148">
        <v>3.56</v>
      </c>
      <c r="AM76" s="148">
        <v>3.07</v>
      </c>
      <c r="AN76" s="148">
        <v>3.64</v>
      </c>
      <c r="AO76" s="148">
        <v>2.71</v>
      </c>
      <c r="AP76" s="148">
        <v>2.75</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7" right="0.7" top="0.75" bottom="0.75" header="0.3" footer="0.3"/>
  <pageSetup scale="17"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S1048576"/>
  <sheetViews>
    <sheetView showWhiteSpace="0" zoomScaleNormal="100" workbookViewId="0">
      <selection sqref="A1:K1"/>
    </sheetView>
  </sheetViews>
  <sheetFormatPr defaultColWidth="0" defaultRowHeight="0" customHeight="1" zeroHeight="1"/>
  <cols>
    <col min="1" max="1" width="29.28515625" style="72" customWidth="1"/>
    <col min="2" max="2" width="18" style="73" customWidth="1"/>
    <col min="3" max="3" width="9.5703125" style="73" customWidth="1"/>
    <col min="4" max="4" width="9.140625" style="73" customWidth="1"/>
    <col min="5" max="5" width="12" style="73" customWidth="1"/>
    <col min="6" max="6" width="9.85546875" style="73" customWidth="1"/>
    <col min="7" max="7" width="12.85546875" style="74" customWidth="1"/>
    <col min="8" max="8" width="13" style="74" customWidth="1"/>
    <col min="9" max="9" width="22.7109375" style="75" customWidth="1"/>
    <col min="10" max="10" width="11.7109375" style="73" customWidth="1"/>
    <col min="11" max="11" width="15.7109375" style="73" customWidth="1"/>
    <col min="12" max="12" width="9.140625" style="73" customWidth="1"/>
    <col min="13" max="256" width="9.140625" style="73" hidden="1"/>
    <col min="257" max="257" width="29.28515625" style="73" hidden="1"/>
    <col min="258" max="258" width="18" style="73" hidden="1"/>
    <col min="259" max="259" width="9.5703125" style="73" hidden="1"/>
    <col min="260" max="260" width="9.140625" style="73" hidden="1"/>
    <col min="261" max="261" width="12" style="73" hidden="1"/>
    <col min="262" max="262" width="9.85546875" style="73" hidden="1"/>
    <col min="263" max="263" width="12.85546875" style="73" hidden="1"/>
    <col min="264" max="264" width="13" style="73" hidden="1"/>
    <col min="265" max="265" width="22.7109375" style="73" hidden="1"/>
    <col min="266" max="266" width="11.7109375" style="73" hidden="1"/>
    <col min="267" max="267" width="15.7109375" style="73" hidden="1"/>
    <col min="268" max="512" width="9.140625" style="73" hidden="1"/>
    <col min="513" max="513" width="29.28515625" style="73" hidden="1"/>
    <col min="514" max="514" width="18" style="73" hidden="1"/>
    <col min="515" max="515" width="9.5703125" style="73" hidden="1"/>
    <col min="516" max="516" width="9.140625" style="73" hidden="1"/>
    <col min="517" max="517" width="12" style="73" hidden="1"/>
    <col min="518" max="518" width="9.85546875" style="73" hidden="1"/>
    <col min="519" max="519" width="12.85546875" style="73" hidden="1"/>
    <col min="520" max="520" width="13" style="73" hidden="1"/>
    <col min="521" max="521" width="22.7109375" style="73" hidden="1"/>
    <col min="522" max="522" width="11.7109375" style="73" hidden="1"/>
    <col min="523" max="523" width="15.7109375" style="73" hidden="1"/>
    <col min="524" max="768" width="9.140625" style="73" hidden="1"/>
    <col min="769" max="769" width="29.28515625" style="73" hidden="1"/>
    <col min="770" max="770" width="18" style="73" hidden="1"/>
    <col min="771" max="771" width="9.5703125" style="73" hidden="1"/>
    <col min="772" max="772" width="9.140625" style="73" hidden="1"/>
    <col min="773" max="773" width="12" style="73" hidden="1"/>
    <col min="774" max="774" width="9.85546875" style="73" hidden="1"/>
    <col min="775" max="775" width="12.85546875" style="73" hidden="1"/>
    <col min="776" max="776" width="13" style="73" hidden="1"/>
    <col min="777" max="777" width="22.7109375" style="73" hidden="1"/>
    <col min="778" max="778" width="11.7109375" style="73" hidden="1"/>
    <col min="779" max="779" width="15.7109375" style="73" hidden="1"/>
    <col min="780" max="1024" width="9.140625" style="73" hidden="1"/>
    <col min="1025" max="1025" width="29.28515625" style="73" hidden="1"/>
    <col min="1026" max="1026" width="18" style="73" hidden="1"/>
    <col min="1027" max="1027" width="9.5703125" style="73" hidden="1"/>
    <col min="1028" max="1028" width="9.140625" style="73" hidden="1"/>
    <col min="1029" max="1029" width="12" style="73" hidden="1"/>
    <col min="1030" max="1030" width="9.85546875" style="73" hidden="1"/>
    <col min="1031" max="1031" width="12.85546875" style="73" hidden="1"/>
    <col min="1032" max="1032" width="13" style="73" hidden="1"/>
    <col min="1033" max="1033" width="22.7109375" style="73" hidden="1"/>
    <col min="1034" max="1034" width="11.7109375" style="73" hidden="1"/>
    <col min="1035" max="1035" width="15.7109375" style="73" hidden="1"/>
    <col min="1036" max="1280" width="9.140625" style="73" hidden="1"/>
    <col min="1281" max="1281" width="29.28515625" style="73" hidden="1"/>
    <col min="1282" max="1282" width="18" style="73" hidden="1"/>
    <col min="1283" max="1283" width="9.5703125" style="73" hidden="1"/>
    <col min="1284" max="1284" width="9.140625" style="73" hidden="1"/>
    <col min="1285" max="1285" width="12" style="73" hidden="1"/>
    <col min="1286" max="1286" width="9.85546875" style="73" hidden="1"/>
    <col min="1287" max="1287" width="12.85546875" style="73" hidden="1"/>
    <col min="1288" max="1288" width="13" style="73" hidden="1"/>
    <col min="1289" max="1289" width="22.7109375" style="73" hidden="1"/>
    <col min="1290" max="1290" width="11.7109375" style="73" hidden="1"/>
    <col min="1291" max="1291" width="15.7109375" style="73" hidden="1"/>
    <col min="1292" max="1536" width="9.140625" style="73" hidden="1"/>
    <col min="1537" max="1537" width="29.28515625" style="73" hidden="1"/>
    <col min="1538" max="1538" width="18" style="73" hidden="1"/>
    <col min="1539" max="1539" width="9.5703125" style="73" hidden="1"/>
    <col min="1540" max="1540" width="9.140625" style="73" hidden="1"/>
    <col min="1541" max="1541" width="12" style="73" hidden="1"/>
    <col min="1542" max="1542" width="9.85546875" style="73" hidden="1"/>
    <col min="1543" max="1543" width="12.85546875" style="73" hidden="1"/>
    <col min="1544" max="1544" width="13" style="73" hidden="1"/>
    <col min="1545" max="1545" width="22.7109375" style="73" hidden="1"/>
    <col min="1546" max="1546" width="11.7109375" style="73" hidden="1"/>
    <col min="1547" max="1547" width="15.7109375" style="73" hidden="1"/>
    <col min="1548" max="1792" width="9.140625" style="73" hidden="1"/>
    <col min="1793" max="1793" width="29.28515625" style="73" hidden="1"/>
    <col min="1794" max="1794" width="18" style="73" hidden="1"/>
    <col min="1795" max="1795" width="9.5703125" style="73" hidden="1"/>
    <col min="1796" max="1796" width="9.140625" style="73" hidden="1"/>
    <col min="1797" max="1797" width="12" style="73" hidden="1"/>
    <col min="1798" max="1798" width="9.85546875" style="73" hidden="1"/>
    <col min="1799" max="1799" width="12.85546875" style="73" hidden="1"/>
    <col min="1800" max="1800" width="13" style="73" hidden="1"/>
    <col min="1801" max="1801" width="22.7109375" style="73" hidden="1"/>
    <col min="1802" max="1802" width="11.7109375" style="73" hidden="1"/>
    <col min="1803" max="1803" width="15.7109375" style="73" hidden="1"/>
    <col min="1804" max="2048" width="9.140625" style="73" hidden="1"/>
    <col min="2049" max="2049" width="29.28515625" style="73" hidden="1"/>
    <col min="2050" max="2050" width="18" style="73" hidden="1"/>
    <col min="2051" max="2051" width="9.5703125" style="73" hidden="1"/>
    <col min="2052" max="2052" width="9.140625" style="73" hidden="1"/>
    <col min="2053" max="2053" width="12" style="73" hidden="1"/>
    <col min="2054" max="2054" width="9.85546875" style="73" hidden="1"/>
    <col min="2055" max="2055" width="12.85546875" style="73" hidden="1"/>
    <col min="2056" max="2056" width="13" style="73" hidden="1"/>
    <col min="2057" max="2057" width="22.7109375" style="73" hidden="1"/>
    <col min="2058" max="2058" width="11.7109375" style="73" hidden="1"/>
    <col min="2059" max="2059" width="15.7109375" style="73" hidden="1"/>
    <col min="2060" max="2304" width="9.140625" style="73" hidden="1"/>
    <col min="2305" max="2305" width="29.28515625" style="73" hidden="1"/>
    <col min="2306" max="2306" width="18" style="73" hidden="1"/>
    <col min="2307" max="2307" width="9.5703125" style="73" hidden="1"/>
    <col min="2308" max="2308" width="9.140625" style="73" hidden="1"/>
    <col min="2309" max="2309" width="12" style="73" hidden="1"/>
    <col min="2310" max="2310" width="9.85546875" style="73" hidden="1"/>
    <col min="2311" max="2311" width="12.85546875" style="73" hidden="1"/>
    <col min="2312" max="2312" width="13" style="73" hidden="1"/>
    <col min="2313" max="2313" width="22.7109375" style="73" hidden="1"/>
    <col min="2314" max="2314" width="11.7109375" style="73" hidden="1"/>
    <col min="2315" max="2315" width="15.7109375" style="73" hidden="1"/>
    <col min="2316" max="2560" width="9.140625" style="73" hidden="1"/>
    <col min="2561" max="2561" width="29.28515625" style="73" hidden="1"/>
    <col min="2562" max="2562" width="18" style="73" hidden="1"/>
    <col min="2563" max="2563" width="9.5703125" style="73" hidden="1"/>
    <col min="2564" max="2564" width="9.140625" style="73" hidden="1"/>
    <col min="2565" max="2565" width="12" style="73" hidden="1"/>
    <col min="2566" max="2566" width="9.85546875" style="73" hidden="1"/>
    <col min="2567" max="2567" width="12.85546875" style="73" hidden="1"/>
    <col min="2568" max="2568" width="13" style="73" hidden="1"/>
    <col min="2569" max="2569" width="22.7109375" style="73" hidden="1"/>
    <col min="2570" max="2570" width="11.7109375" style="73" hidden="1"/>
    <col min="2571" max="2571" width="15.7109375" style="73" hidden="1"/>
    <col min="2572" max="2816" width="9.140625" style="73" hidden="1"/>
    <col min="2817" max="2817" width="29.28515625" style="73" hidden="1"/>
    <col min="2818" max="2818" width="18" style="73" hidden="1"/>
    <col min="2819" max="2819" width="9.5703125" style="73" hidden="1"/>
    <col min="2820" max="2820" width="9.140625" style="73" hidden="1"/>
    <col min="2821" max="2821" width="12" style="73" hidden="1"/>
    <col min="2822" max="2822" width="9.85546875" style="73" hidden="1"/>
    <col min="2823" max="2823" width="12.85546875" style="73" hidden="1"/>
    <col min="2824" max="2824" width="13" style="73" hidden="1"/>
    <col min="2825" max="2825" width="22.7109375" style="73" hidden="1"/>
    <col min="2826" max="2826" width="11.7109375" style="73" hidden="1"/>
    <col min="2827" max="2827" width="15.7109375" style="73" hidden="1"/>
    <col min="2828" max="3072" width="9.140625" style="73" hidden="1"/>
    <col min="3073" max="3073" width="29.28515625" style="73" hidden="1"/>
    <col min="3074" max="3074" width="18" style="73" hidden="1"/>
    <col min="3075" max="3075" width="9.5703125" style="73" hidden="1"/>
    <col min="3076" max="3076" width="9.140625" style="73" hidden="1"/>
    <col min="3077" max="3077" width="12" style="73" hidden="1"/>
    <col min="3078" max="3078" width="9.85546875" style="73" hidden="1"/>
    <col min="3079" max="3079" width="12.85546875" style="73" hidden="1"/>
    <col min="3080" max="3080" width="13" style="73" hidden="1"/>
    <col min="3081" max="3081" width="22.7109375" style="73" hidden="1"/>
    <col min="3082" max="3082" width="11.7109375" style="73" hidden="1"/>
    <col min="3083" max="3083" width="15.7109375" style="73" hidden="1"/>
    <col min="3084" max="3328" width="9.140625" style="73" hidden="1"/>
    <col min="3329" max="3329" width="29.28515625" style="73" hidden="1"/>
    <col min="3330" max="3330" width="18" style="73" hidden="1"/>
    <col min="3331" max="3331" width="9.5703125" style="73" hidden="1"/>
    <col min="3332" max="3332" width="9.140625" style="73" hidden="1"/>
    <col min="3333" max="3333" width="12" style="73" hidden="1"/>
    <col min="3334" max="3334" width="9.85546875" style="73" hidden="1"/>
    <col min="3335" max="3335" width="12.85546875" style="73" hidden="1"/>
    <col min="3336" max="3336" width="13" style="73" hidden="1"/>
    <col min="3337" max="3337" width="22.7109375" style="73" hidden="1"/>
    <col min="3338" max="3338" width="11.7109375" style="73" hidden="1"/>
    <col min="3339" max="3339" width="15.7109375" style="73" hidden="1"/>
    <col min="3340" max="3584" width="9.140625" style="73" hidden="1"/>
    <col min="3585" max="3585" width="29.28515625" style="73" hidden="1"/>
    <col min="3586" max="3586" width="18" style="73" hidden="1"/>
    <col min="3587" max="3587" width="9.5703125" style="73" hidden="1"/>
    <col min="3588" max="3588" width="9.140625" style="73" hidden="1"/>
    <col min="3589" max="3589" width="12" style="73" hidden="1"/>
    <col min="3590" max="3590" width="9.85546875" style="73" hidden="1"/>
    <col min="3591" max="3591" width="12.85546875" style="73" hidden="1"/>
    <col min="3592" max="3592" width="13" style="73" hidden="1"/>
    <col min="3593" max="3593" width="22.7109375" style="73" hidden="1"/>
    <col min="3594" max="3594" width="11.7109375" style="73" hidden="1"/>
    <col min="3595" max="3595" width="15.7109375" style="73" hidden="1"/>
    <col min="3596" max="3840" width="9.140625" style="73" hidden="1"/>
    <col min="3841" max="3841" width="29.28515625" style="73" hidden="1"/>
    <col min="3842" max="3842" width="18" style="73" hidden="1"/>
    <col min="3843" max="3843" width="9.5703125" style="73" hidden="1"/>
    <col min="3844" max="3844" width="9.140625" style="73" hidden="1"/>
    <col min="3845" max="3845" width="12" style="73" hidden="1"/>
    <col min="3846" max="3846" width="9.85546875" style="73" hidden="1"/>
    <col min="3847" max="3847" width="12.85546875" style="73" hidden="1"/>
    <col min="3848" max="3848" width="13" style="73" hidden="1"/>
    <col min="3849" max="3849" width="22.7109375" style="73" hidden="1"/>
    <col min="3850" max="3850" width="11.7109375" style="73" hidden="1"/>
    <col min="3851" max="3851" width="15.7109375" style="73" hidden="1"/>
    <col min="3852" max="4096" width="9.140625" style="73" hidden="1"/>
    <col min="4097" max="4097" width="29.28515625" style="73" hidden="1"/>
    <col min="4098" max="4098" width="18" style="73" hidden="1"/>
    <col min="4099" max="4099" width="9.5703125" style="73" hidden="1"/>
    <col min="4100" max="4100" width="9.140625" style="73" hidden="1"/>
    <col min="4101" max="4101" width="12" style="73" hidden="1"/>
    <col min="4102" max="4102" width="9.85546875" style="73" hidden="1"/>
    <col min="4103" max="4103" width="12.85546875" style="73" hidden="1"/>
    <col min="4104" max="4104" width="13" style="73" hidden="1"/>
    <col min="4105" max="4105" width="22.7109375" style="73" hidden="1"/>
    <col min="4106" max="4106" width="11.7109375" style="73" hidden="1"/>
    <col min="4107" max="4107" width="15.7109375" style="73" hidden="1"/>
    <col min="4108" max="4352" width="9.140625" style="73" hidden="1"/>
    <col min="4353" max="4353" width="29.28515625" style="73" hidden="1"/>
    <col min="4354" max="4354" width="18" style="73" hidden="1"/>
    <col min="4355" max="4355" width="9.5703125" style="73" hidden="1"/>
    <col min="4356" max="4356" width="9.140625" style="73" hidden="1"/>
    <col min="4357" max="4357" width="12" style="73" hidden="1"/>
    <col min="4358" max="4358" width="9.85546875" style="73" hidden="1"/>
    <col min="4359" max="4359" width="12.85546875" style="73" hidden="1"/>
    <col min="4360" max="4360" width="13" style="73" hidden="1"/>
    <col min="4361" max="4361" width="22.7109375" style="73" hidden="1"/>
    <col min="4362" max="4362" width="11.7109375" style="73" hidden="1"/>
    <col min="4363" max="4363" width="15.7109375" style="73" hidden="1"/>
    <col min="4364" max="4608" width="9.140625" style="73" hidden="1"/>
    <col min="4609" max="4609" width="29.28515625" style="73" hidden="1"/>
    <col min="4610" max="4610" width="18" style="73" hidden="1"/>
    <col min="4611" max="4611" width="9.5703125" style="73" hidden="1"/>
    <col min="4612" max="4612" width="9.140625" style="73" hidden="1"/>
    <col min="4613" max="4613" width="12" style="73" hidden="1"/>
    <col min="4614" max="4614" width="9.85546875" style="73" hidden="1"/>
    <col min="4615" max="4615" width="12.85546875" style="73" hidden="1"/>
    <col min="4616" max="4616" width="13" style="73" hidden="1"/>
    <col min="4617" max="4617" width="22.7109375" style="73" hidden="1"/>
    <col min="4618" max="4618" width="11.7109375" style="73" hidden="1"/>
    <col min="4619" max="4619" width="15.7109375" style="73" hidden="1"/>
    <col min="4620" max="4864" width="9.140625" style="73" hidden="1"/>
    <col min="4865" max="4865" width="29.28515625" style="73" hidden="1"/>
    <col min="4866" max="4866" width="18" style="73" hidden="1"/>
    <col min="4867" max="4867" width="9.5703125" style="73" hidden="1"/>
    <col min="4868" max="4868" width="9.140625" style="73" hidden="1"/>
    <col min="4869" max="4869" width="12" style="73" hidden="1"/>
    <col min="4870" max="4870" width="9.85546875" style="73" hidden="1"/>
    <col min="4871" max="4871" width="12.85546875" style="73" hidden="1"/>
    <col min="4872" max="4872" width="13" style="73" hidden="1"/>
    <col min="4873" max="4873" width="22.7109375" style="73" hidden="1"/>
    <col min="4874" max="4874" width="11.7109375" style="73" hidden="1"/>
    <col min="4875" max="4875" width="15.7109375" style="73" hidden="1"/>
    <col min="4876" max="5120" width="9.140625" style="73" hidden="1"/>
    <col min="5121" max="5121" width="29.28515625" style="73" hidden="1"/>
    <col min="5122" max="5122" width="18" style="73" hidden="1"/>
    <col min="5123" max="5123" width="9.5703125" style="73" hidden="1"/>
    <col min="5124" max="5124" width="9.140625" style="73" hidden="1"/>
    <col min="5125" max="5125" width="12" style="73" hidden="1"/>
    <col min="5126" max="5126" width="9.85546875" style="73" hidden="1"/>
    <col min="5127" max="5127" width="12.85546875" style="73" hidden="1"/>
    <col min="5128" max="5128" width="13" style="73" hidden="1"/>
    <col min="5129" max="5129" width="22.7109375" style="73" hidden="1"/>
    <col min="5130" max="5130" width="11.7109375" style="73" hidden="1"/>
    <col min="5131" max="5131" width="15.7109375" style="73" hidden="1"/>
    <col min="5132" max="5376" width="9.140625" style="73" hidden="1"/>
    <col min="5377" max="5377" width="29.28515625" style="73" hidden="1"/>
    <col min="5378" max="5378" width="18" style="73" hidden="1"/>
    <col min="5379" max="5379" width="9.5703125" style="73" hidden="1"/>
    <col min="5380" max="5380" width="9.140625" style="73" hidden="1"/>
    <col min="5381" max="5381" width="12" style="73" hidden="1"/>
    <col min="5382" max="5382" width="9.85546875" style="73" hidden="1"/>
    <col min="5383" max="5383" width="12.85546875" style="73" hidden="1"/>
    <col min="5384" max="5384" width="13" style="73" hidden="1"/>
    <col min="5385" max="5385" width="22.7109375" style="73" hidden="1"/>
    <col min="5386" max="5386" width="11.7109375" style="73" hidden="1"/>
    <col min="5387" max="5387" width="15.7109375" style="73" hidden="1"/>
    <col min="5388" max="5632" width="9.140625" style="73" hidden="1"/>
    <col min="5633" max="5633" width="29.28515625" style="73" hidden="1"/>
    <col min="5634" max="5634" width="18" style="73" hidden="1"/>
    <col min="5635" max="5635" width="9.5703125" style="73" hidden="1"/>
    <col min="5636" max="5636" width="9.140625" style="73" hidden="1"/>
    <col min="5637" max="5637" width="12" style="73" hidden="1"/>
    <col min="5638" max="5638" width="9.85546875" style="73" hidden="1"/>
    <col min="5639" max="5639" width="12.85546875" style="73" hidden="1"/>
    <col min="5640" max="5640" width="13" style="73" hidden="1"/>
    <col min="5641" max="5641" width="22.7109375" style="73" hidden="1"/>
    <col min="5642" max="5642" width="11.7109375" style="73" hidden="1"/>
    <col min="5643" max="5643" width="15.7109375" style="73" hidden="1"/>
    <col min="5644" max="5888" width="9.140625" style="73" hidden="1"/>
    <col min="5889" max="5889" width="29.28515625" style="73" hidden="1"/>
    <col min="5890" max="5890" width="18" style="73" hidden="1"/>
    <col min="5891" max="5891" width="9.5703125" style="73" hidden="1"/>
    <col min="5892" max="5892" width="9.140625" style="73" hidden="1"/>
    <col min="5893" max="5893" width="12" style="73" hidden="1"/>
    <col min="5894" max="5894" width="9.85546875" style="73" hidden="1"/>
    <col min="5895" max="5895" width="12.85546875" style="73" hidden="1"/>
    <col min="5896" max="5896" width="13" style="73" hidden="1"/>
    <col min="5897" max="5897" width="22.7109375" style="73" hidden="1"/>
    <col min="5898" max="5898" width="11.7109375" style="73" hidden="1"/>
    <col min="5899" max="5899" width="15.7109375" style="73" hidden="1"/>
    <col min="5900" max="6144" width="9.140625" style="73" hidden="1"/>
    <col min="6145" max="6145" width="29.28515625" style="73" hidden="1"/>
    <col min="6146" max="6146" width="18" style="73" hidden="1"/>
    <col min="6147" max="6147" width="9.5703125" style="73" hidden="1"/>
    <col min="6148" max="6148" width="9.140625" style="73" hidden="1"/>
    <col min="6149" max="6149" width="12" style="73" hidden="1"/>
    <col min="6150" max="6150" width="9.85546875" style="73" hidden="1"/>
    <col min="6151" max="6151" width="12.85546875" style="73" hidden="1"/>
    <col min="6152" max="6152" width="13" style="73" hidden="1"/>
    <col min="6153" max="6153" width="22.7109375" style="73" hidden="1"/>
    <col min="6154" max="6154" width="11.7109375" style="73" hidden="1"/>
    <col min="6155" max="6155" width="15.7109375" style="73" hidden="1"/>
    <col min="6156" max="6400" width="9.140625" style="73" hidden="1"/>
    <col min="6401" max="6401" width="29.28515625" style="73" hidden="1"/>
    <col min="6402" max="6402" width="18" style="73" hidden="1"/>
    <col min="6403" max="6403" width="9.5703125" style="73" hidden="1"/>
    <col min="6404" max="6404" width="9.140625" style="73" hidden="1"/>
    <col min="6405" max="6405" width="12" style="73" hidden="1"/>
    <col min="6406" max="6406" width="9.85546875" style="73" hidden="1"/>
    <col min="6407" max="6407" width="12.85546875" style="73" hidden="1"/>
    <col min="6408" max="6408" width="13" style="73" hidden="1"/>
    <col min="6409" max="6409" width="22.7109375" style="73" hidden="1"/>
    <col min="6410" max="6410" width="11.7109375" style="73" hidden="1"/>
    <col min="6411" max="6411" width="15.7109375" style="73" hidden="1"/>
    <col min="6412" max="6656" width="9.140625" style="73" hidden="1"/>
    <col min="6657" max="6657" width="29.28515625" style="73" hidden="1"/>
    <col min="6658" max="6658" width="18" style="73" hidden="1"/>
    <col min="6659" max="6659" width="9.5703125" style="73" hidden="1"/>
    <col min="6660" max="6660" width="9.140625" style="73" hidden="1"/>
    <col min="6661" max="6661" width="12" style="73" hidden="1"/>
    <col min="6662" max="6662" width="9.85546875" style="73" hidden="1"/>
    <col min="6663" max="6663" width="12.85546875" style="73" hidden="1"/>
    <col min="6664" max="6664" width="13" style="73" hidden="1"/>
    <col min="6665" max="6665" width="22.7109375" style="73" hidden="1"/>
    <col min="6666" max="6666" width="11.7109375" style="73" hidden="1"/>
    <col min="6667" max="6667" width="15.7109375" style="73" hidden="1"/>
    <col min="6668" max="6912" width="9.140625" style="73" hidden="1"/>
    <col min="6913" max="6913" width="29.28515625" style="73" hidden="1"/>
    <col min="6914" max="6914" width="18" style="73" hidden="1"/>
    <col min="6915" max="6915" width="9.5703125" style="73" hidden="1"/>
    <col min="6916" max="6916" width="9.140625" style="73" hidden="1"/>
    <col min="6917" max="6917" width="12" style="73" hidden="1"/>
    <col min="6918" max="6918" width="9.85546875" style="73" hidden="1"/>
    <col min="6919" max="6919" width="12.85546875" style="73" hidden="1"/>
    <col min="6920" max="6920" width="13" style="73" hidden="1"/>
    <col min="6921" max="6921" width="22.7109375" style="73" hidden="1"/>
    <col min="6922" max="6922" width="11.7109375" style="73" hidden="1"/>
    <col min="6923" max="6923" width="15.7109375" style="73" hidden="1"/>
    <col min="6924" max="7168" width="9.140625" style="73" hidden="1"/>
    <col min="7169" max="7169" width="29.28515625" style="73" hidden="1"/>
    <col min="7170" max="7170" width="18" style="73" hidden="1"/>
    <col min="7171" max="7171" width="9.5703125" style="73" hidden="1"/>
    <col min="7172" max="7172" width="9.140625" style="73" hidden="1"/>
    <col min="7173" max="7173" width="12" style="73" hidden="1"/>
    <col min="7174" max="7174" width="9.85546875" style="73" hidden="1"/>
    <col min="7175" max="7175" width="12.85546875" style="73" hidden="1"/>
    <col min="7176" max="7176" width="13" style="73" hidden="1"/>
    <col min="7177" max="7177" width="22.7109375" style="73" hidden="1"/>
    <col min="7178" max="7178" width="11.7109375" style="73" hidden="1"/>
    <col min="7179" max="7179" width="15.7109375" style="73" hidden="1"/>
    <col min="7180" max="7424" width="9.140625" style="73" hidden="1"/>
    <col min="7425" max="7425" width="29.28515625" style="73" hidden="1"/>
    <col min="7426" max="7426" width="18" style="73" hidden="1"/>
    <col min="7427" max="7427" width="9.5703125" style="73" hidden="1"/>
    <col min="7428" max="7428" width="9.140625" style="73" hidden="1"/>
    <col min="7429" max="7429" width="12" style="73" hidden="1"/>
    <col min="7430" max="7430" width="9.85546875" style="73" hidden="1"/>
    <col min="7431" max="7431" width="12.85546875" style="73" hidden="1"/>
    <col min="7432" max="7432" width="13" style="73" hidden="1"/>
    <col min="7433" max="7433" width="22.7109375" style="73" hidden="1"/>
    <col min="7434" max="7434" width="11.7109375" style="73" hidden="1"/>
    <col min="7435" max="7435" width="15.7109375" style="73" hidden="1"/>
    <col min="7436" max="7680" width="9.140625" style="73" hidden="1"/>
    <col min="7681" max="7681" width="29.28515625" style="73" hidden="1"/>
    <col min="7682" max="7682" width="18" style="73" hidden="1"/>
    <col min="7683" max="7683" width="9.5703125" style="73" hidden="1"/>
    <col min="7684" max="7684" width="9.140625" style="73" hidden="1"/>
    <col min="7685" max="7685" width="12" style="73" hidden="1"/>
    <col min="7686" max="7686" width="9.85546875" style="73" hidden="1"/>
    <col min="7687" max="7687" width="12.85546875" style="73" hidden="1"/>
    <col min="7688" max="7688" width="13" style="73" hidden="1"/>
    <col min="7689" max="7689" width="22.7109375" style="73" hidden="1"/>
    <col min="7690" max="7690" width="11.7109375" style="73" hidden="1"/>
    <col min="7691" max="7691" width="15.7109375" style="73" hidden="1"/>
    <col min="7692" max="7936" width="9.140625" style="73" hidden="1"/>
    <col min="7937" max="7937" width="29.28515625" style="73" hidden="1"/>
    <col min="7938" max="7938" width="18" style="73" hidden="1"/>
    <col min="7939" max="7939" width="9.5703125" style="73" hidden="1"/>
    <col min="7940" max="7940" width="9.140625" style="73" hidden="1"/>
    <col min="7941" max="7941" width="12" style="73" hidden="1"/>
    <col min="7942" max="7942" width="9.85546875" style="73" hidden="1"/>
    <col min="7943" max="7943" width="12.85546875" style="73" hidden="1"/>
    <col min="7944" max="7944" width="13" style="73" hidden="1"/>
    <col min="7945" max="7945" width="22.7109375" style="73" hidden="1"/>
    <col min="7946" max="7946" width="11.7109375" style="73" hidden="1"/>
    <col min="7947" max="7947" width="15.7109375" style="73" hidden="1"/>
    <col min="7948" max="8192" width="9.140625" style="73" hidden="1"/>
    <col min="8193" max="8193" width="29.28515625" style="73" hidden="1"/>
    <col min="8194" max="8194" width="18" style="73" hidden="1"/>
    <col min="8195" max="8195" width="9.5703125" style="73" hidden="1"/>
    <col min="8196" max="8196" width="9.140625" style="73" hidden="1"/>
    <col min="8197" max="8197" width="12" style="73" hidden="1"/>
    <col min="8198" max="8198" width="9.85546875" style="73" hidden="1"/>
    <col min="8199" max="8199" width="12.85546875" style="73" hidden="1"/>
    <col min="8200" max="8200" width="13" style="73" hidden="1"/>
    <col min="8201" max="8201" width="22.7109375" style="73" hidden="1"/>
    <col min="8202" max="8202" width="11.7109375" style="73" hidden="1"/>
    <col min="8203" max="8203" width="15.7109375" style="73" hidden="1"/>
    <col min="8204" max="8448" width="9.140625" style="73" hidden="1"/>
    <col min="8449" max="8449" width="29.28515625" style="73" hidden="1"/>
    <col min="8450" max="8450" width="18" style="73" hidden="1"/>
    <col min="8451" max="8451" width="9.5703125" style="73" hidden="1"/>
    <col min="8452" max="8452" width="9.140625" style="73" hidden="1"/>
    <col min="8453" max="8453" width="12" style="73" hidden="1"/>
    <col min="8454" max="8454" width="9.85546875" style="73" hidden="1"/>
    <col min="8455" max="8455" width="12.85546875" style="73" hidden="1"/>
    <col min="8456" max="8456" width="13" style="73" hidden="1"/>
    <col min="8457" max="8457" width="22.7109375" style="73" hidden="1"/>
    <col min="8458" max="8458" width="11.7109375" style="73" hidden="1"/>
    <col min="8459" max="8459" width="15.7109375" style="73" hidden="1"/>
    <col min="8460" max="8704" width="9.140625" style="73" hidden="1"/>
    <col min="8705" max="8705" width="29.28515625" style="73" hidden="1"/>
    <col min="8706" max="8706" width="18" style="73" hidden="1"/>
    <col min="8707" max="8707" width="9.5703125" style="73" hidden="1"/>
    <col min="8708" max="8708" width="9.140625" style="73" hidden="1"/>
    <col min="8709" max="8709" width="12" style="73" hidden="1"/>
    <col min="8710" max="8710" width="9.85546875" style="73" hidden="1"/>
    <col min="8711" max="8711" width="12.85546875" style="73" hidden="1"/>
    <col min="8712" max="8712" width="13" style="73" hidden="1"/>
    <col min="8713" max="8713" width="22.7109375" style="73" hidden="1"/>
    <col min="8714" max="8714" width="11.7109375" style="73" hidden="1"/>
    <col min="8715" max="8715" width="15.7109375" style="73" hidden="1"/>
    <col min="8716" max="8960" width="9.140625" style="73" hidden="1"/>
    <col min="8961" max="8961" width="29.28515625" style="73" hidden="1"/>
    <col min="8962" max="8962" width="18" style="73" hidden="1"/>
    <col min="8963" max="8963" width="9.5703125" style="73" hidden="1"/>
    <col min="8964" max="8964" width="9.140625" style="73" hidden="1"/>
    <col min="8965" max="8965" width="12" style="73" hidden="1"/>
    <col min="8966" max="8966" width="9.85546875" style="73" hidden="1"/>
    <col min="8967" max="8967" width="12.85546875" style="73" hidden="1"/>
    <col min="8968" max="8968" width="13" style="73" hidden="1"/>
    <col min="8969" max="8969" width="22.7109375" style="73" hidden="1"/>
    <col min="8970" max="8970" width="11.7109375" style="73" hidden="1"/>
    <col min="8971" max="8971" width="15.7109375" style="73" hidden="1"/>
    <col min="8972" max="9216" width="9.140625" style="73" hidden="1"/>
    <col min="9217" max="9217" width="29.28515625" style="73" hidden="1"/>
    <col min="9218" max="9218" width="18" style="73" hidden="1"/>
    <col min="9219" max="9219" width="9.5703125" style="73" hidden="1"/>
    <col min="9220" max="9220" width="9.140625" style="73" hidden="1"/>
    <col min="9221" max="9221" width="12" style="73" hidden="1"/>
    <col min="9222" max="9222" width="9.85546875" style="73" hidden="1"/>
    <col min="9223" max="9223" width="12.85546875" style="73" hidden="1"/>
    <col min="9224" max="9224" width="13" style="73" hidden="1"/>
    <col min="9225" max="9225" width="22.7109375" style="73" hidden="1"/>
    <col min="9226" max="9226" width="11.7109375" style="73" hidden="1"/>
    <col min="9227" max="9227" width="15.7109375" style="73" hidden="1"/>
    <col min="9228" max="9472" width="9.140625" style="73" hidden="1"/>
    <col min="9473" max="9473" width="29.28515625" style="73" hidden="1"/>
    <col min="9474" max="9474" width="18" style="73" hidden="1"/>
    <col min="9475" max="9475" width="9.5703125" style="73" hidden="1"/>
    <col min="9476" max="9476" width="9.140625" style="73" hidden="1"/>
    <col min="9477" max="9477" width="12" style="73" hidden="1"/>
    <col min="9478" max="9478" width="9.85546875" style="73" hidden="1"/>
    <col min="9479" max="9479" width="12.85546875" style="73" hidden="1"/>
    <col min="9480" max="9480" width="13" style="73" hidden="1"/>
    <col min="9481" max="9481" width="22.7109375" style="73" hidden="1"/>
    <col min="9482" max="9482" width="11.7109375" style="73" hidden="1"/>
    <col min="9483" max="9483" width="15.7109375" style="73" hidden="1"/>
    <col min="9484" max="9728" width="9.140625" style="73" hidden="1"/>
    <col min="9729" max="9729" width="29.28515625" style="73" hidden="1"/>
    <col min="9730" max="9730" width="18" style="73" hidden="1"/>
    <col min="9731" max="9731" width="9.5703125" style="73" hidden="1"/>
    <col min="9732" max="9732" width="9.140625" style="73" hidden="1"/>
    <col min="9733" max="9733" width="12" style="73" hidden="1"/>
    <col min="9734" max="9734" width="9.85546875" style="73" hidden="1"/>
    <col min="9735" max="9735" width="12.85546875" style="73" hidden="1"/>
    <col min="9736" max="9736" width="13" style="73" hidden="1"/>
    <col min="9737" max="9737" width="22.7109375" style="73" hidden="1"/>
    <col min="9738" max="9738" width="11.7109375" style="73" hidden="1"/>
    <col min="9739" max="9739" width="15.7109375" style="73" hidden="1"/>
    <col min="9740" max="9984" width="9.140625" style="73" hidden="1"/>
    <col min="9985" max="9985" width="29.28515625" style="73" hidden="1"/>
    <col min="9986" max="9986" width="18" style="73" hidden="1"/>
    <col min="9987" max="9987" width="9.5703125" style="73" hidden="1"/>
    <col min="9988" max="9988" width="9.140625" style="73" hidden="1"/>
    <col min="9989" max="9989" width="12" style="73" hidden="1"/>
    <col min="9990" max="9990" width="9.85546875" style="73" hidden="1"/>
    <col min="9991" max="9991" width="12.85546875" style="73" hidden="1"/>
    <col min="9992" max="9992" width="13" style="73" hidden="1"/>
    <col min="9993" max="9993" width="22.7109375" style="73" hidden="1"/>
    <col min="9994" max="9994" width="11.7109375" style="73" hidden="1"/>
    <col min="9995" max="9995" width="15.7109375" style="73" hidden="1"/>
    <col min="9996" max="10240" width="9.140625" style="73" hidden="1"/>
    <col min="10241" max="10241" width="29.28515625" style="73" hidden="1"/>
    <col min="10242" max="10242" width="18" style="73" hidden="1"/>
    <col min="10243" max="10243" width="9.5703125" style="73" hidden="1"/>
    <col min="10244" max="10244" width="9.140625" style="73" hidden="1"/>
    <col min="10245" max="10245" width="12" style="73" hidden="1"/>
    <col min="10246" max="10246" width="9.85546875" style="73" hidden="1"/>
    <col min="10247" max="10247" width="12.85546875" style="73" hidden="1"/>
    <col min="10248" max="10248" width="13" style="73" hidden="1"/>
    <col min="10249" max="10249" width="22.7109375" style="73" hidden="1"/>
    <col min="10250" max="10250" width="11.7109375" style="73" hidden="1"/>
    <col min="10251" max="10251" width="15.7109375" style="73" hidden="1"/>
    <col min="10252" max="10496" width="9.140625" style="73" hidden="1"/>
    <col min="10497" max="10497" width="29.28515625" style="73" hidden="1"/>
    <col min="10498" max="10498" width="18" style="73" hidden="1"/>
    <col min="10499" max="10499" width="9.5703125" style="73" hidden="1"/>
    <col min="10500" max="10500" width="9.140625" style="73" hidden="1"/>
    <col min="10501" max="10501" width="12" style="73" hidden="1"/>
    <col min="10502" max="10502" width="9.85546875" style="73" hidden="1"/>
    <col min="10503" max="10503" width="12.85546875" style="73" hidden="1"/>
    <col min="10504" max="10504" width="13" style="73" hidden="1"/>
    <col min="10505" max="10505" width="22.7109375" style="73" hidden="1"/>
    <col min="10506" max="10506" width="11.7109375" style="73" hidden="1"/>
    <col min="10507" max="10507" width="15.7109375" style="73" hidden="1"/>
    <col min="10508" max="10752" width="9.140625" style="73" hidden="1"/>
    <col min="10753" max="10753" width="29.28515625" style="73" hidden="1"/>
    <col min="10754" max="10754" width="18" style="73" hidden="1"/>
    <col min="10755" max="10755" width="9.5703125" style="73" hidden="1"/>
    <col min="10756" max="10756" width="9.140625" style="73" hidden="1"/>
    <col min="10757" max="10757" width="12" style="73" hidden="1"/>
    <col min="10758" max="10758" width="9.85546875" style="73" hidden="1"/>
    <col min="10759" max="10759" width="12.85546875" style="73" hidden="1"/>
    <col min="10760" max="10760" width="13" style="73" hidden="1"/>
    <col min="10761" max="10761" width="22.7109375" style="73" hidden="1"/>
    <col min="10762" max="10762" width="11.7109375" style="73" hidden="1"/>
    <col min="10763" max="10763" width="15.7109375" style="73" hidden="1"/>
    <col min="10764" max="11008" width="9.140625" style="73" hidden="1"/>
    <col min="11009" max="11009" width="29.28515625" style="73" hidden="1"/>
    <col min="11010" max="11010" width="18" style="73" hidden="1"/>
    <col min="11011" max="11011" width="9.5703125" style="73" hidden="1"/>
    <col min="11012" max="11012" width="9.140625" style="73" hidden="1"/>
    <col min="11013" max="11013" width="12" style="73" hidden="1"/>
    <col min="11014" max="11014" width="9.85546875" style="73" hidden="1"/>
    <col min="11015" max="11015" width="12.85546875" style="73" hidden="1"/>
    <col min="11016" max="11016" width="13" style="73" hidden="1"/>
    <col min="11017" max="11017" width="22.7109375" style="73" hidden="1"/>
    <col min="11018" max="11018" width="11.7109375" style="73" hidden="1"/>
    <col min="11019" max="11019" width="15.7109375" style="73" hidden="1"/>
    <col min="11020" max="11264" width="9.140625" style="73" hidden="1"/>
    <col min="11265" max="11265" width="29.28515625" style="73" hidden="1"/>
    <col min="11266" max="11266" width="18" style="73" hidden="1"/>
    <col min="11267" max="11267" width="9.5703125" style="73" hidden="1"/>
    <col min="11268" max="11268" width="9.140625" style="73" hidden="1"/>
    <col min="11269" max="11269" width="12" style="73" hidden="1"/>
    <col min="11270" max="11270" width="9.85546875" style="73" hidden="1"/>
    <col min="11271" max="11271" width="12.85546875" style="73" hidden="1"/>
    <col min="11272" max="11272" width="13" style="73" hidden="1"/>
    <col min="11273" max="11273" width="22.7109375" style="73" hidden="1"/>
    <col min="11274" max="11274" width="11.7109375" style="73" hidden="1"/>
    <col min="11275" max="11275" width="15.7109375" style="73" hidden="1"/>
    <col min="11276" max="11520" width="9.140625" style="73" hidden="1"/>
    <col min="11521" max="11521" width="29.28515625" style="73" hidden="1"/>
    <col min="11522" max="11522" width="18" style="73" hidden="1"/>
    <col min="11523" max="11523" width="9.5703125" style="73" hidden="1"/>
    <col min="11524" max="11524" width="9.140625" style="73" hidden="1"/>
    <col min="11525" max="11525" width="12" style="73" hidden="1"/>
    <col min="11526" max="11526" width="9.85546875" style="73" hidden="1"/>
    <col min="11527" max="11527" width="12.85546875" style="73" hidden="1"/>
    <col min="11528" max="11528" width="13" style="73" hidden="1"/>
    <col min="11529" max="11529" width="22.7109375" style="73" hidden="1"/>
    <col min="11530" max="11530" width="11.7109375" style="73" hidden="1"/>
    <col min="11531" max="11531" width="15.7109375" style="73" hidden="1"/>
    <col min="11532" max="11776" width="9.140625" style="73" hidden="1"/>
    <col min="11777" max="11777" width="29.28515625" style="73" hidden="1"/>
    <col min="11778" max="11778" width="18" style="73" hidden="1"/>
    <col min="11779" max="11779" width="9.5703125" style="73" hidden="1"/>
    <col min="11780" max="11780" width="9.140625" style="73" hidden="1"/>
    <col min="11781" max="11781" width="12" style="73" hidden="1"/>
    <col min="11782" max="11782" width="9.85546875" style="73" hidden="1"/>
    <col min="11783" max="11783" width="12.85546875" style="73" hidden="1"/>
    <col min="11784" max="11784" width="13" style="73" hidden="1"/>
    <col min="11785" max="11785" width="22.7109375" style="73" hidden="1"/>
    <col min="11786" max="11786" width="11.7109375" style="73" hidden="1"/>
    <col min="11787" max="11787" width="15.7109375" style="73" hidden="1"/>
    <col min="11788" max="12032" width="9.140625" style="73" hidden="1"/>
    <col min="12033" max="12033" width="29.28515625" style="73" hidden="1"/>
    <col min="12034" max="12034" width="18" style="73" hidden="1"/>
    <col min="12035" max="12035" width="9.5703125" style="73" hidden="1"/>
    <col min="12036" max="12036" width="9.140625" style="73" hidden="1"/>
    <col min="12037" max="12037" width="12" style="73" hidden="1"/>
    <col min="12038" max="12038" width="9.85546875" style="73" hidden="1"/>
    <col min="12039" max="12039" width="12.85546875" style="73" hidden="1"/>
    <col min="12040" max="12040" width="13" style="73" hidden="1"/>
    <col min="12041" max="12041" width="22.7109375" style="73" hidden="1"/>
    <col min="12042" max="12042" width="11.7109375" style="73" hidden="1"/>
    <col min="12043" max="12043" width="15.7109375" style="73" hidden="1"/>
    <col min="12044" max="12288" width="9.140625" style="73" hidden="1"/>
    <col min="12289" max="12289" width="29.28515625" style="73" hidden="1"/>
    <col min="12290" max="12290" width="18" style="73" hidden="1"/>
    <col min="12291" max="12291" width="9.5703125" style="73" hidden="1"/>
    <col min="12292" max="12292" width="9.140625" style="73" hidden="1"/>
    <col min="12293" max="12293" width="12" style="73" hidden="1"/>
    <col min="12294" max="12294" width="9.85546875" style="73" hidden="1"/>
    <col min="12295" max="12295" width="12.85546875" style="73" hidden="1"/>
    <col min="12296" max="12296" width="13" style="73" hidden="1"/>
    <col min="12297" max="12297" width="22.7109375" style="73" hidden="1"/>
    <col min="12298" max="12298" width="11.7109375" style="73" hidden="1"/>
    <col min="12299" max="12299" width="15.7109375" style="73" hidden="1"/>
    <col min="12300" max="12544" width="9.140625" style="73" hidden="1"/>
    <col min="12545" max="12545" width="29.28515625" style="73" hidden="1"/>
    <col min="12546" max="12546" width="18" style="73" hidden="1"/>
    <col min="12547" max="12547" width="9.5703125" style="73" hidden="1"/>
    <col min="12548" max="12548" width="9.140625" style="73" hidden="1"/>
    <col min="12549" max="12549" width="12" style="73" hidden="1"/>
    <col min="12550" max="12550" width="9.85546875" style="73" hidden="1"/>
    <col min="12551" max="12551" width="12.85546875" style="73" hidden="1"/>
    <col min="12552" max="12552" width="13" style="73" hidden="1"/>
    <col min="12553" max="12553" width="22.7109375" style="73" hidden="1"/>
    <col min="12554" max="12554" width="11.7109375" style="73" hidden="1"/>
    <col min="12555" max="12555" width="15.7109375" style="73" hidden="1"/>
    <col min="12556" max="12800" width="9.140625" style="73" hidden="1"/>
    <col min="12801" max="12801" width="29.28515625" style="73" hidden="1"/>
    <col min="12802" max="12802" width="18" style="73" hidden="1"/>
    <col min="12803" max="12803" width="9.5703125" style="73" hidden="1"/>
    <col min="12804" max="12804" width="9.140625" style="73" hidden="1"/>
    <col min="12805" max="12805" width="12" style="73" hidden="1"/>
    <col min="12806" max="12806" width="9.85546875" style="73" hidden="1"/>
    <col min="12807" max="12807" width="12.85546875" style="73" hidden="1"/>
    <col min="12808" max="12808" width="13" style="73" hidden="1"/>
    <col min="12809" max="12809" width="22.7109375" style="73" hidden="1"/>
    <col min="12810" max="12810" width="11.7109375" style="73" hidden="1"/>
    <col min="12811" max="12811" width="15.7109375" style="73" hidden="1"/>
    <col min="12812" max="13056" width="9.140625" style="73" hidden="1"/>
    <col min="13057" max="13057" width="29.28515625" style="73" hidden="1"/>
    <col min="13058" max="13058" width="18" style="73" hidden="1"/>
    <col min="13059" max="13059" width="9.5703125" style="73" hidden="1"/>
    <col min="13060" max="13060" width="9.140625" style="73" hidden="1"/>
    <col min="13061" max="13061" width="12" style="73" hidden="1"/>
    <col min="13062" max="13062" width="9.85546875" style="73" hidden="1"/>
    <col min="13063" max="13063" width="12.85546875" style="73" hidden="1"/>
    <col min="13064" max="13064" width="13" style="73" hidden="1"/>
    <col min="13065" max="13065" width="22.7109375" style="73" hidden="1"/>
    <col min="13066" max="13066" width="11.7109375" style="73" hidden="1"/>
    <col min="13067" max="13067" width="15.7109375" style="73" hidden="1"/>
    <col min="13068" max="13312" width="9.140625" style="73" hidden="1"/>
    <col min="13313" max="13313" width="29.28515625" style="73" hidden="1"/>
    <col min="13314" max="13314" width="18" style="73" hidden="1"/>
    <col min="13315" max="13315" width="9.5703125" style="73" hidden="1"/>
    <col min="13316" max="13316" width="9.140625" style="73" hidden="1"/>
    <col min="13317" max="13317" width="12" style="73" hidden="1"/>
    <col min="13318" max="13318" width="9.85546875" style="73" hidden="1"/>
    <col min="13319" max="13319" width="12.85546875" style="73" hidden="1"/>
    <col min="13320" max="13320" width="13" style="73" hidden="1"/>
    <col min="13321" max="13321" width="22.7109375" style="73" hidden="1"/>
    <col min="13322" max="13322" width="11.7109375" style="73" hidden="1"/>
    <col min="13323" max="13323" width="15.7109375" style="73" hidden="1"/>
    <col min="13324" max="13568" width="9.140625" style="73" hidden="1"/>
    <col min="13569" max="13569" width="29.28515625" style="73" hidden="1"/>
    <col min="13570" max="13570" width="18" style="73" hidden="1"/>
    <col min="13571" max="13571" width="9.5703125" style="73" hidden="1"/>
    <col min="13572" max="13572" width="9.140625" style="73" hidden="1"/>
    <col min="13573" max="13573" width="12" style="73" hidden="1"/>
    <col min="13574" max="13574" width="9.85546875" style="73" hidden="1"/>
    <col min="13575" max="13575" width="12.85546875" style="73" hidden="1"/>
    <col min="13576" max="13576" width="13" style="73" hidden="1"/>
    <col min="13577" max="13577" width="22.7109375" style="73" hidden="1"/>
    <col min="13578" max="13578" width="11.7109375" style="73" hidden="1"/>
    <col min="13579" max="13579" width="15.7109375" style="73" hidden="1"/>
    <col min="13580" max="13824" width="9.140625" style="73" hidden="1"/>
    <col min="13825" max="13825" width="29.28515625" style="73" hidden="1"/>
    <col min="13826" max="13826" width="18" style="73" hidden="1"/>
    <col min="13827" max="13827" width="9.5703125" style="73" hidden="1"/>
    <col min="13828" max="13828" width="9.140625" style="73" hidden="1"/>
    <col min="13829" max="13829" width="12" style="73" hidden="1"/>
    <col min="13830" max="13830" width="9.85546875" style="73" hidden="1"/>
    <col min="13831" max="13831" width="12.85546875" style="73" hidden="1"/>
    <col min="13832" max="13832" width="13" style="73" hidden="1"/>
    <col min="13833" max="13833" width="22.7109375" style="73" hidden="1"/>
    <col min="13834" max="13834" width="11.7109375" style="73" hidden="1"/>
    <col min="13835" max="13835" width="15.7109375" style="73" hidden="1"/>
    <col min="13836" max="14080" width="9.140625" style="73" hidden="1"/>
    <col min="14081" max="14081" width="29.28515625" style="73" hidden="1"/>
    <col min="14082" max="14082" width="18" style="73" hidden="1"/>
    <col min="14083" max="14083" width="9.5703125" style="73" hidden="1"/>
    <col min="14084" max="14084" width="9.140625" style="73" hidden="1"/>
    <col min="14085" max="14085" width="12" style="73" hidden="1"/>
    <col min="14086" max="14086" width="9.85546875" style="73" hidden="1"/>
    <col min="14087" max="14087" width="12.85546875" style="73" hidden="1"/>
    <col min="14088" max="14088" width="13" style="73" hidden="1"/>
    <col min="14089" max="14089" width="22.7109375" style="73" hidden="1"/>
    <col min="14090" max="14090" width="11.7109375" style="73" hidden="1"/>
    <col min="14091" max="14091" width="15.7109375" style="73" hidden="1"/>
    <col min="14092" max="14336" width="9.140625" style="73" hidden="1"/>
    <col min="14337" max="14337" width="29.28515625" style="73" hidden="1"/>
    <col min="14338" max="14338" width="18" style="73" hidden="1"/>
    <col min="14339" max="14339" width="9.5703125" style="73" hidden="1"/>
    <col min="14340" max="14340" width="9.140625" style="73" hidden="1"/>
    <col min="14341" max="14341" width="12" style="73" hidden="1"/>
    <col min="14342" max="14342" width="9.85546875" style="73" hidden="1"/>
    <col min="14343" max="14343" width="12.85546875" style="73" hidden="1"/>
    <col min="14344" max="14344" width="13" style="73" hidden="1"/>
    <col min="14345" max="14345" width="22.7109375" style="73" hidden="1"/>
    <col min="14346" max="14346" width="11.7109375" style="73" hidden="1"/>
    <col min="14347" max="14347" width="15.7109375" style="73" hidden="1"/>
    <col min="14348" max="14592" width="9.140625" style="73" hidden="1"/>
    <col min="14593" max="14593" width="29.28515625" style="73" hidden="1"/>
    <col min="14594" max="14594" width="18" style="73" hidden="1"/>
    <col min="14595" max="14595" width="9.5703125" style="73" hidden="1"/>
    <col min="14596" max="14596" width="9.140625" style="73" hidden="1"/>
    <col min="14597" max="14597" width="12" style="73" hidden="1"/>
    <col min="14598" max="14598" width="9.85546875" style="73" hidden="1"/>
    <col min="14599" max="14599" width="12.85546875" style="73" hidden="1"/>
    <col min="14600" max="14600" width="13" style="73" hidden="1"/>
    <col min="14601" max="14601" width="22.7109375" style="73" hidden="1"/>
    <col min="14602" max="14602" width="11.7109375" style="73" hidden="1"/>
    <col min="14603" max="14603" width="15.7109375" style="73" hidden="1"/>
    <col min="14604" max="14848" width="9.140625" style="73" hidden="1"/>
    <col min="14849" max="14849" width="29.28515625" style="73" hidden="1"/>
    <col min="14850" max="14850" width="18" style="73" hidden="1"/>
    <col min="14851" max="14851" width="9.5703125" style="73" hidden="1"/>
    <col min="14852" max="14852" width="9.140625" style="73" hidden="1"/>
    <col min="14853" max="14853" width="12" style="73" hidden="1"/>
    <col min="14854" max="14854" width="9.85546875" style="73" hidden="1"/>
    <col min="14855" max="14855" width="12.85546875" style="73" hidden="1"/>
    <col min="14856" max="14856" width="13" style="73" hidden="1"/>
    <col min="14857" max="14857" width="22.7109375" style="73" hidden="1"/>
    <col min="14858" max="14858" width="11.7109375" style="73" hidden="1"/>
    <col min="14859" max="14859" width="15.7109375" style="73" hidden="1"/>
    <col min="14860" max="15104" width="9.140625" style="73" hidden="1"/>
    <col min="15105" max="15105" width="29.28515625" style="73" hidden="1"/>
    <col min="15106" max="15106" width="18" style="73" hidden="1"/>
    <col min="15107" max="15107" width="9.5703125" style="73" hidden="1"/>
    <col min="15108" max="15108" width="9.140625" style="73" hidden="1"/>
    <col min="15109" max="15109" width="12" style="73" hidden="1"/>
    <col min="15110" max="15110" width="9.85546875" style="73" hidden="1"/>
    <col min="15111" max="15111" width="12.85546875" style="73" hidden="1"/>
    <col min="15112" max="15112" width="13" style="73" hidden="1"/>
    <col min="15113" max="15113" width="22.7109375" style="73" hidden="1"/>
    <col min="15114" max="15114" width="11.7109375" style="73" hidden="1"/>
    <col min="15115" max="15115" width="15.7109375" style="73" hidden="1"/>
    <col min="15116" max="15360" width="9.140625" style="73" hidden="1"/>
    <col min="15361" max="15361" width="29.28515625" style="73" hidden="1"/>
    <col min="15362" max="15362" width="18" style="73" hidden="1"/>
    <col min="15363" max="15363" width="9.5703125" style="73" hidden="1"/>
    <col min="15364" max="15364" width="9.140625" style="73" hidden="1"/>
    <col min="15365" max="15365" width="12" style="73" hidden="1"/>
    <col min="15366" max="15366" width="9.85546875" style="73" hidden="1"/>
    <col min="15367" max="15367" width="12.85546875" style="73" hidden="1"/>
    <col min="15368" max="15368" width="13" style="73" hidden="1"/>
    <col min="15369" max="15369" width="22.7109375" style="73" hidden="1"/>
    <col min="15370" max="15370" width="11.7109375" style="73" hidden="1"/>
    <col min="15371" max="15371" width="15.7109375" style="73" hidden="1"/>
    <col min="15372" max="15616" width="9.140625" style="73" hidden="1"/>
    <col min="15617" max="15617" width="29.28515625" style="73" hidden="1"/>
    <col min="15618" max="15618" width="18" style="73" hidden="1"/>
    <col min="15619" max="15619" width="9.5703125" style="73" hidden="1"/>
    <col min="15620" max="15620" width="9.140625" style="73" hidden="1"/>
    <col min="15621" max="15621" width="12" style="73" hidden="1"/>
    <col min="15622" max="15622" width="9.85546875" style="73" hidden="1"/>
    <col min="15623" max="15623" width="12.85546875" style="73" hidden="1"/>
    <col min="15624" max="15624" width="13" style="73" hidden="1"/>
    <col min="15625" max="15625" width="22.7109375" style="73" hidden="1"/>
    <col min="15626" max="15626" width="11.7109375" style="73" hidden="1"/>
    <col min="15627" max="15627" width="15.7109375" style="73" hidden="1"/>
    <col min="15628" max="15872" width="9.140625" style="73" hidden="1"/>
    <col min="15873" max="15873" width="29.28515625" style="73" hidden="1"/>
    <col min="15874" max="15874" width="18" style="73" hidden="1"/>
    <col min="15875" max="15875" width="9.5703125" style="73" hidden="1"/>
    <col min="15876" max="15876" width="9.140625" style="73" hidden="1"/>
    <col min="15877" max="15877" width="12" style="73" hidden="1"/>
    <col min="15878" max="15878" width="9.85546875" style="73" hidden="1"/>
    <col min="15879" max="15879" width="12.85546875" style="73" hidden="1"/>
    <col min="15880" max="15880" width="13" style="73" hidden="1"/>
    <col min="15881" max="15881" width="22.7109375" style="73" hidden="1"/>
    <col min="15882" max="15882" width="11.7109375" style="73" hidden="1"/>
    <col min="15883" max="15883" width="15.7109375" style="73" hidden="1"/>
    <col min="15884" max="16128" width="9.140625" style="73" hidden="1"/>
    <col min="16129" max="16129" width="29.28515625" style="73" hidden="1"/>
    <col min="16130" max="16130" width="18" style="73" hidden="1"/>
    <col min="16131" max="16131" width="9.5703125" style="73" hidden="1"/>
    <col min="16132" max="16132" width="9.140625" style="73" hidden="1"/>
    <col min="16133" max="16133" width="12" style="73" hidden="1"/>
    <col min="16134" max="16134" width="9.85546875" style="73" hidden="1"/>
    <col min="16135" max="16135" width="12.85546875" style="73" hidden="1"/>
    <col min="16136" max="16136" width="13" style="73" hidden="1"/>
    <col min="16137" max="16137" width="22.7109375" style="73" hidden="1"/>
    <col min="16138" max="16138" width="11.7109375" style="73" hidden="1"/>
    <col min="16139" max="16139" width="15.7109375" style="73" hidden="1"/>
    <col min="16140" max="16384" width="9.140625" style="73" hidden="1"/>
  </cols>
  <sheetData>
    <row r="1" spans="1:11" s="30" customFormat="1" ht="39" customHeight="1" thickBot="1">
      <c r="A1" s="176" t="s">
        <v>57</v>
      </c>
      <c r="B1" s="176"/>
      <c r="C1" s="176"/>
      <c r="D1" s="176"/>
      <c r="E1" s="176"/>
      <c r="F1" s="176"/>
      <c r="G1" s="176"/>
      <c r="H1" s="176"/>
      <c r="I1" s="176"/>
      <c r="J1" s="176"/>
      <c r="K1" s="176"/>
    </row>
    <row r="2" spans="1:11" s="33" customFormat="1" ht="35.25" customHeight="1">
      <c r="A2" s="31"/>
      <c r="B2" s="177" t="s">
        <v>58</v>
      </c>
      <c r="C2" s="179" t="s">
        <v>59</v>
      </c>
      <c r="D2" s="180"/>
      <c r="E2" s="177" t="s">
        <v>60</v>
      </c>
      <c r="F2" s="177"/>
      <c r="G2" s="177" t="s">
        <v>61</v>
      </c>
      <c r="H2" s="177"/>
      <c r="I2" s="32" t="s">
        <v>62</v>
      </c>
      <c r="J2" s="181" t="s">
        <v>63</v>
      </c>
      <c r="K2" s="182"/>
    </row>
    <row r="3" spans="1:11" s="38" customFormat="1" ht="10.5" customHeight="1">
      <c r="A3" s="34" t="s">
        <v>64</v>
      </c>
      <c r="B3" s="178"/>
      <c r="C3" s="35">
        <v>2018</v>
      </c>
      <c r="D3" s="35">
        <v>2019</v>
      </c>
      <c r="E3" s="35">
        <v>2018</v>
      </c>
      <c r="F3" s="35">
        <v>2019</v>
      </c>
      <c r="G3" s="35">
        <v>2018</v>
      </c>
      <c r="H3" s="35">
        <v>2019</v>
      </c>
      <c r="I3" s="36" t="s">
        <v>65</v>
      </c>
      <c r="J3" s="37">
        <v>2018</v>
      </c>
      <c r="K3" s="37">
        <v>2019</v>
      </c>
    </row>
    <row r="4" spans="1:11" s="45" customFormat="1" ht="12">
      <c r="A4" s="39" t="s">
        <v>66</v>
      </c>
      <c r="B4" s="40">
        <v>101160</v>
      </c>
      <c r="C4" s="41">
        <v>30363</v>
      </c>
      <c r="D4" s="41">
        <v>29472</v>
      </c>
      <c r="E4" s="42">
        <v>57245</v>
      </c>
      <c r="F4" s="42">
        <v>54462</v>
      </c>
      <c r="G4" s="42">
        <v>488</v>
      </c>
      <c r="H4" s="42">
        <v>475</v>
      </c>
      <c r="I4" s="43">
        <f>H4-G4</f>
        <v>-13</v>
      </c>
      <c r="J4" s="44">
        <v>0.39800000000000002</v>
      </c>
      <c r="K4" s="44">
        <v>0.41199999999999998</v>
      </c>
    </row>
    <row r="5" spans="1:11" s="45" customFormat="1" ht="12">
      <c r="A5" s="39" t="s">
        <v>67</v>
      </c>
      <c r="B5" s="40">
        <v>19358</v>
      </c>
      <c r="C5" s="41">
        <v>3423</v>
      </c>
      <c r="D5" s="41">
        <v>3104</v>
      </c>
      <c r="E5" s="42">
        <v>5606</v>
      </c>
      <c r="F5" s="42">
        <v>5260</v>
      </c>
      <c r="G5" s="42">
        <v>244</v>
      </c>
      <c r="H5" s="42">
        <v>230</v>
      </c>
      <c r="I5" s="43">
        <f>H5-G5</f>
        <v>-14</v>
      </c>
      <c r="J5" s="44">
        <v>0.59</v>
      </c>
      <c r="K5" s="44">
        <v>0.59799999999999998</v>
      </c>
    </row>
    <row r="6" spans="1:11" s="45" customFormat="1" ht="12">
      <c r="A6" s="39" t="s">
        <v>68</v>
      </c>
      <c r="B6" s="40">
        <v>149942</v>
      </c>
      <c r="C6" s="41">
        <v>40793</v>
      </c>
      <c r="D6" s="41">
        <v>40860</v>
      </c>
      <c r="E6" s="42">
        <v>72143</v>
      </c>
      <c r="F6" s="42">
        <v>72533</v>
      </c>
      <c r="G6" s="42">
        <v>362</v>
      </c>
      <c r="H6" s="42">
        <v>363</v>
      </c>
      <c r="I6" s="43">
        <f>H6-G6</f>
        <v>1</v>
      </c>
      <c r="J6" s="44">
        <v>0.57299999999999995</v>
      </c>
      <c r="K6" s="44">
        <v>0.59399999999999997</v>
      </c>
    </row>
    <row r="7" spans="1:11" s="45" customFormat="1" ht="12">
      <c r="A7" s="39" t="s">
        <v>69</v>
      </c>
      <c r="B7" s="40">
        <v>65955</v>
      </c>
      <c r="C7" s="41">
        <v>27794</v>
      </c>
      <c r="D7" s="41">
        <v>27724</v>
      </c>
      <c r="E7" s="42">
        <v>48193</v>
      </c>
      <c r="F7" s="42">
        <v>47899</v>
      </c>
      <c r="G7" s="42">
        <v>609</v>
      </c>
      <c r="H7" s="42">
        <v>605</v>
      </c>
      <c r="I7" s="43">
        <f t="shared" ref="I7:I56" si="0">H7-G7</f>
        <v>-4</v>
      </c>
      <c r="J7" s="44">
        <v>0.35699999999999998</v>
      </c>
      <c r="K7" s="44">
        <v>0.371</v>
      </c>
    </row>
    <row r="8" spans="1:11" s="45" customFormat="1" ht="12">
      <c r="A8" s="39" t="s">
        <v>70</v>
      </c>
      <c r="B8" s="40">
        <v>932046</v>
      </c>
      <c r="C8" s="41">
        <v>421141</v>
      </c>
      <c r="D8" s="41">
        <v>423174</v>
      </c>
      <c r="E8" s="42">
        <v>794126</v>
      </c>
      <c r="F8" s="42">
        <v>793695</v>
      </c>
      <c r="G8" s="42">
        <v>694</v>
      </c>
      <c r="H8" s="42">
        <v>694</v>
      </c>
      <c r="I8" s="43">
        <f t="shared" si="0"/>
        <v>0</v>
      </c>
      <c r="J8" s="44">
        <v>0.59</v>
      </c>
      <c r="K8" s="44">
        <v>0.60099999999999998</v>
      </c>
    </row>
    <row r="9" spans="1:11" s="45" customFormat="1" ht="12">
      <c r="A9" s="39" t="s">
        <v>71</v>
      </c>
      <c r="B9" s="40">
        <v>133570</v>
      </c>
      <c r="C9" s="41">
        <v>53220</v>
      </c>
      <c r="D9" s="41">
        <v>53755</v>
      </c>
      <c r="E9" s="42">
        <v>89675</v>
      </c>
      <c r="F9" s="42">
        <v>91101</v>
      </c>
      <c r="G9" s="42">
        <v>524</v>
      </c>
      <c r="H9" s="42">
        <v>521</v>
      </c>
      <c r="I9" s="43">
        <f t="shared" si="0"/>
        <v>-3</v>
      </c>
      <c r="J9" s="44">
        <v>0.61199999999999999</v>
      </c>
      <c r="K9" s="44">
        <v>0.61399999999999999</v>
      </c>
    </row>
    <row r="10" spans="1:11" s="45" customFormat="1" ht="12">
      <c r="A10" s="39" t="s">
        <v>72</v>
      </c>
      <c r="B10" s="40">
        <v>78812</v>
      </c>
      <c r="C10" s="41">
        <v>37105</v>
      </c>
      <c r="D10" s="41">
        <v>37469</v>
      </c>
      <c r="E10" s="42">
        <v>69640</v>
      </c>
      <c r="F10" s="42">
        <v>70423</v>
      </c>
      <c r="G10" s="42">
        <v>768</v>
      </c>
      <c r="H10" s="42">
        <v>778</v>
      </c>
      <c r="I10" s="43">
        <f>H10-G10</f>
        <v>10</v>
      </c>
      <c r="J10" s="44">
        <v>0.69399999999999995</v>
      </c>
      <c r="K10" s="44">
        <v>0.69199999999999995</v>
      </c>
    </row>
    <row r="11" spans="1:11" s="45" customFormat="1" ht="12">
      <c r="A11" s="39" t="s">
        <v>73</v>
      </c>
      <c r="B11" s="40">
        <v>18767</v>
      </c>
      <c r="C11" s="41">
        <v>7416</v>
      </c>
      <c r="D11" s="41">
        <v>7586</v>
      </c>
      <c r="E11" s="42">
        <v>13307</v>
      </c>
      <c r="F11" s="42">
        <v>13361</v>
      </c>
      <c r="G11" s="42">
        <v>583</v>
      </c>
      <c r="H11" s="42">
        <v>570</v>
      </c>
      <c r="I11" s="43">
        <f t="shared" si="0"/>
        <v>-13</v>
      </c>
      <c r="J11" s="44">
        <v>0.59699999999999998</v>
      </c>
      <c r="K11" s="44">
        <v>0.57599999999999996</v>
      </c>
    </row>
    <row r="12" spans="1:11" s="45" customFormat="1" ht="12">
      <c r="A12" s="39" t="s">
        <v>74</v>
      </c>
      <c r="B12" s="40">
        <v>7790</v>
      </c>
      <c r="C12" s="41">
        <v>6574</v>
      </c>
      <c r="D12" s="41">
        <v>6642</v>
      </c>
      <c r="E12" s="42">
        <v>12302</v>
      </c>
      <c r="F12" s="42">
        <v>12532</v>
      </c>
      <c r="G12" s="42">
        <v>1285</v>
      </c>
      <c r="H12" s="42">
        <v>1295</v>
      </c>
      <c r="I12" s="43">
        <f t="shared" si="0"/>
        <v>10</v>
      </c>
      <c r="J12" s="44">
        <v>0.54800000000000004</v>
      </c>
      <c r="K12" s="44">
        <v>0.56000000000000005</v>
      </c>
    </row>
    <row r="13" spans="1:11" s="45" customFormat="1" ht="12">
      <c r="A13" s="39" t="s">
        <v>75</v>
      </c>
      <c r="B13" s="40">
        <v>392503</v>
      </c>
      <c r="C13" s="41">
        <v>219770</v>
      </c>
      <c r="D13" s="41">
        <v>217393</v>
      </c>
      <c r="E13" s="42">
        <v>398873</v>
      </c>
      <c r="F13" s="42">
        <v>394624</v>
      </c>
      <c r="G13" s="42">
        <v>702</v>
      </c>
      <c r="H13" s="42">
        <v>694</v>
      </c>
      <c r="I13" s="43">
        <f>H13-G13</f>
        <v>-8</v>
      </c>
      <c r="J13" s="44">
        <v>0.52600000000000002</v>
      </c>
      <c r="K13" s="44">
        <v>0.54500000000000004</v>
      </c>
    </row>
    <row r="14" spans="1:11" s="45" customFormat="1" ht="12">
      <c r="A14" s="39" t="s">
        <v>76</v>
      </c>
      <c r="B14" s="40">
        <v>230751</v>
      </c>
      <c r="C14" s="41">
        <v>99169</v>
      </c>
      <c r="D14" s="41">
        <v>96311</v>
      </c>
      <c r="E14" s="42">
        <v>178201</v>
      </c>
      <c r="F14" s="42">
        <v>175394</v>
      </c>
      <c r="G14" s="42">
        <v>551</v>
      </c>
      <c r="H14" s="42">
        <v>539</v>
      </c>
      <c r="I14" s="43">
        <f t="shared" si="0"/>
        <v>-12</v>
      </c>
      <c r="J14" s="44">
        <v>0.60299999999999998</v>
      </c>
      <c r="K14" s="44">
        <v>0.61599999999999999</v>
      </c>
    </row>
    <row r="15" spans="1:11" s="45" customFormat="1" ht="12">
      <c r="A15" s="39" t="s">
        <v>77</v>
      </c>
      <c r="B15" s="40">
        <v>22390</v>
      </c>
      <c r="C15" s="41">
        <v>9903</v>
      </c>
      <c r="D15" s="41">
        <v>9887</v>
      </c>
      <c r="E15" s="42">
        <v>15829</v>
      </c>
      <c r="F15" s="42">
        <v>16022</v>
      </c>
      <c r="G15" s="42">
        <v>627</v>
      </c>
      <c r="H15" s="42">
        <v>631</v>
      </c>
      <c r="I15" s="43">
        <f t="shared" si="0"/>
        <v>4</v>
      </c>
      <c r="J15" s="44">
        <v>0.53600000000000003</v>
      </c>
      <c r="K15" s="44">
        <v>0.54200000000000004</v>
      </c>
    </row>
    <row r="16" spans="1:11" s="45" customFormat="1" ht="12">
      <c r="A16" s="39" t="s">
        <v>78</v>
      </c>
      <c r="B16" s="40">
        <v>43460</v>
      </c>
      <c r="C16" s="41">
        <v>8158</v>
      </c>
      <c r="D16" s="41">
        <v>8528</v>
      </c>
      <c r="E16" s="42">
        <v>14038</v>
      </c>
      <c r="F16" s="42">
        <v>13984</v>
      </c>
      <c r="G16" s="42">
        <v>279</v>
      </c>
      <c r="H16" s="42">
        <v>264</v>
      </c>
      <c r="I16" s="43">
        <f>H16-G16</f>
        <v>-15</v>
      </c>
      <c r="J16" s="44">
        <v>0.58899999999999997</v>
      </c>
      <c r="K16" s="44">
        <v>0.59499999999999997</v>
      </c>
    </row>
    <row r="17" spans="1:11" s="45" customFormat="1" ht="12">
      <c r="A17" s="39" t="s">
        <v>79</v>
      </c>
      <c r="B17" s="40">
        <v>260843</v>
      </c>
      <c r="C17" s="41">
        <v>125609</v>
      </c>
      <c r="D17" s="41">
        <v>128748</v>
      </c>
      <c r="E17" s="42">
        <v>231728</v>
      </c>
      <c r="F17" s="42">
        <v>234674</v>
      </c>
      <c r="G17" s="42">
        <v>705</v>
      </c>
      <c r="H17" s="42">
        <v>718</v>
      </c>
      <c r="I17" s="43">
        <f t="shared" si="0"/>
        <v>13</v>
      </c>
      <c r="J17" s="44">
        <v>0.64400000000000002</v>
      </c>
      <c r="K17" s="44">
        <v>0.63700000000000001</v>
      </c>
    </row>
    <row r="18" spans="1:11" s="45" customFormat="1" ht="12">
      <c r="A18" s="39" t="s">
        <v>80</v>
      </c>
      <c r="B18" s="40">
        <v>148643</v>
      </c>
      <c r="C18" s="41">
        <v>51814</v>
      </c>
      <c r="D18" s="41">
        <v>52065</v>
      </c>
      <c r="E18" s="42">
        <v>88225</v>
      </c>
      <c r="F18" s="42">
        <v>88555</v>
      </c>
      <c r="G18" s="42">
        <v>496</v>
      </c>
      <c r="H18" s="42">
        <v>498</v>
      </c>
      <c r="I18" s="43">
        <f t="shared" si="0"/>
        <v>2</v>
      </c>
      <c r="J18" s="44">
        <v>0.52100000000000002</v>
      </c>
      <c r="K18" s="44">
        <v>0.52300000000000002</v>
      </c>
    </row>
    <row r="19" spans="1:11" s="45" customFormat="1" ht="12">
      <c r="A19" s="39" t="s">
        <v>81</v>
      </c>
      <c r="B19" s="40">
        <v>72437</v>
      </c>
      <c r="C19" s="41">
        <v>13591</v>
      </c>
      <c r="D19" s="41">
        <v>13658</v>
      </c>
      <c r="E19" s="42">
        <v>20986</v>
      </c>
      <c r="F19" s="42">
        <v>21111</v>
      </c>
      <c r="G19" s="42">
        <v>223</v>
      </c>
      <c r="H19" s="42">
        <v>219</v>
      </c>
      <c r="I19" s="43">
        <f>H19-G19</f>
        <v>-4</v>
      </c>
      <c r="J19" s="44">
        <v>0.62</v>
      </c>
      <c r="K19" s="44">
        <v>0.60399999999999998</v>
      </c>
    </row>
    <row r="20" spans="1:11" s="45" customFormat="1" ht="12">
      <c r="A20" s="39" t="s">
        <v>82</v>
      </c>
      <c r="B20" s="40">
        <v>67706</v>
      </c>
      <c r="C20" s="41">
        <v>10112</v>
      </c>
      <c r="D20" s="41">
        <v>10147</v>
      </c>
      <c r="E20" s="42">
        <v>16314</v>
      </c>
      <c r="F20" s="42">
        <v>16378</v>
      </c>
      <c r="G20" s="42">
        <v>200</v>
      </c>
      <c r="H20" s="42">
        <v>199</v>
      </c>
      <c r="I20" s="43">
        <f t="shared" si="0"/>
        <v>-1</v>
      </c>
      <c r="J20" s="44">
        <v>0.65300000000000002</v>
      </c>
      <c r="K20" s="44">
        <v>0.66</v>
      </c>
    </row>
    <row r="21" spans="1:11" s="45" customFormat="1" ht="12">
      <c r="A21" s="39" t="s">
        <v>83</v>
      </c>
      <c r="B21" s="40">
        <v>93800</v>
      </c>
      <c r="C21" s="41">
        <v>35094</v>
      </c>
      <c r="D21" s="41">
        <v>33849</v>
      </c>
      <c r="E21" s="42">
        <v>57408</v>
      </c>
      <c r="F21" s="42">
        <v>54791</v>
      </c>
      <c r="G21" s="42">
        <v>423</v>
      </c>
      <c r="H21" s="42">
        <v>397</v>
      </c>
      <c r="I21" s="43">
        <f t="shared" si="0"/>
        <v>-26</v>
      </c>
      <c r="J21" s="44">
        <v>0.52200000000000002</v>
      </c>
      <c r="K21" s="44">
        <v>0.52900000000000003</v>
      </c>
    </row>
    <row r="22" spans="1:11" s="45" customFormat="1" ht="12">
      <c r="A22" s="39" t="s">
        <v>84</v>
      </c>
      <c r="B22" s="40">
        <v>95249</v>
      </c>
      <c r="C22" s="41">
        <v>24230</v>
      </c>
      <c r="D22" s="41">
        <v>25295</v>
      </c>
      <c r="E22" s="42">
        <v>35675</v>
      </c>
      <c r="F22" s="42">
        <v>37544</v>
      </c>
      <c r="G22" s="42">
        <v>270</v>
      </c>
      <c r="H22" s="42">
        <v>274</v>
      </c>
      <c r="I22" s="43">
        <f>H22-G22</f>
        <v>4</v>
      </c>
      <c r="J22" s="44">
        <v>0.441</v>
      </c>
      <c r="K22" s="44">
        <v>0.42099999999999999</v>
      </c>
    </row>
    <row r="23" spans="1:11" s="45" customFormat="1" ht="12">
      <c r="A23" s="39" t="s">
        <v>85</v>
      </c>
      <c r="B23" s="40">
        <v>25512</v>
      </c>
      <c r="C23" s="41">
        <v>8472</v>
      </c>
      <c r="D23" s="41">
        <v>8640</v>
      </c>
      <c r="E23" s="42">
        <v>15021</v>
      </c>
      <c r="F23" s="42">
        <v>15056</v>
      </c>
      <c r="G23" s="42">
        <v>528</v>
      </c>
      <c r="H23" s="42">
        <v>525</v>
      </c>
      <c r="I23" s="43">
        <f t="shared" si="0"/>
        <v>-3</v>
      </c>
      <c r="J23" s="44">
        <v>0.56699999999999995</v>
      </c>
      <c r="K23" s="44">
        <v>0.57099999999999995</v>
      </c>
    </row>
    <row r="24" spans="1:11" s="45" customFormat="1" ht="12">
      <c r="A24" s="46" t="s">
        <v>86</v>
      </c>
      <c r="B24" s="40">
        <v>118348</v>
      </c>
      <c r="C24" s="41">
        <v>67535</v>
      </c>
      <c r="D24" s="41">
        <v>66428</v>
      </c>
      <c r="E24" s="42">
        <v>127155</v>
      </c>
      <c r="F24" s="42">
        <v>123872</v>
      </c>
      <c r="G24" s="42">
        <v>835</v>
      </c>
      <c r="H24" s="42">
        <v>799</v>
      </c>
      <c r="I24" s="43">
        <f t="shared" si="0"/>
        <v>-36</v>
      </c>
      <c r="J24" s="44">
        <v>0.65700000000000003</v>
      </c>
      <c r="K24" s="44">
        <v>0.67100000000000004</v>
      </c>
    </row>
    <row r="25" spans="1:11" s="45" customFormat="1" ht="12">
      <c r="A25" s="47" t="s">
        <v>87</v>
      </c>
      <c r="B25" s="40">
        <v>137778</v>
      </c>
      <c r="C25" s="41">
        <v>66467</v>
      </c>
      <c r="D25" s="41">
        <v>66820</v>
      </c>
      <c r="E25" s="42">
        <v>124064</v>
      </c>
      <c r="F25" s="42">
        <v>125437</v>
      </c>
      <c r="G25" s="42">
        <v>807</v>
      </c>
      <c r="H25" s="42">
        <v>821</v>
      </c>
      <c r="I25" s="43">
        <f>H25-G25</f>
        <v>14</v>
      </c>
      <c r="J25" s="44">
        <v>0.67600000000000005</v>
      </c>
      <c r="K25" s="44">
        <v>0.68700000000000006</v>
      </c>
    </row>
    <row r="26" spans="1:11" s="45" customFormat="1" ht="12">
      <c r="A26" s="39" t="s">
        <v>88</v>
      </c>
      <c r="B26" s="40">
        <v>225379</v>
      </c>
      <c r="C26" s="41">
        <v>66130</v>
      </c>
      <c r="D26" s="41">
        <v>65327</v>
      </c>
      <c r="E26" s="42">
        <v>110345</v>
      </c>
      <c r="F26" s="42">
        <v>110149</v>
      </c>
      <c r="G26" s="42">
        <v>401</v>
      </c>
      <c r="H26" s="42">
        <v>405</v>
      </c>
      <c r="I26" s="43">
        <f t="shared" si="0"/>
        <v>4</v>
      </c>
      <c r="J26" s="44">
        <v>0.64100000000000001</v>
      </c>
      <c r="K26" s="44">
        <v>0.64400000000000002</v>
      </c>
    </row>
    <row r="27" spans="1:11" s="45" customFormat="1" ht="12">
      <c r="A27" s="39" t="s">
        <v>89</v>
      </c>
      <c r="B27" s="40">
        <v>137584</v>
      </c>
      <c r="C27" s="41">
        <v>45958</v>
      </c>
      <c r="D27" s="41">
        <v>45656</v>
      </c>
      <c r="E27" s="42">
        <v>75185</v>
      </c>
      <c r="F27" s="42">
        <v>74291</v>
      </c>
      <c r="G27" s="42">
        <v>394</v>
      </c>
      <c r="H27" s="42">
        <v>382</v>
      </c>
      <c r="I27" s="43">
        <f t="shared" si="0"/>
        <v>-12</v>
      </c>
      <c r="J27" s="44">
        <v>0.66400000000000003</v>
      </c>
      <c r="K27" s="44">
        <v>0.66100000000000003</v>
      </c>
    </row>
    <row r="28" spans="1:11" s="45" customFormat="1" ht="12">
      <c r="A28" s="39" t="s">
        <v>90</v>
      </c>
      <c r="B28" s="40">
        <v>60616</v>
      </c>
      <c r="C28" s="41">
        <v>10712</v>
      </c>
      <c r="D28" s="41">
        <v>10562</v>
      </c>
      <c r="E28" s="42">
        <v>16087</v>
      </c>
      <c r="F28" s="42">
        <v>15882</v>
      </c>
      <c r="G28" s="42">
        <v>214</v>
      </c>
      <c r="H28" s="42">
        <v>210</v>
      </c>
      <c r="I28" s="43">
        <f>H28-G28</f>
        <v>-4</v>
      </c>
      <c r="J28" s="44">
        <v>0.35199999999999998</v>
      </c>
      <c r="K28" s="44">
        <v>0.36799999999999999</v>
      </c>
    </row>
    <row r="29" spans="1:11" s="45" customFormat="1" ht="12">
      <c r="A29" s="39" t="s">
        <v>91</v>
      </c>
      <c r="B29" s="40">
        <v>128353</v>
      </c>
      <c r="C29" s="41">
        <v>27630</v>
      </c>
      <c r="D29" s="41">
        <v>28380</v>
      </c>
      <c r="E29" s="42">
        <v>45896</v>
      </c>
      <c r="F29" s="42">
        <v>47277</v>
      </c>
      <c r="G29" s="42">
        <v>294</v>
      </c>
      <c r="H29" s="42">
        <v>303</v>
      </c>
      <c r="I29" s="43">
        <f t="shared" si="0"/>
        <v>9</v>
      </c>
      <c r="J29" s="44">
        <v>0.63100000000000001</v>
      </c>
      <c r="K29" s="44">
        <v>0.63400000000000001</v>
      </c>
    </row>
    <row r="30" spans="1:11" s="45" customFormat="1" ht="12">
      <c r="A30" s="39" t="s">
        <v>92</v>
      </c>
      <c r="B30" s="40">
        <v>20242</v>
      </c>
      <c r="C30" s="41">
        <v>3500</v>
      </c>
      <c r="D30" s="41">
        <v>3698</v>
      </c>
      <c r="E30" s="42">
        <v>5599</v>
      </c>
      <c r="F30" s="42">
        <v>5706</v>
      </c>
      <c r="G30" s="42">
        <v>244</v>
      </c>
      <c r="H30" s="42">
        <v>235</v>
      </c>
      <c r="I30" s="43">
        <f t="shared" si="0"/>
        <v>-9</v>
      </c>
      <c r="J30" s="44">
        <v>0.63100000000000001</v>
      </c>
      <c r="K30" s="44">
        <v>0.65400000000000003</v>
      </c>
    </row>
    <row r="31" spans="1:11" s="45" customFormat="1" ht="12">
      <c r="A31" s="39" t="s">
        <v>93</v>
      </c>
      <c r="B31" s="40">
        <v>48128</v>
      </c>
      <c r="C31" s="41">
        <v>8888</v>
      </c>
      <c r="D31" s="41">
        <v>9251</v>
      </c>
      <c r="E31" s="42">
        <v>15240</v>
      </c>
      <c r="F31" s="42">
        <v>15506</v>
      </c>
      <c r="G31" s="42">
        <v>256</v>
      </c>
      <c r="H31" s="42">
        <v>252</v>
      </c>
      <c r="I31" s="43">
        <f>H31-G31</f>
        <v>-4</v>
      </c>
      <c r="J31" s="44">
        <v>0.56299999999999994</v>
      </c>
      <c r="K31" s="44">
        <v>0.57299999999999995</v>
      </c>
    </row>
    <row r="32" spans="1:11" s="45" customFormat="1" ht="12">
      <c r="A32" s="39" t="s">
        <v>94</v>
      </c>
      <c r="B32" s="40">
        <v>65332</v>
      </c>
      <c r="C32" s="41">
        <v>21780</v>
      </c>
      <c r="D32" s="41">
        <v>22324</v>
      </c>
      <c r="E32" s="42">
        <v>39112</v>
      </c>
      <c r="F32" s="42">
        <v>39223</v>
      </c>
      <c r="G32" s="42">
        <v>491</v>
      </c>
      <c r="H32" s="42">
        <v>474</v>
      </c>
      <c r="I32" s="43">
        <f t="shared" si="0"/>
        <v>-17</v>
      </c>
      <c r="J32" s="44">
        <v>0.501</v>
      </c>
      <c r="K32" s="44">
        <v>0.51600000000000001</v>
      </c>
    </row>
    <row r="33" spans="1:11" s="45" customFormat="1" ht="12">
      <c r="A33" s="39" t="s">
        <v>95</v>
      </c>
      <c r="B33" s="40">
        <v>26473</v>
      </c>
      <c r="C33" s="41">
        <v>7681</v>
      </c>
      <c r="D33" s="41">
        <v>7646</v>
      </c>
      <c r="E33" s="42">
        <v>12800</v>
      </c>
      <c r="F33" s="42">
        <v>12697</v>
      </c>
      <c r="G33" s="42">
        <v>420</v>
      </c>
      <c r="H33" s="42">
        <v>418</v>
      </c>
      <c r="I33" s="43">
        <f t="shared" si="0"/>
        <v>-2</v>
      </c>
      <c r="J33" s="44">
        <v>0.68500000000000005</v>
      </c>
      <c r="K33" s="44">
        <v>0.69499999999999995</v>
      </c>
    </row>
    <row r="34" spans="1:11" s="45" customFormat="1" ht="12">
      <c r="A34" s="39" t="s">
        <v>96</v>
      </c>
      <c r="B34" s="40">
        <v>189023</v>
      </c>
      <c r="C34" s="41">
        <v>79033</v>
      </c>
      <c r="D34" s="41">
        <v>80788</v>
      </c>
      <c r="E34" s="42">
        <v>154215</v>
      </c>
      <c r="F34" s="42">
        <v>159398</v>
      </c>
      <c r="G34" s="42">
        <v>723</v>
      </c>
      <c r="H34" s="42">
        <v>751</v>
      </c>
      <c r="I34" s="43">
        <f>H34-G34</f>
        <v>28</v>
      </c>
      <c r="J34" s="44">
        <v>0.69299999999999995</v>
      </c>
      <c r="K34" s="44">
        <v>0.69199999999999995</v>
      </c>
    </row>
    <row r="35" spans="1:11" s="45" customFormat="1" ht="12">
      <c r="A35" s="39" t="s">
        <v>97</v>
      </c>
      <c r="B35" s="40">
        <v>40627</v>
      </c>
      <c r="C35" s="41">
        <v>10612</v>
      </c>
      <c r="D35" s="41">
        <v>10881</v>
      </c>
      <c r="E35" s="42">
        <v>17292</v>
      </c>
      <c r="F35" s="42">
        <v>17430</v>
      </c>
      <c r="G35" s="42">
        <v>348</v>
      </c>
      <c r="H35" s="42">
        <v>346</v>
      </c>
      <c r="I35" s="43">
        <f t="shared" si="0"/>
        <v>-2</v>
      </c>
      <c r="J35" s="44">
        <v>0.39400000000000002</v>
      </c>
      <c r="K35" s="44">
        <v>0.39200000000000002</v>
      </c>
    </row>
    <row r="36" spans="1:11" s="45" customFormat="1" ht="12">
      <c r="A36" s="39" t="s">
        <v>98</v>
      </c>
      <c r="B36" s="40">
        <v>367645</v>
      </c>
      <c r="C36" s="41">
        <v>173644</v>
      </c>
      <c r="D36" s="41">
        <v>179974</v>
      </c>
      <c r="E36" s="42">
        <v>309055</v>
      </c>
      <c r="F36" s="42">
        <v>319337</v>
      </c>
      <c r="G36" s="42">
        <v>695</v>
      </c>
      <c r="H36" s="42">
        <v>716</v>
      </c>
      <c r="I36" s="43">
        <f t="shared" si="0"/>
        <v>21</v>
      </c>
      <c r="J36" s="44">
        <v>0.61899999999999999</v>
      </c>
      <c r="K36" s="44">
        <v>0.61299999999999999</v>
      </c>
    </row>
    <row r="37" spans="1:11" s="45" customFormat="1" ht="12">
      <c r="A37" s="39" t="s">
        <v>99</v>
      </c>
      <c r="B37" s="40">
        <v>217763</v>
      </c>
      <c r="C37" s="41">
        <v>83378</v>
      </c>
      <c r="D37" s="41">
        <v>82148</v>
      </c>
      <c r="E37" s="42">
        <v>157532</v>
      </c>
      <c r="F37" s="42">
        <v>152602</v>
      </c>
      <c r="G37" s="42">
        <v>586</v>
      </c>
      <c r="H37" s="42">
        <v>559</v>
      </c>
      <c r="I37" s="43">
        <f>H37-G37</f>
        <v>-27</v>
      </c>
      <c r="J37" s="44">
        <v>0.55300000000000005</v>
      </c>
      <c r="K37" s="44">
        <v>0.56399999999999995</v>
      </c>
    </row>
    <row r="38" spans="1:11" s="45" customFormat="1" ht="12">
      <c r="A38" s="39" t="s">
        <v>100</v>
      </c>
      <c r="B38" s="40">
        <v>15688</v>
      </c>
      <c r="C38" s="41">
        <v>2937</v>
      </c>
      <c r="D38" s="41">
        <v>3274</v>
      </c>
      <c r="E38" s="42">
        <v>4595</v>
      </c>
      <c r="F38" s="42">
        <v>5053</v>
      </c>
      <c r="G38" s="42">
        <v>261</v>
      </c>
      <c r="H38" s="42">
        <v>269</v>
      </c>
      <c r="I38" s="43">
        <f t="shared" si="0"/>
        <v>8</v>
      </c>
      <c r="J38" s="44">
        <v>0.56100000000000005</v>
      </c>
      <c r="K38" s="44">
        <v>0.56299999999999994</v>
      </c>
    </row>
    <row r="39" spans="1:11" s="45" customFormat="1" ht="12">
      <c r="A39" s="39" t="s">
        <v>101</v>
      </c>
      <c r="B39" s="40">
        <v>230386</v>
      </c>
      <c r="C39" s="41">
        <v>73282</v>
      </c>
      <c r="D39" s="41">
        <v>72745</v>
      </c>
      <c r="E39" s="42">
        <v>129177</v>
      </c>
      <c r="F39" s="42">
        <v>128221</v>
      </c>
      <c r="G39" s="42">
        <v>461</v>
      </c>
      <c r="H39" s="42">
        <v>463</v>
      </c>
      <c r="I39" s="43">
        <f t="shared" si="0"/>
        <v>2</v>
      </c>
      <c r="J39" s="44">
        <v>0.64800000000000002</v>
      </c>
      <c r="K39" s="44">
        <v>0.65500000000000003</v>
      </c>
    </row>
    <row r="40" spans="1:11" s="45" customFormat="1" ht="12">
      <c r="A40" s="39" t="s">
        <v>102</v>
      </c>
      <c r="B40" s="40">
        <v>84319</v>
      </c>
      <c r="C40" s="41">
        <v>19224</v>
      </c>
      <c r="D40" s="41">
        <v>18025</v>
      </c>
      <c r="E40" s="42">
        <v>33222</v>
      </c>
      <c r="F40" s="42">
        <v>30559</v>
      </c>
      <c r="G40" s="42">
        <v>320</v>
      </c>
      <c r="H40" s="42">
        <v>295</v>
      </c>
      <c r="I40" s="43">
        <f t="shared" si="0"/>
        <v>-25</v>
      </c>
      <c r="J40" s="44">
        <v>0.45200000000000001</v>
      </c>
      <c r="K40" s="44">
        <v>0.47699999999999998</v>
      </c>
    </row>
    <row r="41" spans="1:11" s="45" customFormat="1" ht="12">
      <c r="A41" s="39" t="s">
        <v>103</v>
      </c>
      <c r="B41" s="40">
        <v>86574</v>
      </c>
      <c r="C41" s="41">
        <v>21121</v>
      </c>
      <c r="D41" s="41">
        <v>21557</v>
      </c>
      <c r="E41" s="42">
        <v>34989</v>
      </c>
      <c r="F41" s="42">
        <v>35521</v>
      </c>
      <c r="G41" s="42">
        <v>314</v>
      </c>
      <c r="H41" s="42">
        <v>317</v>
      </c>
      <c r="I41" s="43">
        <f>H41-G41</f>
        <v>3</v>
      </c>
      <c r="J41" s="44">
        <v>0.59799999999999998</v>
      </c>
      <c r="K41" s="44">
        <v>0.60199999999999998</v>
      </c>
    </row>
    <row r="42" spans="1:11" s="45" customFormat="1" ht="12">
      <c r="A42" s="39" t="s">
        <v>104</v>
      </c>
      <c r="B42" s="40">
        <v>241806</v>
      </c>
      <c r="C42" s="41">
        <v>77232</v>
      </c>
      <c r="D42" s="41">
        <v>77481</v>
      </c>
      <c r="E42" s="42">
        <v>139358</v>
      </c>
      <c r="F42" s="42">
        <v>138647</v>
      </c>
      <c r="G42" s="42">
        <v>491</v>
      </c>
      <c r="H42" s="42">
        <v>487</v>
      </c>
      <c r="I42" s="43">
        <f t="shared" si="0"/>
        <v>-4</v>
      </c>
      <c r="J42" s="44">
        <v>0.66900000000000004</v>
      </c>
      <c r="K42" s="44">
        <v>0.67800000000000005</v>
      </c>
    </row>
    <row r="43" spans="1:11" s="45" customFormat="1" ht="12">
      <c r="A43" s="39" t="s">
        <v>105</v>
      </c>
      <c r="B43" s="40">
        <v>20571</v>
      </c>
      <c r="C43" s="41">
        <v>7878</v>
      </c>
      <c r="D43" s="41">
        <v>8159</v>
      </c>
      <c r="E43" s="42">
        <v>14342</v>
      </c>
      <c r="F43" s="42">
        <v>14896</v>
      </c>
      <c r="G43" s="42">
        <v>639</v>
      </c>
      <c r="H43" s="42">
        <v>654</v>
      </c>
      <c r="I43" s="43">
        <f t="shared" si="0"/>
        <v>15</v>
      </c>
      <c r="J43" s="44">
        <v>0.55500000000000005</v>
      </c>
      <c r="K43" s="44">
        <v>0.56200000000000006</v>
      </c>
    </row>
    <row r="44" spans="1:11" s="45" customFormat="1" ht="12">
      <c r="A44" s="39" t="s">
        <v>106</v>
      </c>
      <c r="B44" s="40">
        <v>97755</v>
      </c>
      <c r="C44" s="41">
        <v>35286</v>
      </c>
      <c r="D44" s="41">
        <v>34952</v>
      </c>
      <c r="E44" s="42">
        <v>57332</v>
      </c>
      <c r="F44" s="42">
        <v>57895</v>
      </c>
      <c r="G44" s="42">
        <v>431</v>
      </c>
      <c r="H44" s="42">
        <v>430</v>
      </c>
      <c r="I44" s="43">
        <f t="shared" si="0"/>
        <v>-1</v>
      </c>
      <c r="J44" s="44">
        <v>0.59299999999999997</v>
      </c>
      <c r="K44" s="44">
        <v>0.59299999999999997</v>
      </c>
    </row>
    <row r="45" spans="1:11" s="45" customFormat="1" ht="12">
      <c r="A45" s="39" t="s">
        <v>107</v>
      </c>
      <c r="B45" s="40">
        <v>17488</v>
      </c>
      <c r="C45" s="41">
        <v>2861</v>
      </c>
      <c r="D45" s="41">
        <v>2932</v>
      </c>
      <c r="E45" s="42">
        <v>4771</v>
      </c>
      <c r="F45" s="42">
        <v>4895</v>
      </c>
      <c r="G45" s="42">
        <v>234</v>
      </c>
      <c r="H45" s="42">
        <v>226</v>
      </c>
      <c r="I45" s="43">
        <f>H45-G45</f>
        <v>-8</v>
      </c>
      <c r="J45" s="44">
        <v>0.67300000000000004</v>
      </c>
      <c r="K45" s="44">
        <v>0.68200000000000005</v>
      </c>
    </row>
    <row r="46" spans="1:11" s="45" customFormat="1" ht="12">
      <c r="A46" s="47" t="s">
        <v>108</v>
      </c>
      <c r="B46" s="40">
        <v>146100</v>
      </c>
      <c r="C46" s="41">
        <v>38742</v>
      </c>
      <c r="D46" s="41">
        <v>40161</v>
      </c>
      <c r="E46" s="42">
        <v>66389</v>
      </c>
      <c r="F46" s="42">
        <v>68620</v>
      </c>
      <c r="G46" s="42">
        <v>350</v>
      </c>
      <c r="H46" s="42">
        <v>359</v>
      </c>
      <c r="I46" s="43">
        <f t="shared" si="0"/>
        <v>9</v>
      </c>
      <c r="J46" s="44">
        <v>0.56499999999999995</v>
      </c>
      <c r="K46" s="44">
        <v>0.56499999999999995</v>
      </c>
    </row>
    <row r="47" spans="1:11" s="45" customFormat="1" ht="12">
      <c r="A47" s="39" t="s">
        <v>109</v>
      </c>
      <c r="B47" s="40">
        <v>679131</v>
      </c>
      <c r="C47" s="41">
        <v>318150</v>
      </c>
      <c r="D47" s="41">
        <v>325088</v>
      </c>
      <c r="E47" s="42">
        <v>594643</v>
      </c>
      <c r="F47" s="42">
        <v>598008</v>
      </c>
      <c r="G47" s="42">
        <v>650</v>
      </c>
      <c r="H47" s="42">
        <v>636</v>
      </c>
      <c r="I47" s="43">
        <f t="shared" si="0"/>
        <v>-14</v>
      </c>
      <c r="J47" s="44">
        <v>0.48199999999999998</v>
      </c>
      <c r="K47" s="44">
        <v>0.48899999999999999</v>
      </c>
    </row>
    <row r="48" spans="1:11" s="45" customFormat="1" ht="12">
      <c r="A48" s="39" t="s">
        <v>110</v>
      </c>
      <c r="B48" s="40">
        <v>88511</v>
      </c>
      <c r="C48" s="41">
        <v>28304</v>
      </c>
      <c r="D48" s="41">
        <v>29679</v>
      </c>
      <c r="E48" s="42">
        <v>43569</v>
      </c>
      <c r="F48" s="42">
        <v>45542</v>
      </c>
      <c r="G48" s="42">
        <v>355</v>
      </c>
      <c r="H48" s="42">
        <v>357</v>
      </c>
      <c r="I48" s="43">
        <f t="shared" si="0"/>
        <v>2</v>
      </c>
      <c r="J48" s="44">
        <v>0.68400000000000005</v>
      </c>
      <c r="K48" s="44">
        <v>0.67400000000000004</v>
      </c>
    </row>
    <row r="49" spans="1:11" s="45" customFormat="1" ht="12">
      <c r="A49" s="46" t="s">
        <v>111</v>
      </c>
      <c r="B49" s="40">
        <v>10492</v>
      </c>
      <c r="C49" s="41">
        <v>3739</v>
      </c>
      <c r="D49" s="41">
        <v>3800</v>
      </c>
      <c r="E49" s="42">
        <v>6431</v>
      </c>
      <c r="F49" s="42">
        <v>6555</v>
      </c>
      <c r="G49" s="42">
        <v>557</v>
      </c>
      <c r="H49" s="42">
        <v>565</v>
      </c>
      <c r="I49" s="43">
        <f>H49-G49</f>
        <v>8</v>
      </c>
      <c r="J49" s="44">
        <v>0.65900000000000003</v>
      </c>
      <c r="K49" s="44">
        <v>0.66500000000000004</v>
      </c>
    </row>
    <row r="50" spans="1:11" s="45" customFormat="1" ht="12">
      <c r="A50" s="39" t="s">
        <v>112</v>
      </c>
      <c r="B50" s="40">
        <v>184377</v>
      </c>
      <c r="C50" s="41">
        <v>79597</v>
      </c>
      <c r="D50" s="41">
        <v>79554</v>
      </c>
      <c r="E50" s="42">
        <v>158833</v>
      </c>
      <c r="F50" s="42">
        <v>159084</v>
      </c>
      <c r="G50" s="42">
        <v>707</v>
      </c>
      <c r="H50" s="42">
        <v>703</v>
      </c>
      <c r="I50" s="43">
        <f t="shared" si="0"/>
        <v>-4</v>
      </c>
      <c r="J50" s="44">
        <v>0.65800000000000003</v>
      </c>
      <c r="K50" s="44">
        <v>0.65300000000000002</v>
      </c>
    </row>
    <row r="51" spans="1:11" s="45" customFormat="1" ht="12">
      <c r="A51" s="39" t="s">
        <v>113</v>
      </c>
      <c r="B51" s="40">
        <v>170527</v>
      </c>
      <c r="C51" s="41">
        <v>54195</v>
      </c>
      <c r="D51" s="41">
        <v>53517</v>
      </c>
      <c r="E51" s="42">
        <v>93123</v>
      </c>
      <c r="F51" s="42">
        <v>92346</v>
      </c>
      <c r="G51" s="42">
        <v>399</v>
      </c>
      <c r="H51" s="42">
        <v>386</v>
      </c>
      <c r="I51" s="43">
        <f t="shared" si="0"/>
        <v>-13</v>
      </c>
      <c r="J51" s="44">
        <v>0.628</v>
      </c>
      <c r="K51" s="44">
        <v>0.63400000000000001</v>
      </c>
    </row>
    <row r="52" spans="1:11" s="45" customFormat="1" ht="12">
      <c r="A52" s="39" t="s">
        <v>114</v>
      </c>
      <c r="B52" s="40">
        <v>36118</v>
      </c>
      <c r="C52" s="41">
        <v>7970</v>
      </c>
      <c r="D52" s="41">
        <v>8054</v>
      </c>
      <c r="E52" s="42">
        <v>13110</v>
      </c>
      <c r="F52" s="42">
        <v>12895</v>
      </c>
      <c r="G52" s="42">
        <v>300</v>
      </c>
      <c r="H52" s="42">
        <v>293</v>
      </c>
      <c r="I52" s="43">
        <f t="shared" si="0"/>
        <v>-7</v>
      </c>
      <c r="J52" s="44">
        <v>0.46</v>
      </c>
      <c r="K52" s="44">
        <v>0.45</v>
      </c>
    </row>
    <row r="53" spans="1:11" s="45" customFormat="1" ht="12">
      <c r="A53" s="39" t="s">
        <v>115</v>
      </c>
      <c r="B53" s="40">
        <v>128493</v>
      </c>
      <c r="C53" s="41">
        <v>48066</v>
      </c>
      <c r="D53" s="41">
        <v>47624</v>
      </c>
      <c r="E53" s="42">
        <v>81735</v>
      </c>
      <c r="F53" s="42">
        <v>79817</v>
      </c>
      <c r="G53" s="42">
        <v>523</v>
      </c>
      <c r="H53" s="42">
        <v>511</v>
      </c>
      <c r="I53" s="43">
        <f>H53-G53</f>
        <v>-12</v>
      </c>
      <c r="J53" s="44">
        <v>0.66700000000000004</v>
      </c>
      <c r="K53" s="44">
        <v>0.66500000000000004</v>
      </c>
    </row>
    <row r="54" spans="1:11" s="45" customFormat="1" ht="12">
      <c r="A54" s="39" t="s">
        <v>116</v>
      </c>
      <c r="B54" s="40">
        <v>12936</v>
      </c>
      <c r="C54" s="41">
        <v>2197</v>
      </c>
      <c r="D54" s="41">
        <v>2242</v>
      </c>
      <c r="E54" s="42">
        <v>3341</v>
      </c>
      <c r="F54" s="42">
        <v>3387</v>
      </c>
      <c r="G54" s="42">
        <v>219</v>
      </c>
      <c r="H54" s="42">
        <v>214</v>
      </c>
      <c r="I54" s="43">
        <f t="shared" si="0"/>
        <v>-5</v>
      </c>
      <c r="J54" s="44">
        <v>0.55600000000000005</v>
      </c>
      <c r="K54" s="44">
        <v>0.54800000000000004</v>
      </c>
    </row>
    <row r="55" spans="1:11" s="45" customFormat="1" ht="12">
      <c r="A55" s="39" t="s">
        <v>117</v>
      </c>
      <c r="B55" s="48"/>
      <c r="C55" s="48"/>
      <c r="D55" s="49"/>
      <c r="E55" s="50"/>
      <c r="F55" s="48"/>
      <c r="G55" s="42"/>
      <c r="H55" s="42"/>
      <c r="I55" s="43"/>
      <c r="J55" s="51"/>
      <c r="K55" s="51"/>
    </row>
    <row r="56" spans="1:11" s="45" customFormat="1" ht="12">
      <c r="A56" s="39" t="s">
        <v>118</v>
      </c>
      <c r="B56" s="52">
        <f>SUM(B4:B54)</f>
        <v>6995257</v>
      </c>
      <c r="C56" s="41">
        <f>SUM(C4:C54)</f>
        <v>2727480</v>
      </c>
      <c r="D56" s="41">
        <f>SUM(D4:D54)</f>
        <v>2743034</v>
      </c>
      <c r="E56" s="42">
        <f>SUM(E4:E54)</f>
        <v>4923072</v>
      </c>
      <c r="F56" s="42">
        <f>SUM(F4:F54)</f>
        <v>4930147</v>
      </c>
      <c r="G56" s="42">
        <v>557</v>
      </c>
      <c r="H56" s="42">
        <v>554</v>
      </c>
      <c r="I56" s="43">
        <f t="shared" si="0"/>
        <v>-3</v>
      </c>
      <c r="J56" s="44">
        <v>0.58499999999999996</v>
      </c>
      <c r="K56" s="44">
        <v>0.59099999999999997</v>
      </c>
    </row>
    <row r="57" spans="1:11" s="45" customFormat="1" ht="12">
      <c r="A57" s="39" t="s">
        <v>119</v>
      </c>
      <c r="B57" s="52"/>
      <c r="C57" s="41">
        <v>81510</v>
      </c>
      <c r="D57" s="53">
        <v>82676</v>
      </c>
      <c r="E57" s="54">
        <v>167252</v>
      </c>
      <c r="F57" s="53">
        <v>168668</v>
      </c>
      <c r="G57" s="55"/>
      <c r="H57" s="55"/>
      <c r="I57" s="43"/>
      <c r="J57" s="56">
        <v>0.65900000000000003</v>
      </c>
      <c r="K57" s="56">
        <v>0.75600000000000001</v>
      </c>
    </row>
    <row r="58" spans="1:11" s="45" customFormat="1" ht="12.75" thickBot="1">
      <c r="A58" s="57" t="s">
        <v>120</v>
      </c>
      <c r="B58" s="58">
        <f>SUM(B56:B57)</f>
        <v>6995257</v>
      </c>
      <c r="C58" s="59">
        <f>SUM(C56:C57)</f>
        <v>2808990</v>
      </c>
      <c r="D58" s="59">
        <f>SUM(D56:D57)</f>
        <v>2825710</v>
      </c>
      <c r="E58" s="60">
        <f>SUM(E56:E57)</f>
        <v>5090324</v>
      </c>
      <c r="F58" s="60">
        <f>SUM(F56:F57)</f>
        <v>5098815</v>
      </c>
      <c r="G58" s="61"/>
      <c r="H58" s="61"/>
      <c r="I58" s="62"/>
      <c r="J58" s="63">
        <v>0.59</v>
      </c>
      <c r="K58" s="63">
        <v>0.59599999999999997</v>
      </c>
    </row>
    <row r="59" spans="1:11" s="45" customFormat="1" ht="12">
      <c r="A59" s="64" t="s">
        <v>121</v>
      </c>
      <c r="B59" s="65"/>
      <c r="C59" s="65"/>
      <c r="D59" s="65"/>
      <c r="E59" s="65"/>
      <c r="F59" s="65"/>
      <c r="G59" s="66"/>
      <c r="H59" s="66"/>
      <c r="I59" s="67"/>
      <c r="J59" s="65"/>
      <c r="K59" s="68"/>
    </row>
    <row r="60" spans="1:11" s="45" customFormat="1" ht="12.75" thickBot="1">
      <c r="A60" s="57" t="s">
        <v>122</v>
      </c>
      <c r="B60" s="69"/>
      <c r="C60" s="69"/>
      <c r="D60" s="69"/>
      <c r="E60" s="69"/>
      <c r="F60" s="69"/>
      <c r="G60" s="70"/>
      <c r="H60" s="70"/>
      <c r="I60" s="62"/>
      <c r="J60" s="69"/>
      <c r="K60" s="71"/>
    </row>
    <row r="61" spans="1:11" s="45" customFormat="1" ht="15">
      <c r="A61" s="187" t="s">
        <v>210</v>
      </c>
    </row>
    <row r="62" spans="1:11" ht="11.1" hidden="1" customHeight="1">
      <c r="K62" s="76"/>
    </row>
    <row r="63" spans="1:11" ht="11.1" hidden="1" customHeight="1">
      <c r="K63" s="77"/>
    </row>
    <row r="64" spans="1:11" ht="11.1" hidden="1" customHeight="1"/>
    <row r="65" ht="11.1" hidden="1" customHeight="1"/>
    <row r="1048571" ht="11.25" hidden="1"/>
    <row r="1048572" ht="11.25" hidden="1"/>
    <row r="1048573" ht="11.25" hidden="1"/>
    <row r="1048574" ht="11.25" hidden="1"/>
    <row r="1048575" ht="11.25" hidden="1"/>
    <row r="1048576" ht="34.5" hidden="1" customHeight="1"/>
  </sheetData>
  <mergeCells count="6">
    <mergeCell ref="A1:K1"/>
    <mergeCell ref="B2:B3"/>
    <mergeCell ref="C2:D2"/>
    <mergeCell ref="E2:F2"/>
    <mergeCell ref="G2:H2"/>
    <mergeCell ref="J2:K2"/>
  </mergeCells>
  <printOptions horizontalCentered="1"/>
  <pageMargins left="0.261811024" right="0" top="0.25" bottom="0.31496062992126" header="0.511811023622047" footer="0.196850393700787"/>
  <pageSetup scale="73" orientation="landscape" r:id="rId1"/>
  <headerFooter alignWithMargins="0">
    <oddFooter>&amp;C&amp;"Serifa Std 45 Light,Regular"&amp;7© 2019 College Board. College Board, Advanced Placement, AP, AP Central, and the acorn logo are registered trademarks of College Board.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63"/>
  <sheetViews>
    <sheetView zoomScale="90" zoomScaleNormal="90" zoomScalePageLayoutView="80" workbookViewId="0"/>
  </sheetViews>
  <sheetFormatPr defaultColWidth="0" defaultRowHeight="14.25" zeroHeight="1"/>
  <cols>
    <col min="1" max="1" width="31.5703125" style="109" customWidth="1"/>
    <col min="2" max="2" width="15.140625" style="79" bestFit="1" customWidth="1"/>
    <col min="3" max="3" width="20.28515625" style="110" customWidth="1"/>
    <col min="4" max="4" width="13.85546875" style="79" bestFit="1" customWidth="1"/>
    <col min="5" max="5" width="20.28515625" style="110" customWidth="1"/>
    <col min="6" max="6" width="13.85546875" style="79" bestFit="1" customWidth="1"/>
    <col min="7" max="7" width="20.28515625" style="111" customWidth="1"/>
    <col min="8" max="8" width="3.85546875" style="79" customWidth="1"/>
    <col min="9" max="256" width="9.140625" style="79" hidden="1"/>
    <col min="257" max="257" width="31.5703125" style="79" hidden="1"/>
    <col min="258" max="258" width="15.140625" style="79" hidden="1"/>
    <col min="259" max="259" width="20.28515625" style="79" hidden="1"/>
    <col min="260" max="260" width="13.85546875" style="79" hidden="1"/>
    <col min="261" max="261" width="20.28515625" style="79" hidden="1"/>
    <col min="262" max="262" width="13.85546875" style="79" hidden="1"/>
    <col min="263" max="263" width="20.28515625" style="79" hidden="1"/>
    <col min="264" max="264" width="3.85546875" style="79" hidden="1"/>
    <col min="265" max="512" width="9.140625" style="79" hidden="1"/>
    <col min="513" max="513" width="31.5703125" style="79" hidden="1"/>
    <col min="514" max="514" width="15.140625" style="79" hidden="1"/>
    <col min="515" max="515" width="20.28515625" style="79" hidden="1"/>
    <col min="516" max="516" width="13.85546875" style="79" hidden="1"/>
    <col min="517" max="517" width="20.28515625" style="79" hidden="1"/>
    <col min="518" max="518" width="13.85546875" style="79" hidden="1"/>
    <col min="519" max="519" width="20.28515625" style="79" hidden="1"/>
    <col min="520" max="520" width="3.85546875" style="79" hidden="1"/>
    <col min="521" max="768" width="9.140625" style="79" hidden="1"/>
    <col min="769" max="769" width="31.5703125" style="79" hidden="1"/>
    <col min="770" max="770" width="15.140625" style="79" hidden="1"/>
    <col min="771" max="771" width="20.28515625" style="79" hidden="1"/>
    <col min="772" max="772" width="13.85546875" style="79" hidden="1"/>
    <col min="773" max="773" width="20.28515625" style="79" hidden="1"/>
    <col min="774" max="774" width="13.85546875" style="79" hidden="1"/>
    <col min="775" max="775" width="20.28515625" style="79" hidden="1"/>
    <col min="776" max="776" width="3.85546875" style="79" hidden="1"/>
    <col min="777" max="1024" width="9.140625" style="79" hidden="1"/>
    <col min="1025" max="1025" width="31.5703125" style="79" hidden="1"/>
    <col min="1026" max="1026" width="15.140625" style="79" hidden="1"/>
    <col min="1027" max="1027" width="20.28515625" style="79" hidden="1"/>
    <col min="1028" max="1028" width="13.85546875" style="79" hidden="1"/>
    <col min="1029" max="1029" width="20.28515625" style="79" hidden="1"/>
    <col min="1030" max="1030" width="13.85546875" style="79" hidden="1"/>
    <col min="1031" max="1031" width="20.28515625" style="79" hidden="1"/>
    <col min="1032" max="1032" width="3.85546875" style="79" hidden="1"/>
    <col min="1033" max="1280" width="9.140625" style="79" hidden="1"/>
    <col min="1281" max="1281" width="31.5703125" style="79" hidden="1"/>
    <col min="1282" max="1282" width="15.140625" style="79" hidden="1"/>
    <col min="1283" max="1283" width="20.28515625" style="79" hidden="1"/>
    <col min="1284" max="1284" width="13.85546875" style="79" hidden="1"/>
    <col min="1285" max="1285" width="20.28515625" style="79" hidden="1"/>
    <col min="1286" max="1286" width="13.85546875" style="79" hidden="1"/>
    <col min="1287" max="1287" width="20.28515625" style="79" hidden="1"/>
    <col min="1288" max="1288" width="3.85546875" style="79" hidden="1"/>
    <col min="1289" max="1536" width="9.140625" style="79" hidden="1"/>
    <col min="1537" max="1537" width="31.5703125" style="79" hidden="1"/>
    <col min="1538" max="1538" width="15.140625" style="79" hidden="1"/>
    <col min="1539" max="1539" width="20.28515625" style="79" hidden="1"/>
    <col min="1540" max="1540" width="13.85546875" style="79" hidden="1"/>
    <col min="1541" max="1541" width="20.28515625" style="79" hidden="1"/>
    <col min="1542" max="1542" width="13.85546875" style="79" hidden="1"/>
    <col min="1543" max="1543" width="20.28515625" style="79" hidden="1"/>
    <col min="1544" max="1544" width="3.85546875" style="79" hidden="1"/>
    <col min="1545" max="1792" width="9.140625" style="79" hidden="1"/>
    <col min="1793" max="1793" width="31.5703125" style="79" hidden="1"/>
    <col min="1794" max="1794" width="15.140625" style="79" hidden="1"/>
    <col min="1795" max="1795" width="20.28515625" style="79" hidden="1"/>
    <col min="1796" max="1796" width="13.85546875" style="79" hidden="1"/>
    <col min="1797" max="1797" width="20.28515625" style="79" hidden="1"/>
    <col min="1798" max="1798" width="13.85546875" style="79" hidden="1"/>
    <col min="1799" max="1799" width="20.28515625" style="79" hidden="1"/>
    <col min="1800" max="1800" width="3.85546875" style="79" hidden="1"/>
    <col min="1801" max="2048" width="9.140625" style="79" hidden="1"/>
    <col min="2049" max="2049" width="31.5703125" style="79" hidden="1"/>
    <col min="2050" max="2050" width="15.140625" style="79" hidden="1"/>
    <col min="2051" max="2051" width="20.28515625" style="79" hidden="1"/>
    <col min="2052" max="2052" width="13.85546875" style="79" hidden="1"/>
    <col min="2053" max="2053" width="20.28515625" style="79" hidden="1"/>
    <col min="2054" max="2054" width="13.85546875" style="79" hidden="1"/>
    <col min="2055" max="2055" width="20.28515625" style="79" hidden="1"/>
    <col min="2056" max="2056" width="3.85546875" style="79" hidden="1"/>
    <col min="2057" max="2304" width="9.140625" style="79" hidden="1"/>
    <col min="2305" max="2305" width="31.5703125" style="79" hidden="1"/>
    <col min="2306" max="2306" width="15.140625" style="79" hidden="1"/>
    <col min="2307" max="2307" width="20.28515625" style="79" hidden="1"/>
    <col min="2308" max="2308" width="13.85546875" style="79" hidden="1"/>
    <col min="2309" max="2309" width="20.28515625" style="79" hidden="1"/>
    <col min="2310" max="2310" width="13.85546875" style="79" hidden="1"/>
    <col min="2311" max="2311" width="20.28515625" style="79" hidden="1"/>
    <col min="2312" max="2312" width="3.85546875" style="79" hidden="1"/>
    <col min="2313" max="2560" width="9.140625" style="79" hidden="1"/>
    <col min="2561" max="2561" width="31.5703125" style="79" hidden="1"/>
    <col min="2562" max="2562" width="15.140625" style="79" hidden="1"/>
    <col min="2563" max="2563" width="20.28515625" style="79" hidden="1"/>
    <col min="2564" max="2564" width="13.85546875" style="79" hidden="1"/>
    <col min="2565" max="2565" width="20.28515625" style="79" hidden="1"/>
    <col min="2566" max="2566" width="13.85546875" style="79" hidden="1"/>
    <col min="2567" max="2567" width="20.28515625" style="79" hidden="1"/>
    <col min="2568" max="2568" width="3.85546875" style="79" hidden="1"/>
    <col min="2569" max="2816" width="9.140625" style="79" hidden="1"/>
    <col min="2817" max="2817" width="31.5703125" style="79" hidden="1"/>
    <col min="2818" max="2818" width="15.140625" style="79" hidden="1"/>
    <col min="2819" max="2819" width="20.28515625" style="79" hidden="1"/>
    <col min="2820" max="2820" width="13.85546875" style="79" hidden="1"/>
    <col min="2821" max="2821" width="20.28515625" style="79" hidden="1"/>
    <col min="2822" max="2822" width="13.85546875" style="79" hidden="1"/>
    <col min="2823" max="2823" width="20.28515625" style="79" hidden="1"/>
    <col min="2824" max="2824" width="3.85546875" style="79" hidden="1"/>
    <col min="2825" max="3072" width="9.140625" style="79" hidden="1"/>
    <col min="3073" max="3073" width="31.5703125" style="79" hidden="1"/>
    <col min="3074" max="3074" width="15.140625" style="79" hidden="1"/>
    <col min="3075" max="3075" width="20.28515625" style="79" hidden="1"/>
    <col min="3076" max="3076" width="13.85546875" style="79" hidden="1"/>
    <col min="3077" max="3077" width="20.28515625" style="79" hidden="1"/>
    <col min="3078" max="3078" width="13.85546875" style="79" hidden="1"/>
    <col min="3079" max="3079" width="20.28515625" style="79" hidden="1"/>
    <col min="3080" max="3080" width="3.85546875" style="79" hidden="1"/>
    <col min="3081" max="3328" width="9.140625" style="79" hidden="1"/>
    <col min="3329" max="3329" width="31.5703125" style="79" hidden="1"/>
    <col min="3330" max="3330" width="15.140625" style="79" hidden="1"/>
    <col min="3331" max="3331" width="20.28515625" style="79" hidden="1"/>
    <col min="3332" max="3332" width="13.85546875" style="79" hidden="1"/>
    <col min="3333" max="3333" width="20.28515625" style="79" hidden="1"/>
    <col min="3334" max="3334" width="13.85546875" style="79" hidden="1"/>
    <col min="3335" max="3335" width="20.28515625" style="79" hidden="1"/>
    <col min="3336" max="3336" width="3.85546875" style="79" hidden="1"/>
    <col min="3337" max="3584" width="9.140625" style="79" hidden="1"/>
    <col min="3585" max="3585" width="31.5703125" style="79" hidden="1"/>
    <col min="3586" max="3586" width="15.140625" style="79" hidden="1"/>
    <col min="3587" max="3587" width="20.28515625" style="79" hidden="1"/>
    <col min="3588" max="3588" width="13.85546875" style="79" hidden="1"/>
    <col min="3589" max="3589" width="20.28515625" style="79" hidden="1"/>
    <col min="3590" max="3590" width="13.85546875" style="79" hidden="1"/>
    <col min="3591" max="3591" width="20.28515625" style="79" hidden="1"/>
    <col min="3592" max="3592" width="3.85546875" style="79" hidden="1"/>
    <col min="3593" max="3840" width="9.140625" style="79" hidden="1"/>
    <col min="3841" max="3841" width="31.5703125" style="79" hidden="1"/>
    <col min="3842" max="3842" width="15.140625" style="79" hidden="1"/>
    <col min="3843" max="3843" width="20.28515625" style="79" hidden="1"/>
    <col min="3844" max="3844" width="13.85546875" style="79" hidden="1"/>
    <col min="3845" max="3845" width="20.28515625" style="79" hidden="1"/>
    <col min="3846" max="3846" width="13.85546875" style="79" hidden="1"/>
    <col min="3847" max="3847" width="20.28515625" style="79" hidden="1"/>
    <col min="3848" max="3848" width="3.85546875" style="79" hidden="1"/>
    <col min="3849" max="4096" width="9.140625" style="79" hidden="1"/>
    <col min="4097" max="4097" width="31.5703125" style="79" hidden="1"/>
    <col min="4098" max="4098" width="15.140625" style="79" hidden="1"/>
    <col min="4099" max="4099" width="20.28515625" style="79" hidden="1"/>
    <col min="4100" max="4100" width="13.85546875" style="79" hidden="1"/>
    <col min="4101" max="4101" width="20.28515625" style="79" hidden="1"/>
    <col min="4102" max="4102" width="13.85546875" style="79" hidden="1"/>
    <col min="4103" max="4103" width="20.28515625" style="79" hidden="1"/>
    <col min="4104" max="4104" width="3.85546875" style="79" hidden="1"/>
    <col min="4105" max="4352" width="9.140625" style="79" hidden="1"/>
    <col min="4353" max="4353" width="31.5703125" style="79" hidden="1"/>
    <col min="4354" max="4354" width="15.140625" style="79" hidden="1"/>
    <col min="4355" max="4355" width="20.28515625" style="79" hidden="1"/>
    <col min="4356" max="4356" width="13.85546875" style="79" hidden="1"/>
    <col min="4357" max="4357" width="20.28515625" style="79" hidden="1"/>
    <col min="4358" max="4358" width="13.85546875" style="79" hidden="1"/>
    <col min="4359" max="4359" width="20.28515625" style="79" hidden="1"/>
    <col min="4360" max="4360" width="3.85546875" style="79" hidden="1"/>
    <col min="4361" max="4608" width="9.140625" style="79" hidden="1"/>
    <col min="4609" max="4609" width="31.5703125" style="79" hidden="1"/>
    <col min="4610" max="4610" width="15.140625" style="79" hidden="1"/>
    <col min="4611" max="4611" width="20.28515625" style="79" hidden="1"/>
    <col min="4612" max="4612" width="13.85546875" style="79" hidden="1"/>
    <col min="4613" max="4613" width="20.28515625" style="79" hidden="1"/>
    <col min="4614" max="4614" width="13.85546875" style="79" hidden="1"/>
    <col min="4615" max="4615" width="20.28515625" style="79" hidden="1"/>
    <col min="4616" max="4616" width="3.85546875" style="79" hidden="1"/>
    <col min="4617" max="4864" width="9.140625" style="79" hidden="1"/>
    <col min="4865" max="4865" width="31.5703125" style="79" hidden="1"/>
    <col min="4866" max="4866" width="15.140625" style="79" hidden="1"/>
    <col min="4867" max="4867" width="20.28515625" style="79" hidden="1"/>
    <col min="4868" max="4868" width="13.85546875" style="79" hidden="1"/>
    <col min="4869" max="4869" width="20.28515625" style="79" hidden="1"/>
    <col min="4870" max="4870" width="13.85546875" style="79" hidden="1"/>
    <col min="4871" max="4871" width="20.28515625" style="79" hidden="1"/>
    <col min="4872" max="4872" width="3.85546875" style="79" hidden="1"/>
    <col min="4873" max="5120" width="9.140625" style="79" hidden="1"/>
    <col min="5121" max="5121" width="31.5703125" style="79" hidden="1"/>
    <col min="5122" max="5122" width="15.140625" style="79" hidden="1"/>
    <col min="5123" max="5123" width="20.28515625" style="79" hidden="1"/>
    <col min="5124" max="5124" width="13.85546875" style="79" hidden="1"/>
    <col min="5125" max="5125" width="20.28515625" style="79" hidden="1"/>
    <col min="5126" max="5126" width="13.85546875" style="79" hidden="1"/>
    <col min="5127" max="5127" width="20.28515625" style="79" hidden="1"/>
    <col min="5128" max="5128" width="3.85546875" style="79" hidden="1"/>
    <col min="5129" max="5376" width="9.140625" style="79" hidden="1"/>
    <col min="5377" max="5377" width="31.5703125" style="79" hidden="1"/>
    <col min="5378" max="5378" width="15.140625" style="79" hidden="1"/>
    <col min="5379" max="5379" width="20.28515625" style="79" hidden="1"/>
    <col min="5380" max="5380" width="13.85546875" style="79" hidden="1"/>
    <col min="5381" max="5381" width="20.28515625" style="79" hidden="1"/>
    <col min="5382" max="5382" width="13.85546875" style="79" hidden="1"/>
    <col min="5383" max="5383" width="20.28515625" style="79" hidden="1"/>
    <col min="5384" max="5384" width="3.85546875" style="79" hidden="1"/>
    <col min="5385" max="5632" width="9.140625" style="79" hidden="1"/>
    <col min="5633" max="5633" width="31.5703125" style="79" hidden="1"/>
    <col min="5634" max="5634" width="15.140625" style="79" hidden="1"/>
    <col min="5635" max="5635" width="20.28515625" style="79" hidden="1"/>
    <col min="5636" max="5636" width="13.85546875" style="79" hidden="1"/>
    <col min="5637" max="5637" width="20.28515625" style="79" hidden="1"/>
    <col min="5638" max="5638" width="13.85546875" style="79" hidden="1"/>
    <col min="5639" max="5639" width="20.28515625" style="79" hidden="1"/>
    <col min="5640" max="5640" width="3.85546875" style="79" hidden="1"/>
    <col min="5641" max="5888" width="9.140625" style="79" hidden="1"/>
    <col min="5889" max="5889" width="31.5703125" style="79" hidden="1"/>
    <col min="5890" max="5890" width="15.140625" style="79" hidden="1"/>
    <col min="5891" max="5891" width="20.28515625" style="79" hidden="1"/>
    <col min="5892" max="5892" width="13.85546875" style="79" hidden="1"/>
    <col min="5893" max="5893" width="20.28515625" style="79" hidden="1"/>
    <col min="5894" max="5894" width="13.85546875" style="79" hidden="1"/>
    <col min="5895" max="5895" width="20.28515625" style="79" hidden="1"/>
    <col min="5896" max="5896" width="3.85546875" style="79" hidden="1"/>
    <col min="5897" max="6144" width="9.140625" style="79" hidden="1"/>
    <col min="6145" max="6145" width="31.5703125" style="79" hidden="1"/>
    <col min="6146" max="6146" width="15.140625" style="79" hidden="1"/>
    <col min="6147" max="6147" width="20.28515625" style="79" hidden="1"/>
    <col min="6148" max="6148" width="13.85546875" style="79" hidden="1"/>
    <col min="6149" max="6149" width="20.28515625" style="79" hidden="1"/>
    <col min="6150" max="6150" width="13.85546875" style="79" hidden="1"/>
    <col min="6151" max="6151" width="20.28515625" style="79" hidden="1"/>
    <col min="6152" max="6152" width="3.85546875" style="79" hidden="1"/>
    <col min="6153" max="6400" width="9.140625" style="79" hidden="1"/>
    <col min="6401" max="6401" width="31.5703125" style="79" hidden="1"/>
    <col min="6402" max="6402" width="15.140625" style="79" hidden="1"/>
    <col min="6403" max="6403" width="20.28515625" style="79" hidden="1"/>
    <col min="6404" max="6404" width="13.85546875" style="79" hidden="1"/>
    <col min="6405" max="6405" width="20.28515625" style="79" hidden="1"/>
    <col min="6406" max="6406" width="13.85546875" style="79" hidden="1"/>
    <col min="6407" max="6407" width="20.28515625" style="79" hidden="1"/>
    <col min="6408" max="6408" width="3.85546875" style="79" hidden="1"/>
    <col min="6409" max="6656" width="9.140625" style="79" hidden="1"/>
    <col min="6657" max="6657" width="31.5703125" style="79" hidden="1"/>
    <col min="6658" max="6658" width="15.140625" style="79" hidden="1"/>
    <col min="6659" max="6659" width="20.28515625" style="79" hidden="1"/>
    <col min="6660" max="6660" width="13.85546875" style="79" hidden="1"/>
    <col min="6661" max="6661" width="20.28515625" style="79" hidden="1"/>
    <col min="6662" max="6662" width="13.85546875" style="79" hidden="1"/>
    <col min="6663" max="6663" width="20.28515625" style="79" hidden="1"/>
    <col min="6664" max="6664" width="3.85546875" style="79" hidden="1"/>
    <col min="6665" max="6912" width="9.140625" style="79" hidden="1"/>
    <col min="6913" max="6913" width="31.5703125" style="79" hidden="1"/>
    <col min="6914" max="6914" width="15.140625" style="79" hidden="1"/>
    <col min="6915" max="6915" width="20.28515625" style="79" hidden="1"/>
    <col min="6916" max="6916" width="13.85546875" style="79" hidden="1"/>
    <col min="6917" max="6917" width="20.28515625" style="79" hidden="1"/>
    <col min="6918" max="6918" width="13.85546875" style="79" hidden="1"/>
    <col min="6919" max="6919" width="20.28515625" style="79" hidden="1"/>
    <col min="6920" max="6920" width="3.85546875" style="79" hidden="1"/>
    <col min="6921" max="7168" width="9.140625" style="79" hidden="1"/>
    <col min="7169" max="7169" width="31.5703125" style="79" hidden="1"/>
    <col min="7170" max="7170" width="15.140625" style="79" hidden="1"/>
    <col min="7171" max="7171" width="20.28515625" style="79" hidden="1"/>
    <col min="7172" max="7172" width="13.85546875" style="79" hidden="1"/>
    <col min="7173" max="7173" width="20.28515625" style="79" hidden="1"/>
    <col min="7174" max="7174" width="13.85546875" style="79" hidden="1"/>
    <col min="7175" max="7175" width="20.28515625" style="79" hidden="1"/>
    <col min="7176" max="7176" width="3.85546875" style="79" hidden="1"/>
    <col min="7177" max="7424" width="9.140625" style="79" hidden="1"/>
    <col min="7425" max="7425" width="31.5703125" style="79" hidden="1"/>
    <col min="7426" max="7426" width="15.140625" style="79" hidden="1"/>
    <col min="7427" max="7427" width="20.28515625" style="79" hidden="1"/>
    <col min="7428" max="7428" width="13.85546875" style="79" hidden="1"/>
    <col min="7429" max="7429" width="20.28515625" style="79" hidden="1"/>
    <col min="7430" max="7430" width="13.85546875" style="79" hidden="1"/>
    <col min="7431" max="7431" width="20.28515625" style="79" hidden="1"/>
    <col min="7432" max="7432" width="3.85546875" style="79" hidden="1"/>
    <col min="7433" max="7680" width="9.140625" style="79" hidden="1"/>
    <col min="7681" max="7681" width="31.5703125" style="79" hidden="1"/>
    <col min="7682" max="7682" width="15.140625" style="79" hidden="1"/>
    <col min="7683" max="7683" width="20.28515625" style="79" hidden="1"/>
    <col min="7684" max="7684" width="13.85546875" style="79" hidden="1"/>
    <col min="7685" max="7685" width="20.28515625" style="79" hidden="1"/>
    <col min="7686" max="7686" width="13.85546875" style="79" hidden="1"/>
    <col min="7687" max="7687" width="20.28515625" style="79" hidden="1"/>
    <col min="7688" max="7688" width="3.85546875" style="79" hidden="1"/>
    <col min="7689" max="7936" width="9.140625" style="79" hidden="1"/>
    <col min="7937" max="7937" width="31.5703125" style="79" hidden="1"/>
    <col min="7938" max="7938" width="15.140625" style="79" hidden="1"/>
    <col min="7939" max="7939" width="20.28515625" style="79" hidden="1"/>
    <col min="7940" max="7940" width="13.85546875" style="79" hidden="1"/>
    <col min="7941" max="7941" width="20.28515625" style="79" hidden="1"/>
    <col min="7942" max="7942" width="13.85546875" style="79" hidden="1"/>
    <col min="7943" max="7943" width="20.28515625" style="79" hidden="1"/>
    <col min="7944" max="7944" width="3.85546875" style="79" hidden="1"/>
    <col min="7945" max="8192" width="9.140625" style="79" hidden="1"/>
    <col min="8193" max="8193" width="31.5703125" style="79" hidden="1"/>
    <col min="8194" max="8194" width="15.140625" style="79" hidden="1"/>
    <col min="8195" max="8195" width="20.28515625" style="79" hidden="1"/>
    <col min="8196" max="8196" width="13.85546875" style="79" hidden="1"/>
    <col min="8197" max="8197" width="20.28515625" style="79" hidden="1"/>
    <col min="8198" max="8198" width="13.85546875" style="79" hidden="1"/>
    <col min="8199" max="8199" width="20.28515625" style="79" hidden="1"/>
    <col min="8200" max="8200" width="3.85546875" style="79" hidden="1"/>
    <col min="8201" max="8448" width="9.140625" style="79" hidden="1"/>
    <col min="8449" max="8449" width="31.5703125" style="79" hidden="1"/>
    <col min="8450" max="8450" width="15.140625" style="79" hidden="1"/>
    <col min="8451" max="8451" width="20.28515625" style="79" hidden="1"/>
    <col min="8452" max="8452" width="13.85546875" style="79" hidden="1"/>
    <col min="8453" max="8453" width="20.28515625" style="79" hidden="1"/>
    <col min="8454" max="8454" width="13.85546875" style="79" hidden="1"/>
    <col min="8455" max="8455" width="20.28515625" style="79" hidden="1"/>
    <col min="8456" max="8456" width="3.85546875" style="79" hidden="1"/>
    <col min="8457" max="8704" width="9.140625" style="79" hidden="1"/>
    <col min="8705" max="8705" width="31.5703125" style="79" hidden="1"/>
    <col min="8706" max="8706" width="15.140625" style="79" hidden="1"/>
    <col min="8707" max="8707" width="20.28515625" style="79" hidden="1"/>
    <col min="8708" max="8708" width="13.85546875" style="79" hidden="1"/>
    <col min="8709" max="8709" width="20.28515625" style="79" hidden="1"/>
    <col min="8710" max="8710" width="13.85546875" style="79" hidden="1"/>
    <col min="8711" max="8711" width="20.28515625" style="79" hidden="1"/>
    <col min="8712" max="8712" width="3.85546875" style="79" hidden="1"/>
    <col min="8713" max="8960" width="9.140625" style="79" hidden="1"/>
    <col min="8961" max="8961" width="31.5703125" style="79" hidden="1"/>
    <col min="8962" max="8962" width="15.140625" style="79" hidden="1"/>
    <col min="8963" max="8963" width="20.28515625" style="79" hidden="1"/>
    <col min="8964" max="8964" width="13.85546875" style="79" hidden="1"/>
    <col min="8965" max="8965" width="20.28515625" style="79" hidden="1"/>
    <col min="8966" max="8966" width="13.85546875" style="79" hidden="1"/>
    <col min="8967" max="8967" width="20.28515625" style="79" hidden="1"/>
    <col min="8968" max="8968" width="3.85546875" style="79" hidden="1"/>
    <col min="8969" max="9216" width="9.140625" style="79" hidden="1"/>
    <col min="9217" max="9217" width="31.5703125" style="79" hidden="1"/>
    <col min="9218" max="9218" width="15.140625" style="79" hidden="1"/>
    <col min="9219" max="9219" width="20.28515625" style="79" hidden="1"/>
    <col min="9220" max="9220" width="13.85546875" style="79" hidden="1"/>
    <col min="9221" max="9221" width="20.28515625" style="79" hidden="1"/>
    <col min="9222" max="9222" width="13.85546875" style="79" hidden="1"/>
    <col min="9223" max="9223" width="20.28515625" style="79" hidden="1"/>
    <col min="9224" max="9224" width="3.85546875" style="79" hidden="1"/>
    <col min="9225" max="9472" width="9.140625" style="79" hidden="1"/>
    <col min="9473" max="9473" width="31.5703125" style="79" hidden="1"/>
    <col min="9474" max="9474" width="15.140625" style="79" hidden="1"/>
    <col min="9475" max="9475" width="20.28515625" style="79" hidden="1"/>
    <col min="9476" max="9476" width="13.85546875" style="79" hidden="1"/>
    <col min="9477" max="9477" width="20.28515625" style="79" hidden="1"/>
    <col min="9478" max="9478" width="13.85546875" style="79" hidden="1"/>
    <col min="9479" max="9479" width="20.28515625" style="79" hidden="1"/>
    <col min="9480" max="9480" width="3.85546875" style="79" hidden="1"/>
    <col min="9481" max="9728" width="9.140625" style="79" hidden="1"/>
    <col min="9729" max="9729" width="31.5703125" style="79" hidden="1"/>
    <col min="9730" max="9730" width="15.140625" style="79" hidden="1"/>
    <col min="9731" max="9731" width="20.28515625" style="79" hidden="1"/>
    <col min="9732" max="9732" width="13.85546875" style="79" hidden="1"/>
    <col min="9733" max="9733" width="20.28515625" style="79" hidden="1"/>
    <col min="9734" max="9734" width="13.85546875" style="79" hidden="1"/>
    <col min="9735" max="9735" width="20.28515625" style="79" hidden="1"/>
    <col min="9736" max="9736" width="3.85546875" style="79" hidden="1"/>
    <col min="9737" max="9984" width="9.140625" style="79" hidden="1"/>
    <col min="9985" max="9985" width="31.5703125" style="79" hidden="1"/>
    <col min="9986" max="9986" width="15.140625" style="79" hidden="1"/>
    <col min="9987" max="9987" width="20.28515625" style="79" hidden="1"/>
    <col min="9988" max="9988" width="13.85546875" style="79" hidden="1"/>
    <col min="9989" max="9989" width="20.28515625" style="79" hidden="1"/>
    <col min="9990" max="9990" width="13.85546875" style="79" hidden="1"/>
    <col min="9991" max="9991" width="20.28515625" style="79" hidden="1"/>
    <col min="9992" max="9992" width="3.85546875" style="79" hidden="1"/>
    <col min="9993" max="10240" width="9.140625" style="79" hidden="1"/>
    <col min="10241" max="10241" width="31.5703125" style="79" hidden="1"/>
    <col min="10242" max="10242" width="15.140625" style="79" hidden="1"/>
    <col min="10243" max="10243" width="20.28515625" style="79" hidden="1"/>
    <col min="10244" max="10244" width="13.85546875" style="79" hidden="1"/>
    <col min="10245" max="10245" width="20.28515625" style="79" hidden="1"/>
    <col min="10246" max="10246" width="13.85546875" style="79" hidden="1"/>
    <col min="10247" max="10247" width="20.28515625" style="79" hidden="1"/>
    <col min="10248" max="10248" width="3.85546875" style="79" hidden="1"/>
    <col min="10249" max="10496" width="9.140625" style="79" hidden="1"/>
    <col min="10497" max="10497" width="31.5703125" style="79" hidden="1"/>
    <col min="10498" max="10498" width="15.140625" style="79" hidden="1"/>
    <col min="10499" max="10499" width="20.28515625" style="79" hidden="1"/>
    <col min="10500" max="10500" width="13.85546875" style="79" hidden="1"/>
    <col min="10501" max="10501" width="20.28515625" style="79" hidden="1"/>
    <col min="10502" max="10502" width="13.85546875" style="79" hidden="1"/>
    <col min="10503" max="10503" width="20.28515625" style="79" hidden="1"/>
    <col min="10504" max="10504" width="3.85546875" style="79" hidden="1"/>
    <col min="10505" max="10752" width="9.140625" style="79" hidden="1"/>
    <col min="10753" max="10753" width="31.5703125" style="79" hidden="1"/>
    <col min="10754" max="10754" width="15.140625" style="79" hidden="1"/>
    <col min="10755" max="10755" width="20.28515625" style="79" hidden="1"/>
    <col min="10756" max="10756" width="13.85546875" style="79" hidden="1"/>
    <col min="10757" max="10757" width="20.28515625" style="79" hidden="1"/>
    <col min="10758" max="10758" width="13.85546875" style="79" hidden="1"/>
    <col min="10759" max="10759" width="20.28515625" style="79" hidden="1"/>
    <col min="10760" max="10760" width="3.85546875" style="79" hidden="1"/>
    <col min="10761" max="11008" width="9.140625" style="79" hidden="1"/>
    <col min="11009" max="11009" width="31.5703125" style="79" hidden="1"/>
    <col min="11010" max="11010" width="15.140625" style="79" hidden="1"/>
    <col min="11011" max="11011" width="20.28515625" style="79" hidden="1"/>
    <col min="11012" max="11012" width="13.85546875" style="79" hidden="1"/>
    <col min="11013" max="11013" width="20.28515625" style="79" hidden="1"/>
    <col min="11014" max="11014" width="13.85546875" style="79" hidden="1"/>
    <col min="11015" max="11015" width="20.28515625" style="79" hidden="1"/>
    <col min="11016" max="11016" width="3.85546875" style="79" hidden="1"/>
    <col min="11017" max="11264" width="9.140625" style="79" hidden="1"/>
    <col min="11265" max="11265" width="31.5703125" style="79" hidden="1"/>
    <col min="11266" max="11266" width="15.140625" style="79" hidden="1"/>
    <col min="11267" max="11267" width="20.28515625" style="79" hidden="1"/>
    <col min="11268" max="11268" width="13.85546875" style="79" hidden="1"/>
    <col min="11269" max="11269" width="20.28515625" style="79" hidden="1"/>
    <col min="11270" max="11270" width="13.85546875" style="79" hidden="1"/>
    <col min="11271" max="11271" width="20.28515625" style="79" hidden="1"/>
    <col min="11272" max="11272" width="3.85546875" style="79" hidden="1"/>
    <col min="11273" max="11520" width="9.140625" style="79" hidden="1"/>
    <col min="11521" max="11521" width="31.5703125" style="79" hidden="1"/>
    <col min="11522" max="11522" width="15.140625" style="79" hidden="1"/>
    <col min="11523" max="11523" width="20.28515625" style="79" hidden="1"/>
    <col min="11524" max="11524" width="13.85546875" style="79" hidden="1"/>
    <col min="11525" max="11525" width="20.28515625" style="79" hidden="1"/>
    <col min="11526" max="11526" width="13.85546875" style="79" hidden="1"/>
    <col min="11527" max="11527" width="20.28515625" style="79" hidden="1"/>
    <col min="11528" max="11528" width="3.85546875" style="79" hidden="1"/>
    <col min="11529" max="11776" width="9.140625" style="79" hidden="1"/>
    <col min="11777" max="11777" width="31.5703125" style="79" hidden="1"/>
    <col min="11778" max="11778" width="15.140625" style="79" hidden="1"/>
    <col min="11779" max="11779" width="20.28515625" style="79" hidden="1"/>
    <col min="11780" max="11780" width="13.85546875" style="79" hidden="1"/>
    <col min="11781" max="11781" width="20.28515625" style="79" hidden="1"/>
    <col min="11782" max="11782" width="13.85546875" style="79" hidden="1"/>
    <col min="11783" max="11783" width="20.28515625" style="79" hidden="1"/>
    <col min="11784" max="11784" width="3.85546875" style="79" hidden="1"/>
    <col min="11785" max="12032" width="9.140625" style="79" hidden="1"/>
    <col min="12033" max="12033" width="31.5703125" style="79" hidden="1"/>
    <col min="12034" max="12034" width="15.140625" style="79" hidden="1"/>
    <col min="12035" max="12035" width="20.28515625" style="79" hidden="1"/>
    <col min="12036" max="12036" width="13.85546875" style="79" hidden="1"/>
    <col min="12037" max="12037" width="20.28515625" style="79" hidden="1"/>
    <col min="12038" max="12038" width="13.85546875" style="79" hidden="1"/>
    <col min="12039" max="12039" width="20.28515625" style="79" hidden="1"/>
    <col min="12040" max="12040" width="3.85546875" style="79" hidden="1"/>
    <col min="12041" max="12288" width="9.140625" style="79" hidden="1"/>
    <col min="12289" max="12289" width="31.5703125" style="79" hidden="1"/>
    <col min="12290" max="12290" width="15.140625" style="79" hidden="1"/>
    <col min="12291" max="12291" width="20.28515625" style="79" hidden="1"/>
    <col min="12292" max="12292" width="13.85546875" style="79" hidden="1"/>
    <col min="12293" max="12293" width="20.28515625" style="79" hidden="1"/>
    <col min="12294" max="12294" width="13.85546875" style="79" hidden="1"/>
    <col min="12295" max="12295" width="20.28515625" style="79" hidden="1"/>
    <col min="12296" max="12296" width="3.85546875" style="79" hidden="1"/>
    <col min="12297" max="12544" width="9.140625" style="79" hidden="1"/>
    <col min="12545" max="12545" width="31.5703125" style="79" hidden="1"/>
    <col min="12546" max="12546" width="15.140625" style="79" hidden="1"/>
    <col min="12547" max="12547" width="20.28515625" style="79" hidden="1"/>
    <col min="12548" max="12548" width="13.85546875" style="79" hidden="1"/>
    <col min="12549" max="12549" width="20.28515625" style="79" hidden="1"/>
    <col min="12550" max="12550" width="13.85546875" style="79" hidden="1"/>
    <col min="12551" max="12551" width="20.28515625" style="79" hidden="1"/>
    <col min="12552" max="12552" width="3.85546875" style="79" hidden="1"/>
    <col min="12553" max="12800" width="9.140625" style="79" hidden="1"/>
    <col min="12801" max="12801" width="31.5703125" style="79" hidden="1"/>
    <col min="12802" max="12802" width="15.140625" style="79" hidden="1"/>
    <col min="12803" max="12803" width="20.28515625" style="79" hidden="1"/>
    <col min="12804" max="12804" width="13.85546875" style="79" hidden="1"/>
    <col min="12805" max="12805" width="20.28515625" style="79" hidden="1"/>
    <col min="12806" max="12806" width="13.85546875" style="79" hidden="1"/>
    <col min="12807" max="12807" width="20.28515625" style="79" hidden="1"/>
    <col min="12808" max="12808" width="3.85546875" style="79" hidden="1"/>
    <col min="12809" max="13056" width="9.140625" style="79" hidden="1"/>
    <col min="13057" max="13057" width="31.5703125" style="79" hidden="1"/>
    <col min="13058" max="13058" width="15.140625" style="79" hidden="1"/>
    <col min="13059" max="13059" width="20.28515625" style="79" hidden="1"/>
    <col min="13060" max="13060" width="13.85546875" style="79" hidden="1"/>
    <col min="13061" max="13061" width="20.28515625" style="79" hidden="1"/>
    <col min="13062" max="13062" width="13.85546875" style="79" hidden="1"/>
    <col min="13063" max="13063" width="20.28515625" style="79" hidden="1"/>
    <col min="13064" max="13064" width="3.85546875" style="79" hidden="1"/>
    <col min="13065" max="13312" width="9.140625" style="79" hidden="1"/>
    <col min="13313" max="13313" width="31.5703125" style="79" hidden="1"/>
    <col min="13314" max="13314" width="15.140625" style="79" hidden="1"/>
    <col min="13315" max="13315" width="20.28515625" style="79" hidden="1"/>
    <col min="13316" max="13316" width="13.85546875" style="79" hidden="1"/>
    <col min="13317" max="13317" width="20.28515625" style="79" hidden="1"/>
    <col min="13318" max="13318" width="13.85546875" style="79" hidden="1"/>
    <col min="13319" max="13319" width="20.28515625" style="79" hidden="1"/>
    <col min="13320" max="13320" width="3.85546875" style="79" hidden="1"/>
    <col min="13321" max="13568" width="9.140625" style="79" hidden="1"/>
    <col min="13569" max="13569" width="31.5703125" style="79" hidden="1"/>
    <col min="13570" max="13570" width="15.140625" style="79" hidden="1"/>
    <col min="13571" max="13571" width="20.28515625" style="79" hidden="1"/>
    <col min="13572" max="13572" width="13.85546875" style="79" hidden="1"/>
    <col min="13573" max="13573" width="20.28515625" style="79" hidden="1"/>
    <col min="13574" max="13574" width="13.85546875" style="79" hidden="1"/>
    <col min="13575" max="13575" width="20.28515625" style="79" hidden="1"/>
    <col min="13576" max="13576" width="3.85546875" style="79" hidden="1"/>
    <col min="13577" max="13824" width="9.140625" style="79" hidden="1"/>
    <col min="13825" max="13825" width="31.5703125" style="79" hidden="1"/>
    <col min="13826" max="13826" width="15.140625" style="79" hidden="1"/>
    <col min="13827" max="13827" width="20.28515625" style="79" hidden="1"/>
    <col min="13828" max="13828" width="13.85546875" style="79" hidden="1"/>
    <col min="13829" max="13829" width="20.28515625" style="79" hidden="1"/>
    <col min="13830" max="13830" width="13.85546875" style="79" hidden="1"/>
    <col min="13831" max="13831" width="20.28515625" style="79" hidden="1"/>
    <col min="13832" max="13832" width="3.85546875" style="79" hidden="1"/>
    <col min="13833" max="14080" width="9.140625" style="79" hidden="1"/>
    <col min="14081" max="14081" width="31.5703125" style="79" hidden="1"/>
    <col min="14082" max="14082" width="15.140625" style="79" hidden="1"/>
    <col min="14083" max="14083" width="20.28515625" style="79" hidden="1"/>
    <col min="14084" max="14084" width="13.85546875" style="79" hidden="1"/>
    <col min="14085" max="14085" width="20.28515625" style="79" hidden="1"/>
    <col min="14086" max="14086" width="13.85546875" style="79" hidden="1"/>
    <col min="14087" max="14087" width="20.28515625" style="79" hidden="1"/>
    <col min="14088" max="14088" width="3.85546875" style="79" hidden="1"/>
    <col min="14089" max="14336" width="9.140625" style="79" hidden="1"/>
    <col min="14337" max="14337" width="31.5703125" style="79" hidden="1"/>
    <col min="14338" max="14338" width="15.140625" style="79" hidden="1"/>
    <col min="14339" max="14339" width="20.28515625" style="79" hidden="1"/>
    <col min="14340" max="14340" width="13.85546875" style="79" hidden="1"/>
    <col min="14341" max="14341" width="20.28515625" style="79" hidden="1"/>
    <col min="14342" max="14342" width="13.85546875" style="79" hidden="1"/>
    <col min="14343" max="14343" width="20.28515625" style="79" hidden="1"/>
    <col min="14344" max="14344" width="3.85546875" style="79" hidden="1"/>
    <col min="14345" max="14592" width="9.140625" style="79" hidden="1"/>
    <col min="14593" max="14593" width="31.5703125" style="79" hidden="1"/>
    <col min="14594" max="14594" width="15.140625" style="79" hidden="1"/>
    <col min="14595" max="14595" width="20.28515625" style="79" hidden="1"/>
    <col min="14596" max="14596" width="13.85546875" style="79" hidden="1"/>
    <col min="14597" max="14597" width="20.28515625" style="79" hidden="1"/>
    <col min="14598" max="14598" width="13.85546875" style="79" hidden="1"/>
    <col min="14599" max="14599" width="20.28515625" style="79" hidden="1"/>
    <col min="14600" max="14600" width="3.85546875" style="79" hidden="1"/>
    <col min="14601" max="14848" width="9.140625" style="79" hidden="1"/>
    <col min="14849" max="14849" width="31.5703125" style="79" hidden="1"/>
    <col min="14850" max="14850" width="15.140625" style="79" hidden="1"/>
    <col min="14851" max="14851" width="20.28515625" style="79" hidden="1"/>
    <col min="14852" max="14852" width="13.85546875" style="79" hidden="1"/>
    <col min="14853" max="14853" width="20.28515625" style="79" hidden="1"/>
    <col min="14854" max="14854" width="13.85546875" style="79" hidden="1"/>
    <col min="14855" max="14855" width="20.28515625" style="79" hidden="1"/>
    <col min="14856" max="14856" width="3.85546875" style="79" hidden="1"/>
    <col min="14857" max="15104" width="9.140625" style="79" hidden="1"/>
    <col min="15105" max="15105" width="31.5703125" style="79" hidden="1"/>
    <col min="15106" max="15106" width="15.140625" style="79" hidden="1"/>
    <col min="15107" max="15107" width="20.28515625" style="79" hidden="1"/>
    <col min="15108" max="15108" width="13.85546875" style="79" hidden="1"/>
    <col min="15109" max="15109" width="20.28515625" style="79" hidden="1"/>
    <col min="15110" max="15110" width="13.85546875" style="79" hidden="1"/>
    <col min="15111" max="15111" width="20.28515625" style="79" hidden="1"/>
    <col min="15112" max="15112" width="3.85546875" style="79" hidden="1"/>
    <col min="15113" max="15360" width="9.140625" style="79" hidden="1"/>
    <col min="15361" max="15361" width="31.5703125" style="79" hidden="1"/>
    <col min="15362" max="15362" width="15.140625" style="79" hidden="1"/>
    <col min="15363" max="15363" width="20.28515625" style="79" hidden="1"/>
    <col min="15364" max="15364" width="13.85546875" style="79" hidden="1"/>
    <col min="15365" max="15365" width="20.28515625" style="79" hidden="1"/>
    <col min="15366" max="15366" width="13.85546875" style="79" hidden="1"/>
    <col min="15367" max="15367" width="20.28515625" style="79" hidden="1"/>
    <col min="15368" max="15368" width="3.85546875" style="79" hidden="1"/>
    <col min="15369" max="15616" width="9.140625" style="79" hidden="1"/>
    <col min="15617" max="15617" width="31.5703125" style="79" hidden="1"/>
    <col min="15618" max="15618" width="15.140625" style="79" hidden="1"/>
    <col min="15619" max="15619" width="20.28515625" style="79" hidden="1"/>
    <col min="15620" max="15620" width="13.85546875" style="79" hidden="1"/>
    <col min="15621" max="15621" width="20.28515625" style="79" hidden="1"/>
    <col min="15622" max="15622" width="13.85546875" style="79" hidden="1"/>
    <col min="15623" max="15623" width="20.28515625" style="79" hidden="1"/>
    <col min="15624" max="15624" width="3.85546875" style="79" hidden="1"/>
    <col min="15625" max="15872" width="9.140625" style="79" hidden="1"/>
    <col min="15873" max="15873" width="31.5703125" style="79" hidden="1"/>
    <col min="15874" max="15874" width="15.140625" style="79" hidden="1"/>
    <col min="15875" max="15875" width="20.28515625" style="79" hidden="1"/>
    <col min="15876" max="15876" width="13.85546875" style="79" hidden="1"/>
    <col min="15877" max="15877" width="20.28515625" style="79" hidden="1"/>
    <col min="15878" max="15878" width="13.85546875" style="79" hidden="1"/>
    <col min="15879" max="15879" width="20.28515625" style="79" hidden="1"/>
    <col min="15880" max="15880" width="3.85546875" style="79" hidden="1"/>
    <col min="15881" max="16128" width="9.140625" style="79" hidden="1"/>
    <col min="16129" max="16129" width="31.5703125" style="79" hidden="1"/>
    <col min="16130" max="16130" width="15.140625" style="79" hidden="1"/>
    <col min="16131" max="16131" width="20.28515625" style="79" hidden="1"/>
    <col min="16132" max="16132" width="13.85546875" style="79" hidden="1"/>
    <col min="16133" max="16133" width="20.28515625" style="79" hidden="1"/>
    <col min="16134" max="16134" width="13.85546875" style="79" hidden="1"/>
    <col min="16135" max="16135" width="20.28515625" style="79" hidden="1"/>
    <col min="16136" max="16136" width="3.85546875" style="79" hidden="1"/>
    <col min="16137" max="16384" width="9.140625" style="79" hidden="1"/>
  </cols>
  <sheetData>
    <row r="1" spans="1:11" s="80" customFormat="1" ht="59.25" customHeight="1">
      <c r="A1" s="78"/>
      <c r="B1" s="183" t="s">
        <v>123</v>
      </c>
      <c r="C1" s="184"/>
      <c r="D1" s="183" t="s">
        <v>124</v>
      </c>
      <c r="E1" s="184"/>
      <c r="F1" s="183" t="s">
        <v>125</v>
      </c>
      <c r="G1" s="184"/>
      <c r="H1" s="79"/>
      <c r="I1" s="79"/>
      <c r="J1" s="79"/>
      <c r="K1" s="79"/>
    </row>
    <row r="2" spans="1:11" s="80" customFormat="1" ht="16.5" customHeight="1">
      <c r="A2" s="81" t="s">
        <v>126</v>
      </c>
      <c r="B2" s="82">
        <v>2018</v>
      </c>
      <c r="C2" s="83">
        <v>2019</v>
      </c>
      <c r="D2" s="82">
        <v>2018</v>
      </c>
      <c r="E2" s="83">
        <v>2019</v>
      </c>
      <c r="F2" s="82">
        <v>2018</v>
      </c>
      <c r="G2" s="84">
        <v>2019</v>
      </c>
      <c r="H2" s="79"/>
      <c r="I2" s="79"/>
      <c r="J2" s="79"/>
      <c r="K2" s="79"/>
    </row>
    <row r="3" spans="1:11" s="92" customFormat="1" ht="15" customHeight="1">
      <c r="A3" s="85" t="s">
        <v>66</v>
      </c>
      <c r="B3" s="86">
        <f t="shared" ref="B3:C34" si="0">D3+F3</f>
        <v>342</v>
      </c>
      <c r="C3" s="87">
        <f t="shared" si="0"/>
        <v>328</v>
      </c>
      <c r="D3" s="88">
        <v>262</v>
      </c>
      <c r="E3" s="89">
        <v>256</v>
      </c>
      <c r="F3" s="90">
        <v>80</v>
      </c>
      <c r="G3" s="91">
        <v>72</v>
      </c>
      <c r="H3" s="79"/>
      <c r="I3" s="79"/>
      <c r="J3" s="79"/>
      <c r="K3" s="79"/>
    </row>
    <row r="4" spans="1:11" s="93" customFormat="1" ht="15" customHeight="1">
      <c r="A4" s="85" t="s">
        <v>67</v>
      </c>
      <c r="B4" s="86">
        <f t="shared" si="0"/>
        <v>90</v>
      </c>
      <c r="C4" s="87">
        <f t="shared" si="0"/>
        <v>77</v>
      </c>
      <c r="D4" s="88">
        <v>75</v>
      </c>
      <c r="E4" s="89">
        <v>67</v>
      </c>
      <c r="F4" s="90">
        <v>15</v>
      </c>
      <c r="G4" s="91">
        <v>10</v>
      </c>
      <c r="H4" s="79"/>
      <c r="I4" s="79"/>
      <c r="J4" s="79"/>
      <c r="K4" s="79"/>
    </row>
    <row r="5" spans="1:11" s="93" customFormat="1" ht="15" customHeight="1">
      <c r="A5" s="85" t="s">
        <v>68</v>
      </c>
      <c r="B5" s="86">
        <f t="shared" si="0"/>
        <v>338</v>
      </c>
      <c r="C5" s="87">
        <f t="shared" si="0"/>
        <v>340</v>
      </c>
      <c r="D5" s="88">
        <v>276</v>
      </c>
      <c r="E5" s="89">
        <v>275</v>
      </c>
      <c r="F5" s="90">
        <v>62</v>
      </c>
      <c r="G5" s="91">
        <v>65</v>
      </c>
      <c r="H5" s="79"/>
      <c r="I5" s="79"/>
      <c r="J5" s="79"/>
      <c r="K5" s="79"/>
    </row>
    <row r="6" spans="1:11" s="93" customFormat="1" ht="15" customHeight="1">
      <c r="A6" s="85" t="s">
        <v>69</v>
      </c>
      <c r="B6" s="86">
        <f t="shared" si="0"/>
        <v>305</v>
      </c>
      <c r="C6" s="87">
        <f t="shared" si="0"/>
        <v>318</v>
      </c>
      <c r="D6" s="88">
        <v>272</v>
      </c>
      <c r="E6" s="89">
        <v>278</v>
      </c>
      <c r="F6" s="90">
        <v>33</v>
      </c>
      <c r="G6" s="91">
        <v>40</v>
      </c>
      <c r="H6" s="79"/>
      <c r="I6" s="79"/>
      <c r="J6" s="79"/>
      <c r="K6" s="79"/>
    </row>
    <row r="7" spans="1:11" s="93" customFormat="1" ht="15" customHeight="1">
      <c r="A7" s="85" t="s">
        <v>70</v>
      </c>
      <c r="B7" s="86">
        <f t="shared" si="0"/>
        <v>2411</v>
      </c>
      <c r="C7" s="87">
        <f t="shared" si="0"/>
        <v>2397</v>
      </c>
      <c r="D7" s="88">
        <v>1699</v>
      </c>
      <c r="E7" s="89">
        <v>1719</v>
      </c>
      <c r="F7" s="90">
        <v>712</v>
      </c>
      <c r="G7" s="91">
        <v>678</v>
      </c>
      <c r="H7" s="79"/>
      <c r="I7" s="79"/>
      <c r="J7" s="79"/>
      <c r="K7" s="79"/>
    </row>
    <row r="8" spans="1:11" s="93" customFormat="1" ht="15" customHeight="1">
      <c r="A8" s="85" t="s">
        <v>71</v>
      </c>
      <c r="B8" s="86">
        <f t="shared" si="0"/>
        <v>366</v>
      </c>
      <c r="C8" s="87">
        <f t="shared" si="0"/>
        <v>367</v>
      </c>
      <c r="D8" s="88">
        <v>303</v>
      </c>
      <c r="E8" s="89">
        <v>308</v>
      </c>
      <c r="F8" s="90">
        <v>63</v>
      </c>
      <c r="G8" s="91">
        <v>59</v>
      </c>
      <c r="H8" s="79"/>
      <c r="I8" s="79"/>
      <c r="J8" s="79"/>
      <c r="K8" s="79"/>
    </row>
    <row r="9" spans="1:11" s="93" customFormat="1" ht="15" customHeight="1">
      <c r="A9" s="85" t="s">
        <v>72</v>
      </c>
      <c r="B9" s="86">
        <f t="shared" si="0"/>
        <v>267</v>
      </c>
      <c r="C9" s="87">
        <f t="shared" si="0"/>
        <v>263</v>
      </c>
      <c r="D9" s="88">
        <v>187</v>
      </c>
      <c r="E9" s="89">
        <v>188</v>
      </c>
      <c r="F9" s="90">
        <v>80</v>
      </c>
      <c r="G9" s="91">
        <v>75</v>
      </c>
      <c r="H9" s="79"/>
      <c r="I9" s="79"/>
      <c r="J9" s="79"/>
      <c r="K9" s="79"/>
    </row>
    <row r="10" spans="1:11" s="93" customFormat="1" ht="15" customHeight="1">
      <c r="A10" s="85" t="s">
        <v>73</v>
      </c>
      <c r="B10" s="86">
        <f t="shared" si="0"/>
        <v>65</v>
      </c>
      <c r="C10" s="87">
        <f t="shared" si="0"/>
        <v>61</v>
      </c>
      <c r="D10" s="88">
        <v>40</v>
      </c>
      <c r="E10" s="89">
        <v>38</v>
      </c>
      <c r="F10" s="90">
        <v>25</v>
      </c>
      <c r="G10" s="91">
        <v>23</v>
      </c>
      <c r="H10" s="79"/>
      <c r="I10" s="79"/>
      <c r="J10" s="79"/>
      <c r="K10" s="79"/>
    </row>
    <row r="11" spans="1:11" s="93" customFormat="1" ht="15" customHeight="1">
      <c r="A11" s="85" t="s">
        <v>74</v>
      </c>
      <c r="B11" s="86">
        <f t="shared" si="0"/>
        <v>56</v>
      </c>
      <c r="C11" s="87">
        <f t="shared" si="0"/>
        <v>59</v>
      </c>
      <c r="D11" s="88">
        <v>32</v>
      </c>
      <c r="E11" s="89">
        <v>36</v>
      </c>
      <c r="F11" s="90">
        <v>24</v>
      </c>
      <c r="G11" s="91">
        <v>23</v>
      </c>
      <c r="H11" s="79"/>
      <c r="I11" s="79"/>
      <c r="J11" s="79"/>
      <c r="K11" s="79"/>
    </row>
    <row r="12" spans="1:11" s="93" customFormat="1" ht="15" customHeight="1">
      <c r="A12" s="85" t="s">
        <v>75</v>
      </c>
      <c r="B12" s="86">
        <f t="shared" si="0"/>
        <v>1120</v>
      </c>
      <c r="C12" s="87">
        <f t="shared" si="0"/>
        <v>1146</v>
      </c>
      <c r="D12" s="88">
        <v>625</v>
      </c>
      <c r="E12" s="89">
        <v>656</v>
      </c>
      <c r="F12" s="90">
        <v>495</v>
      </c>
      <c r="G12" s="91">
        <v>490</v>
      </c>
      <c r="H12" s="79"/>
      <c r="I12" s="79"/>
      <c r="J12" s="79"/>
      <c r="K12" s="79"/>
    </row>
    <row r="13" spans="1:11" s="93" customFormat="1" ht="15" customHeight="1">
      <c r="A13" s="85" t="s">
        <v>76</v>
      </c>
      <c r="B13" s="86">
        <f t="shared" si="0"/>
        <v>630</v>
      </c>
      <c r="C13" s="87">
        <f t="shared" si="0"/>
        <v>626</v>
      </c>
      <c r="D13" s="88">
        <v>407</v>
      </c>
      <c r="E13" s="89">
        <v>418</v>
      </c>
      <c r="F13" s="90">
        <v>223</v>
      </c>
      <c r="G13" s="91">
        <v>208</v>
      </c>
      <c r="H13" s="79"/>
      <c r="I13" s="79"/>
      <c r="J13" s="79"/>
      <c r="K13" s="79"/>
    </row>
    <row r="14" spans="1:11" s="93" customFormat="1" ht="15" customHeight="1">
      <c r="A14" s="85" t="s">
        <v>77</v>
      </c>
      <c r="B14" s="86">
        <f t="shared" si="0"/>
        <v>84</v>
      </c>
      <c r="C14" s="87">
        <f t="shared" si="0"/>
        <v>85</v>
      </c>
      <c r="D14" s="88">
        <v>48</v>
      </c>
      <c r="E14" s="89">
        <v>51</v>
      </c>
      <c r="F14" s="90">
        <v>36</v>
      </c>
      <c r="G14" s="91">
        <v>34</v>
      </c>
      <c r="H14" s="79"/>
      <c r="I14" s="79"/>
      <c r="J14" s="79"/>
      <c r="K14" s="79"/>
    </row>
    <row r="15" spans="1:11" s="93" customFormat="1" ht="15" customHeight="1">
      <c r="A15" s="85" t="s">
        <v>78</v>
      </c>
      <c r="B15" s="86">
        <f t="shared" si="0"/>
        <v>120</v>
      </c>
      <c r="C15" s="87">
        <f t="shared" si="0"/>
        <v>115</v>
      </c>
      <c r="D15" s="88">
        <v>93</v>
      </c>
      <c r="E15" s="89">
        <v>98</v>
      </c>
      <c r="F15" s="90">
        <v>27</v>
      </c>
      <c r="G15" s="91">
        <v>17</v>
      </c>
      <c r="H15" s="79"/>
      <c r="I15" s="79"/>
      <c r="J15" s="79"/>
      <c r="K15" s="79"/>
    </row>
    <row r="16" spans="1:11" s="93" customFormat="1" ht="15" customHeight="1">
      <c r="A16" s="85" t="s">
        <v>79</v>
      </c>
      <c r="B16" s="86">
        <f t="shared" si="0"/>
        <v>687</v>
      </c>
      <c r="C16" s="87">
        <f t="shared" si="0"/>
        <v>684</v>
      </c>
      <c r="D16" s="88">
        <v>522</v>
      </c>
      <c r="E16" s="89">
        <v>523</v>
      </c>
      <c r="F16" s="90">
        <v>165</v>
      </c>
      <c r="G16" s="91">
        <v>161</v>
      </c>
      <c r="H16" s="79"/>
      <c r="I16" s="79"/>
      <c r="J16" s="79"/>
      <c r="K16" s="79"/>
    </row>
    <row r="17" spans="1:11" s="93" customFormat="1" ht="15" customHeight="1">
      <c r="A17" s="85" t="s">
        <v>80</v>
      </c>
      <c r="B17" s="86">
        <f t="shared" si="0"/>
        <v>433</v>
      </c>
      <c r="C17" s="87">
        <f t="shared" si="0"/>
        <v>421</v>
      </c>
      <c r="D17" s="88">
        <v>347</v>
      </c>
      <c r="E17" s="89">
        <v>343</v>
      </c>
      <c r="F17" s="90">
        <v>86</v>
      </c>
      <c r="G17" s="91">
        <v>78</v>
      </c>
      <c r="H17" s="79"/>
      <c r="I17" s="79"/>
      <c r="J17" s="79"/>
      <c r="K17" s="79"/>
    </row>
    <row r="18" spans="1:11" s="93" customFormat="1" ht="15" customHeight="1">
      <c r="A18" s="85" t="s">
        <v>81</v>
      </c>
      <c r="B18" s="86">
        <f t="shared" si="0"/>
        <v>216</v>
      </c>
      <c r="C18" s="87">
        <f t="shared" si="0"/>
        <v>221</v>
      </c>
      <c r="D18" s="88">
        <v>183</v>
      </c>
      <c r="E18" s="89">
        <v>186</v>
      </c>
      <c r="F18" s="90">
        <v>33</v>
      </c>
      <c r="G18" s="91">
        <v>35</v>
      </c>
      <c r="H18" s="79"/>
      <c r="I18" s="79"/>
      <c r="J18" s="79"/>
      <c r="K18" s="79"/>
    </row>
    <row r="19" spans="1:11" s="93" customFormat="1" ht="15" customHeight="1">
      <c r="A19" s="85" t="s">
        <v>82</v>
      </c>
      <c r="B19" s="86">
        <f t="shared" si="0"/>
        <v>138</v>
      </c>
      <c r="C19" s="87">
        <f t="shared" si="0"/>
        <v>123</v>
      </c>
      <c r="D19" s="88">
        <v>112</v>
      </c>
      <c r="E19" s="89">
        <v>99</v>
      </c>
      <c r="F19" s="90">
        <v>26</v>
      </c>
      <c r="G19" s="91">
        <v>24</v>
      </c>
      <c r="H19" s="79"/>
      <c r="I19" s="79"/>
      <c r="J19" s="79"/>
      <c r="K19" s="79"/>
    </row>
    <row r="20" spans="1:11" s="93" customFormat="1" ht="15" customHeight="1">
      <c r="A20" s="85" t="s">
        <v>83</v>
      </c>
      <c r="B20" s="86">
        <f t="shared" si="0"/>
        <v>268</v>
      </c>
      <c r="C20" s="87">
        <f t="shared" si="0"/>
        <v>263</v>
      </c>
      <c r="D20" s="88">
        <v>206</v>
      </c>
      <c r="E20" s="89">
        <v>207</v>
      </c>
      <c r="F20" s="90">
        <v>62</v>
      </c>
      <c r="G20" s="91">
        <v>56</v>
      </c>
      <c r="H20" s="79"/>
      <c r="I20" s="79"/>
      <c r="J20" s="79"/>
      <c r="K20" s="79"/>
    </row>
    <row r="21" spans="1:11" s="93" customFormat="1" ht="15" customHeight="1">
      <c r="A21" s="85" t="s">
        <v>84</v>
      </c>
      <c r="B21" s="86">
        <f t="shared" si="0"/>
        <v>287</v>
      </c>
      <c r="C21" s="87">
        <f t="shared" si="0"/>
        <v>280</v>
      </c>
      <c r="D21" s="88">
        <v>217</v>
      </c>
      <c r="E21" s="89">
        <v>207</v>
      </c>
      <c r="F21" s="90">
        <v>70</v>
      </c>
      <c r="G21" s="91">
        <v>73</v>
      </c>
      <c r="H21" s="79"/>
      <c r="I21" s="79"/>
      <c r="J21" s="79"/>
      <c r="K21" s="79"/>
    </row>
    <row r="22" spans="1:11" s="93" customFormat="1" ht="15" customHeight="1">
      <c r="A22" s="85" t="s">
        <v>85</v>
      </c>
      <c r="B22" s="86">
        <f t="shared" si="0"/>
        <v>138</v>
      </c>
      <c r="C22" s="87">
        <f t="shared" si="0"/>
        <v>135</v>
      </c>
      <c r="D22" s="88">
        <v>104</v>
      </c>
      <c r="E22" s="89">
        <v>105</v>
      </c>
      <c r="F22" s="90">
        <v>34</v>
      </c>
      <c r="G22" s="91">
        <v>30</v>
      </c>
      <c r="H22" s="79"/>
      <c r="I22" s="79"/>
      <c r="J22" s="79"/>
      <c r="K22" s="79"/>
    </row>
    <row r="23" spans="1:11" s="93" customFormat="1" ht="15" customHeight="1">
      <c r="A23" s="85" t="s">
        <v>86</v>
      </c>
      <c r="B23" s="86">
        <f t="shared" si="0"/>
        <v>363</v>
      </c>
      <c r="C23" s="87">
        <f t="shared" si="0"/>
        <v>359</v>
      </c>
      <c r="D23" s="88">
        <v>212</v>
      </c>
      <c r="E23" s="89">
        <v>216</v>
      </c>
      <c r="F23" s="90">
        <v>151</v>
      </c>
      <c r="G23" s="91">
        <v>143</v>
      </c>
      <c r="H23" s="79"/>
      <c r="I23" s="79"/>
      <c r="J23" s="79"/>
      <c r="K23" s="79"/>
    </row>
    <row r="24" spans="1:11" s="93" customFormat="1" ht="15" customHeight="1">
      <c r="A24" s="94" t="s">
        <v>87</v>
      </c>
      <c r="B24" s="86">
        <f t="shared" si="0"/>
        <v>458</v>
      </c>
      <c r="C24" s="87">
        <f t="shared" si="0"/>
        <v>460</v>
      </c>
      <c r="D24" s="88">
        <v>330</v>
      </c>
      <c r="E24" s="89">
        <v>333</v>
      </c>
      <c r="F24" s="90">
        <v>128</v>
      </c>
      <c r="G24" s="91">
        <v>127</v>
      </c>
      <c r="H24" s="79"/>
      <c r="I24" s="79"/>
      <c r="J24" s="79"/>
      <c r="K24" s="79"/>
    </row>
    <row r="25" spans="1:11" s="93" customFormat="1" ht="15" customHeight="1">
      <c r="A25" s="85" t="s">
        <v>88</v>
      </c>
      <c r="B25" s="86">
        <f t="shared" si="0"/>
        <v>670</v>
      </c>
      <c r="C25" s="87">
        <f t="shared" si="0"/>
        <v>660</v>
      </c>
      <c r="D25" s="88">
        <v>534</v>
      </c>
      <c r="E25" s="89">
        <v>530</v>
      </c>
      <c r="F25" s="90">
        <v>136</v>
      </c>
      <c r="G25" s="91">
        <v>130</v>
      </c>
      <c r="H25" s="79"/>
      <c r="I25" s="79"/>
      <c r="J25" s="79"/>
      <c r="K25" s="79"/>
    </row>
    <row r="26" spans="1:11" s="93" customFormat="1" ht="15" customHeight="1">
      <c r="A26" s="85" t="s">
        <v>89</v>
      </c>
      <c r="B26" s="86">
        <f t="shared" si="0"/>
        <v>317</v>
      </c>
      <c r="C26" s="87">
        <f t="shared" si="0"/>
        <v>314</v>
      </c>
      <c r="D26" s="88">
        <v>255</v>
      </c>
      <c r="E26" s="89">
        <v>248</v>
      </c>
      <c r="F26" s="90">
        <f>8+23+25+5+1</f>
        <v>62</v>
      </c>
      <c r="G26" s="91">
        <v>66</v>
      </c>
      <c r="H26" s="79"/>
      <c r="I26" s="79"/>
      <c r="J26" s="79"/>
      <c r="K26" s="79"/>
    </row>
    <row r="27" spans="1:11" s="93" customFormat="1" ht="15" customHeight="1">
      <c r="A27" s="85" t="s">
        <v>90</v>
      </c>
      <c r="B27" s="86">
        <f t="shared" si="0"/>
        <v>200</v>
      </c>
      <c r="C27" s="87">
        <f t="shared" si="0"/>
        <v>189</v>
      </c>
      <c r="D27" s="88">
        <v>161</v>
      </c>
      <c r="E27" s="89">
        <v>151</v>
      </c>
      <c r="F27" s="90">
        <f>3+20+14+1+1</f>
        <v>39</v>
      </c>
      <c r="G27" s="91">
        <v>38</v>
      </c>
      <c r="H27" s="79"/>
      <c r="I27" s="79"/>
      <c r="J27" s="79"/>
      <c r="K27" s="79"/>
    </row>
    <row r="28" spans="1:11" s="93" customFormat="1" ht="15" customHeight="1">
      <c r="A28" s="85" t="s">
        <v>91</v>
      </c>
      <c r="B28" s="86">
        <f t="shared" si="0"/>
        <v>325</v>
      </c>
      <c r="C28" s="87">
        <f t="shared" si="0"/>
        <v>322</v>
      </c>
      <c r="D28" s="88">
        <v>243</v>
      </c>
      <c r="E28" s="89">
        <v>242</v>
      </c>
      <c r="F28" s="90">
        <f>18+37+18+8+1</f>
        <v>82</v>
      </c>
      <c r="G28" s="91">
        <v>80</v>
      </c>
      <c r="H28" s="79"/>
      <c r="I28" s="79"/>
      <c r="J28" s="79"/>
      <c r="K28" s="79"/>
    </row>
    <row r="29" spans="1:11" s="93" customFormat="1" ht="15" customHeight="1">
      <c r="A29" s="85" t="s">
        <v>92</v>
      </c>
      <c r="B29" s="86">
        <f t="shared" si="0"/>
        <v>104</v>
      </c>
      <c r="C29" s="87">
        <f t="shared" si="0"/>
        <v>100</v>
      </c>
      <c r="D29" s="88">
        <v>87</v>
      </c>
      <c r="E29" s="89">
        <v>81</v>
      </c>
      <c r="F29" s="90">
        <f>3+6+6+1+1</f>
        <v>17</v>
      </c>
      <c r="G29" s="91">
        <v>19</v>
      </c>
      <c r="H29" s="79"/>
      <c r="I29" s="79"/>
      <c r="J29" s="79"/>
      <c r="K29" s="79"/>
    </row>
    <row r="30" spans="1:11" s="93" customFormat="1" ht="15" customHeight="1">
      <c r="A30" s="85" t="s">
        <v>93</v>
      </c>
      <c r="B30" s="86">
        <f t="shared" si="0"/>
        <v>91</v>
      </c>
      <c r="C30" s="87">
        <f t="shared" si="0"/>
        <v>98</v>
      </c>
      <c r="D30" s="88">
        <v>65</v>
      </c>
      <c r="E30" s="89">
        <v>70</v>
      </c>
      <c r="F30" s="90">
        <f>6+3+12+4+1</f>
        <v>26</v>
      </c>
      <c r="G30" s="91">
        <v>28</v>
      </c>
      <c r="H30" s="79"/>
      <c r="I30" s="79"/>
      <c r="J30" s="79"/>
      <c r="K30" s="79"/>
    </row>
    <row r="31" spans="1:11" s="93" customFormat="1" ht="15" customHeight="1">
      <c r="A31" s="85" t="s">
        <v>94</v>
      </c>
      <c r="B31" s="86">
        <f t="shared" si="0"/>
        <v>126</v>
      </c>
      <c r="C31" s="87">
        <f t="shared" si="0"/>
        <v>123</v>
      </c>
      <c r="D31" s="88">
        <v>99</v>
      </c>
      <c r="E31" s="89">
        <v>101</v>
      </c>
      <c r="F31" s="90">
        <f>7+13+4+2+1</f>
        <v>27</v>
      </c>
      <c r="G31" s="91">
        <v>22</v>
      </c>
      <c r="H31" s="79"/>
      <c r="I31" s="79"/>
      <c r="J31" s="79"/>
      <c r="K31" s="79"/>
    </row>
    <row r="32" spans="1:11" s="93" customFormat="1" ht="15" customHeight="1">
      <c r="A32" s="85" t="s">
        <v>95</v>
      </c>
      <c r="B32" s="86">
        <f t="shared" si="0"/>
        <v>119</v>
      </c>
      <c r="C32" s="87">
        <f t="shared" si="0"/>
        <v>111</v>
      </c>
      <c r="D32" s="88">
        <v>85</v>
      </c>
      <c r="E32" s="89">
        <v>82</v>
      </c>
      <c r="F32" s="90">
        <f>2+21+6+4+1</f>
        <v>34</v>
      </c>
      <c r="G32" s="91">
        <v>29</v>
      </c>
      <c r="H32" s="79"/>
      <c r="I32" s="79"/>
      <c r="J32" s="79"/>
      <c r="K32" s="79"/>
    </row>
    <row r="33" spans="1:11" s="93" customFormat="1" ht="15" customHeight="1">
      <c r="A33" s="85" t="s">
        <v>96</v>
      </c>
      <c r="B33" s="86">
        <f t="shared" si="0"/>
        <v>575</v>
      </c>
      <c r="C33" s="87">
        <f t="shared" si="0"/>
        <v>567</v>
      </c>
      <c r="D33" s="88">
        <v>400</v>
      </c>
      <c r="E33" s="89">
        <v>406</v>
      </c>
      <c r="F33" s="90">
        <f>34+84+49+7+1</f>
        <v>175</v>
      </c>
      <c r="G33" s="91">
        <v>161</v>
      </c>
      <c r="H33" s="79"/>
      <c r="I33" s="79"/>
      <c r="J33" s="79"/>
      <c r="K33" s="79"/>
    </row>
    <row r="34" spans="1:11" s="93" customFormat="1" ht="15" customHeight="1">
      <c r="A34" s="85" t="s">
        <v>97</v>
      </c>
      <c r="B34" s="86">
        <f t="shared" si="0"/>
        <v>129</v>
      </c>
      <c r="C34" s="87">
        <f t="shared" si="0"/>
        <v>132</v>
      </c>
      <c r="D34" s="88">
        <v>109</v>
      </c>
      <c r="E34" s="89">
        <v>113</v>
      </c>
      <c r="F34" s="90">
        <f>13+4+2+1</f>
        <v>20</v>
      </c>
      <c r="G34" s="91">
        <v>19</v>
      </c>
      <c r="H34" s="79"/>
      <c r="I34" s="79"/>
      <c r="J34" s="79"/>
      <c r="K34" s="79"/>
    </row>
    <row r="35" spans="1:11" s="93" customFormat="1" ht="15" customHeight="1">
      <c r="A35" s="85" t="s">
        <v>98</v>
      </c>
      <c r="B35" s="86">
        <f t="shared" ref="B35:C53" si="1">D35+F35</f>
        <v>1449</v>
      </c>
      <c r="C35" s="87">
        <f t="shared" si="1"/>
        <v>1505</v>
      </c>
      <c r="D35" s="88">
        <v>1116</v>
      </c>
      <c r="E35" s="89">
        <v>1159</v>
      </c>
      <c r="F35" s="90">
        <f>15+181+122+14+1</f>
        <v>333</v>
      </c>
      <c r="G35" s="91">
        <v>346</v>
      </c>
      <c r="H35" s="79"/>
      <c r="I35" s="79"/>
      <c r="J35" s="79"/>
      <c r="K35" s="79"/>
    </row>
    <row r="36" spans="1:11" s="93" customFormat="1" ht="15" customHeight="1">
      <c r="A36" s="85" t="s">
        <v>99</v>
      </c>
      <c r="B36" s="86">
        <f t="shared" si="1"/>
        <v>634</v>
      </c>
      <c r="C36" s="87">
        <f t="shared" si="1"/>
        <v>630</v>
      </c>
      <c r="D36" s="88">
        <v>489</v>
      </c>
      <c r="E36" s="89">
        <v>486</v>
      </c>
      <c r="F36" s="90">
        <f>9+94+37+4+1</f>
        <v>145</v>
      </c>
      <c r="G36" s="91">
        <v>144</v>
      </c>
      <c r="H36" s="79"/>
      <c r="I36" s="79"/>
      <c r="J36" s="79"/>
      <c r="K36" s="79"/>
    </row>
    <row r="37" spans="1:11" s="93" customFormat="1" ht="15" customHeight="1">
      <c r="A37" s="85" t="s">
        <v>100</v>
      </c>
      <c r="B37" s="86">
        <f t="shared" si="1"/>
        <v>55</v>
      </c>
      <c r="C37" s="87">
        <f t="shared" si="1"/>
        <v>56</v>
      </c>
      <c r="D37" s="88">
        <v>46</v>
      </c>
      <c r="E37" s="89">
        <v>47</v>
      </c>
      <c r="F37" s="90">
        <v>9</v>
      </c>
      <c r="G37" s="91">
        <v>9</v>
      </c>
      <c r="H37" s="79"/>
      <c r="I37" s="79"/>
      <c r="J37" s="79"/>
      <c r="K37" s="79"/>
    </row>
    <row r="38" spans="1:11" s="93" customFormat="1" ht="15" customHeight="1">
      <c r="A38" s="85" t="s">
        <v>101</v>
      </c>
      <c r="B38" s="86">
        <f t="shared" si="1"/>
        <v>739</v>
      </c>
      <c r="C38" s="87">
        <f t="shared" si="1"/>
        <v>755</v>
      </c>
      <c r="D38" s="88">
        <v>578</v>
      </c>
      <c r="E38" s="89">
        <v>593</v>
      </c>
      <c r="F38" s="90">
        <f>29+51+71+9+1</f>
        <v>161</v>
      </c>
      <c r="G38" s="91">
        <v>162</v>
      </c>
      <c r="H38" s="79"/>
      <c r="I38" s="79"/>
      <c r="J38" s="79"/>
      <c r="K38" s="79"/>
    </row>
    <row r="39" spans="1:11" s="93" customFormat="1" ht="15" customHeight="1">
      <c r="A39" s="85" t="s">
        <v>102</v>
      </c>
      <c r="B39" s="86">
        <f t="shared" si="1"/>
        <v>297</v>
      </c>
      <c r="C39" s="87">
        <f t="shared" si="1"/>
        <v>300</v>
      </c>
      <c r="D39" s="88">
        <v>267</v>
      </c>
      <c r="E39" s="89">
        <v>271</v>
      </c>
      <c r="F39" s="90">
        <f>14+14+1+1</f>
        <v>30</v>
      </c>
      <c r="G39" s="91">
        <v>29</v>
      </c>
      <c r="H39" s="79"/>
      <c r="I39" s="79"/>
      <c r="J39" s="79"/>
      <c r="K39" s="79"/>
    </row>
    <row r="40" spans="1:11" s="93" customFormat="1" ht="15" customHeight="1">
      <c r="A40" s="85" t="s">
        <v>103</v>
      </c>
      <c r="B40" s="86">
        <f t="shared" si="1"/>
        <v>229</v>
      </c>
      <c r="C40" s="87">
        <f t="shared" si="1"/>
        <v>229</v>
      </c>
      <c r="D40" s="88">
        <v>175</v>
      </c>
      <c r="E40" s="89">
        <v>179</v>
      </c>
      <c r="F40" s="90">
        <f>2+27+20+4+1</f>
        <v>54</v>
      </c>
      <c r="G40" s="91">
        <v>50</v>
      </c>
      <c r="H40" s="79"/>
      <c r="I40" s="79"/>
      <c r="J40" s="79"/>
      <c r="K40" s="79"/>
    </row>
    <row r="41" spans="1:11" s="93" customFormat="1" ht="15" customHeight="1">
      <c r="A41" s="85" t="s">
        <v>104</v>
      </c>
      <c r="B41" s="86">
        <f t="shared" si="1"/>
        <v>798</v>
      </c>
      <c r="C41" s="87">
        <f t="shared" si="1"/>
        <v>786</v>
      </c>
      <c r="D41" s="88">
        <v>583</v>
      </c>
      <c r="E41" s="89">
        <v>575</v>
      </c>
      <c r="F41" s="90">
        <f>23+96+70+25+1</f>
        <v>215</v>
      </c>
      <c r="G41" s="91">
        <v>211</v>
      </c>
      <c r="H41" s="79"/>
      <c r="I41" s="79"/>
      <c r="J41" s="79"/>
      <c r="K41" s="79"/>
    </row>
    <row r="42" spans="1:11" s="93" customFormat="1" ht="15" customHeight="1">
      <c r="A42" s="85" t="s">
        <v>105</v>
      </c>
      <c r="B42" s="86">
        <f t="shared" si="1"/>
        <v>73</v>
      </c>
      <c r="C42" s="87">
        <f t="shared" si="1"/>
        <v>72</v>
      </c>
      <c r="D42" s="88">
        <v>51</v>
      </c>
      <c r="E42" s="89">
        <v>51</v>
      </c>
      <c r="F42" s="90">
        <f>14+7+1</f>
        <v>22</v>
      </c>
      <c r="G42" s="91">
        <v>21</v>
      </c>
      <c r="H42" s="79"/>
      <c r="I42" s="79"/>
      <c r="J42" s="79"/>
      <c r="K42" s="79"/>
    </row>
    <row r="43" spans="1:11" s="93" customFormat="1" ht="15" customHeight="1">
      <c r="A43" s="85" t="s">
        <v>106</v>
      </c>
      <c r="B43" s="86">
        <f t="shared" si="1"/>
        <v>291</v>
      </c>
      <c r="C43" s="87">
        <f t="shared" si="1"/>
        <v>288</v>
      </c>
      <c r="D43" s="88">
        <v>210</v>
      </c>
      <c r="E43" s="89">
        <v>213</v>
      </c>
      <c r="F43" s="90">
        <f>4+51+13+12+1</f>
        <v>81</v>
      </c>
      <c r="G43" s="91">
        <v>75</v>
      </c>
      <c r="H43" s="79"/>
      <c r="I43" s="79"/>
      <c r="J43" s="79"/>
      <c r="K43" s="79"/>
    </row>
    <row r="44" spans="1:11" s="93" customFormat="1" ht="15" customHeight="1">
      <c r="A44" s="85" t="s">
        <v>107</v>
      </c>
      <c r="B44" s="86">
        <f t="shared" si="1"/>
        <v>71</v>
      </c>
      <c r="C44" s="87">
        <f t="shared" si="1"/>
        <v>66</v>
      </c>
      <c r="D44" s="88">
        <v>60</v>
      </c>
      <c r="E44" s="89">
        <v>55</v>
      </c>
      <c r="F44" s="90">
        <f>1+4+5+1</f>
        <v>11</v>
      </c>
      <c r="G44" s="91">
        <v>11</v>
      </c>
      <c r="H44" s="79"/>
      <c r="I44" s="79"/>
      <c r="J44" s="79"/>
      <c r="K44" s="79"/>
    </row>
    <row r="45" spans="1:11" s="93" customFormat="1" ht="15" customHeight="1">
      <c r="A45" s="94" t="s">
        <v>108</v>
      </c>
      <c r="B45" s="86">
        <f t="shared" si="1"/>
        <v>385</v>
      </c>
      <c r="C45" s="87">
        <f t="shared" si="1"/>
        <v>382</v>
      </c>
      <c r="D45" s="88">
        <v>270</v>
      </c>
      <c r="E45" s="89">
        <v>275</v>
      </c>
      <c r="F45" s="90">
        <f>7+79+19+9+1</f>
        <v>115</v>
      </c>
      <c r="G45" s="91">
        <v>107</v>
      </c>
      <c r="H45" s="79"/>
      <c r="I45" s="79"/>
      <c r="J45" s="79"/>
      <c r="K45" s="79"/>
    </row>
    <row r="46" spans="1:11" s="93" customFormat="1" ht="15" customHeight="1">
      <c r="A46" s="85" t="s">
        <v>109</v>
      </c>
      <c r="B46" s="86">
        <f t="shared" si="1"/>
        <v>1862</v>
      </c>
      <c r="C46" s="87">
        <f t="shared" si="1"/>
        <v>1879</v>
      </c>
      <c r="D46" s="88">
        <v>1511</v>
      </c>
      <c r="E46" s="89">
        <v>1552</v>
      </c>
      <c r="F46" s="90">
        <f>14+219+93+24+1</f>
        <v>351</v>
      </c>
      <c r="G46" s="91">
        <v>327</v>
      </c>
      <c r="H46" s="79"/>
      <c r="I46" s="79"/>
      <c r="J46" s="79"/>
      <c r="K46" s="79"/>
    </row>
    <row r="47" spans="1:11" s="93" customFormat="1" ht="15" customHeight="1">
      <c r="A47" s="85" t="s">
        <v>110</v>
      </c>
      <c r="B47" s="86">
        <f t="shared" si="1"/>
        <v>197</v>
      </c>
      <c r="C47" s="87">
        <f t="shared" si="1"/>
        <v>207</v>
      </c>
      <c r="D47" s="88">
        <v>152</v>
      </c>
      <c r="E47" s="89">
        <v>160</v>
      </c>
      <c r="F47" s="90">
        <f>16+19+5+4+1</f>
        <v>45</v>
      </c>
      <c r="G47" s="91">
        <v>47</v>
      </c>
      <c r="H47" s="79"/>
      <c r="I47" s="79"/>
      <c r="J47" s="79"/>
      <c r="K47" s="79"/>
    </row>
    <row r="48" spans="1:11" s="93" customFormat="1" ht="15" customHeight="1">
      <c r="A48" s="85" t="s">
        <v>111</v>
      </c>
      <c r="B48" s="86">
        <f t="shared" si="1"/>
        <v>70</v>
      </c>
      <c r="C48" s="87">
        <f t="shared" si="1"/>
        <v>67</v>
      </c>
      <c r="D48" s="88">
        <v>56</v>
      </c>
      <c r="E48" s="89">
        <v>54</v>
      </c>
      <c r="F48" s="90">
        <f>6+3+4+1</f>
        <v>14</v>
      </c>
      <c r="G48" s="91">
        <v>13</v>
      </c>
      <c r="H48" s="79"/>
      <c r="I48" s="79"/>
      <c r="J48" s="79"/>
      <c r="K48" s="79"/>
    </row>
    <row r="49" spans="1:11" s="93" customFormat="1" ht="15" customHeight="1">
      <c r="A49" s="85" t="s">
        <v>112</v>
      </c>
      <c r="B49" s="86">
        <f t="shared" si="1"/>
        <v>469</v>
      </c>
      <c r="C49" s="87">
        <f t="shared" si="1"/>
        <v>494</v>
      </c>
      <c r="D49" s="88">
        <v>321</v>
      </c>
      <c r="E49" s="89">
        <v>326</v>
      </c>
      <c r="F49" s="90">
        <f>12+102+22+11+1</f>
        <v>148</v>
      </c>
      <c r="G49" s="91">
        <v>168</v>
      </c>
      <c r="H49" s="79"/>
      <c r="I49" s="79"/>
      <c r="J49" s="79"/>
      <c r="K49" s="79"/>
    </row>
    <row r="50" spans="1:11" s="93" customFormat="1" ht="15" customHeight="1">
      <c r="A50" s="85" t="s">
        <v>113</v>
      </c>
      <c r="B50" s="86">
        <f t="shared" si="1"/>
        <v>428</v>
      </c>
      <c r="C50" s="87">
        <f t="shared" si="1"/>
        <v>438</v>
      </c>
      <c r="D50" s="88">
        <v>340</v>
      </c>
      <c r="E50" s="89">
        <v>342</v>
      </c>
      <c r="F50" s="90">
        <f>12+45+21+9+1</f>
        <v>88</v>
      </c>
      <c r="G50" s="91">
        <v>96</v>
      </c>
      <c r="H50" s="79"/>
      <c r="I50" s="79"/>
      <c r="J50" s="79"/>
      <c r="K50" s="79"/>
    </row>
    <row r="51" spans="1:11" s="93" customFormat="1" ht="15" customHeight="1">
      <c r="A51" s="85" t="s">
        <v>114</v>
      </c>
      <c r="B51" s="86">
        <f t="shared" si="1"/>
        <v>127</v>
      </c>
      <c r="C51" s="87">
        <f t="shared" si="1"/>
        <v>127</v>
      </c>
      <c r="D51" s="88">
        <v>111</v>
      </c>
      <c r="E51" s="89">
        <v>109</v>
      </c>
      <c r="F51" s="90">
        <f>1+7+6+1+1</f>
        <v>16</v>
      </c>
      <c r="G51" s="91">
        <v>18</v>
      </c>
      <c r="H51" s="79"/>
      <c r="I51" s="79"/>
      <c r="J51" s="79"/>
      <c r="K51" s="79"/>
    </row>
    <row r="52" spans="1:11" s="93" customFormat="1" ht="15" customHeight="1">
      <c r="A52" s="85" t="s">
        <v>115</v>
      </c>
      <c r="B52" s="86">
        <f t="shared" si="1"/>
        <v>504</v>
      </c>
      <c r="C52" s="87">
        <f t="shared" si="1"/>
        <v>505</v>
      </c>
      <c r="D52" s="88">
        <v>416</v>
      </c>
      <c r="E52" s="89">
        <v>413</v>
      </c>
      <c r="F52" s="90">
        <f>10+25+39+13+1</f>
        <v>88</v>
      </c>
      <c r="G52" s="91">
        <v>92</v>
      </c>
      <c r="H52" s="79"/>
      <c r="I52" s="79"/>
      <c r="J52" s="79"/>
      <c r="K52" s="79"/>
    </row>
    <row r="53" spans="1:11" s="93" customFormat="1" ht="15" customHeight="1">
      <c r="A53" s="85" t="s">
        <v>116</v>
      </c>
      <c r="B53" s="86">
        <f t="shared" si="1"/>
        <v>43</v>
      </c>
      <c r="C53" s="87">
        <f t="shared" si="1"/>
        <v>36</v>
      </c>
      <c r="D53" s="88">
        <v>40</v>
      </c>
      <c r="E53" s="89">
        <v>33</v>
      </c>
      <c r="F53" s="90">
        <f>1+1+1</f>
        <v>3</v>
      </c>
      <c r="G53" s="91">
        <v>3</v>
      </c>
      <c r="H53" s="79"/>
      <c r="I53" s="79"/>
      <c r="J53" s="79"/>
      <c r="K53" s="79"/>
    </row>
    <row r="54" spans="1:11" s="93" customFormat="1" ht="15" customHeight="1">
      <c r="A54" s="95"/>
      <c r="B54" s="96"/>
      <c r="C54" s="97"/>
      <c r="D54" s="96"/>
      <c r="E54" s="97"/>
      <c r="F54" s="96"/>
      <c r="G54" s="97"/>
      <c r="H54" s="79"/>
      <c r="I54" s="79"/>
      <c r="J54" s="79"/>
      <c r="K54" s="79"/>
    </row>
    <row r="55" spans="1:11" s="93" customFormat="1" ht="15" customHeight="1">
      <c r="A55" s="85" t="s">
        <v>118</v>
      </c>
      <c r="B55" s="98">
        <f>SUM(B3:B53)</f>
        <v>20559</v>
      </c>
      <c r="C55" s="89">
        <f>SUM(C3:C54)</f>
        <v>20566</v>
      </c>
      <c r="D55" s="98">
        <f>SUM(D3:D53)</f>
        <v>15382</v>
      </c>
      <c r="E55" s="89">
        <f>SUM(E3:E54)</f>
        <v>15524</v>
      </c>
      <c r="F55" s="98">
        <f>SUM(F3:F53)</f>
        <v>5177</v>
      </c>
      <c r="G55" s="89">
        <f>SUM(G3:G54)</f>
        <v>5042</v>
      </c>
      <c r="H55" s="79"/>
      <c r="I55" s="79"/>
      <c r="J55" s="79"/>
      <c r="K55" s="79"/>
    </row>
    <row r="56" spans="1:11" s="93" customFormat="1" ht="15" customHeight="1">
      <c r="A56" s="85" t="s">
        <v>127</v>
      </c>
      <c r="B56" s="99">
        <v>2053</v>
      </c>
      <c r="C56" s="87">
        <f>SUM(E56,G56)</f>
        <v>2112</v>
      </c>
      <c r="D56" s="99">
        <v>695</v>
      </c>
      <c r="E56" s="87">
        <v>696</v>
      </c>
      <c r="F56" s="99">
        <v>1358</v>
      </c>
      <c r="G56" s="87">
        <v>1416</v>
      </c>
      <c r="H56" s="79"/>
      <c r="I56" s="79"/>
      <c r="J56" s="79"/>
      <c r="K56" s="79"/>
    </row>
    <row r="57" spans="1:11" ht="15" customHeight="1" thickBot="1">
      <c r="A57" s="100" t="s">
        <v>120</v>
      </c>
      <c r="B57" s="101">
        <f t="shared" ref="B57:G57" si="2">SUM(B55:B56)</f>
        <v>22612</v>
      </c>
      <c r="C57" s="102">
        <f t="shared" si="2"/>
        <v>22678</v>
      </c>
      <c r="D57" s="101">
        <f t="shared" si="2"/>
        <v>16077</v>
      </c>
      <c r="E57" s="102">
        <f t="shared" si="2"/>
        <v>16220</v>
      </c>
      <c r="F57" s="101">
        <f t="shared" si="2"/>
        <v>6535</v>
      </c>
      <c r="G57" s="102">
        <f t="shared" si="2"/>
        <v>6458</v>
      </c>
    </row>
    <row r="58" spans="1:11" ht="15" customHeight="1">
      <c r="A58" s="103"/>
      <c r="B58" s="186"/>
      <c r="C58" s="104"/>
      <c r="D58" s="186"/>
      <c r="E58" s="104"/>
      <c r="F58" s="186"/>
      <c r="G58" s="104"/>
    </row>
    <row r="59" spans="1:11" ht="15" customHeight="1">
      <c r="A59" s="185" t="s">
        <v>128</v>
      </c>
      <c r="B59" s="185"/>
      <c r="C59" s="185"/>
      <c r="D59" s="185"/>
      <c r="E59" s="185"/>
      <c r="F59" s="185"/>
      <c r="G59" s="185"/>
    </row>
    <row r="60" spans="1:11" ht="15" customHeight="1">
      <c r="A60" s="185"/>
      <c r="B60" s="185"/>
      <c r="C60" s="185"/>
      <c r="D60" s="185"/>
      <c r="E60" s="185"/>
      <c r="F60" s="185"/>
      <c r="G60" s="185"/>
    </row>
    <row r="61" spans="1:11" ht="15" customHeight="1">
      <c r="A61" s="187" t="s">
        <v>211</v>
      </c>
      <c r="C61" s="79"/>
      <c r="E61" s="79"/>
      <c r="G61" s="79"/>
    </row>
    <row r="62" spans="1:11" ht="20.25" hidden="1" customHeight="1">
      <c r="A62" s="105"/>
      <c r="B62" s="106"/>
      <c r="C62" s="107"/>
      <c r="D62" s="106"/>
      <c r="E62" s="107"/>
      <c r="F62" s="106"/>
      <c r="G62" s="108"/>
    </row>
    <row r="63" spans="1:11" hidden="1"/>
  </sheetData>
  <mergeCells count="4">
    <mergeCell ref="B1:C1"/>
    <mergeCell ref="D1:E1"/>
    <mergeCell ref="F1:G1"/>
    <mergeCell ref="A59:G60"/>
  </mergeCells>
  <printOptions horizontalCentered="1"/>
  <pageMargins left="0.23622047244094499" right="0.15748031496063" top="1.05" bottom="0" header="0.78740157480314998" footer="0.25"/>
  <pageSetup scale="71" orientation="portrait" r:id="rId1"/>
  <headerFooter>
    <oddHeader>&amp;C&amp;"Serifa LTD 45 Light,Bold"&amp;14SCHOOL REPORT OF AP EXAMS 2018-2019 (BY STATE)*</oddHeader>
    <oddFooter>&amp;C&amp;"Serifa Std 45 Light,Regular"&amp;7© 2019 College Board. College Board, Advanced Placement, AP, AP Central, and the acorn logo are registered trademarks of College Board.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206</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207</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268</v>
      </c>
      <c r="E7" s="126" t="s">
        <v>171</v>
      </c>
      <c r="F7" s="127">
        <v>6</v>
      </c>
      <c r="G7" s="127">
        <v>26</v>
      </c>
      <c r="H7" s="127">
        <v>27</v>
      </c>
      <c r="I7" s="127">
        <v>6</v>
      </c>
      <c r="J7" s="127" t="s">
        <v>172</v>
      </c>
      <c r="K7" s="127">
        <v>5</v>
      </c>
      <c r="L7" s="127">
        <v>8</v>
      </c>
      <c r="M7" s="127">
        <v>10</v>
      </c>
      <c r="N7" s="127">
        <v>6</v>
      </c>
      <c r="O7" s="127">
        <v>23</v>
      </c>
      <c r="P7" s="127">
        <v>7</v>
      </c>
      <c r="Q7" s="127">
        <v>8</v>
      </c>
      <c r="R7" s="127">
        <v>8</v>
      </c>
      <c r="S7" s="127" t="s">
        <v>171</v>
      </c>
      <c r="T7" s="127" t="s">
        <v>171</v>
      </c>
      <c r="U7" s="127" t="s">
        <v>171</v>
      </c>
      <c r="V7" s="127">
        <v>15</v>
      </c>
      <c r="W7" s="127">
        <v>8</v>
      </c>
      <c r="X7" s="127" t="s">
        <v>171</v>
      </c>
      <c r="Y7" s="127" t="s">
        <v>172</v>
      </c>
      <c r="Z7" s="127" t="s">
        <v>172</v>
      </c>
      <c r="AA7" s="127" t="s">
        <v>171</v>
      </c>
      <c r="AB7" s="127">
        <v>6</v>
      </c>
      <c r="AC7" s="127">
        <v>2</v>
      </c>
      <c r="AD7" s="127">
        <v>2</v>
      </c>
      <c r="AE7" s="127">
        <v>7</v>
      </c>
      <c r="AF7" s="127">
        <v>14</v>
      </c>
      <c r="AG7" s="127" t="s">
        <v>171</v>
      </c>
      <c r="AH7" s="127" t="s">
        <v>171</v>
      </c>
      <c r="AI7" s="127">
        <v>7</v>
      </c>
      <c r="AJ7" s="127" t="s">
        <v>171</v>
      </c>
      <c r="AK7" s="127">
        <v>15</v>
      </c>
      <c r="AL7" s="127">
        <v>6</v>
      </c>
      <c r="AM7" s="127">
        <v>2</v>
      </c>
      <c r="AN7" s="127">
        <v>3</v>
      </c>
      <c r="AO7" s="127">
        <v>30</v>
      </c>
      <c r="AP7" s="127">
        <v>11</v>
      </c>
      <c r="AQ7" s="128" t="s">
        <v>173</v>
      </c>
      <c r="AR7" s="129">
        <v>1242</v>
      </c>
      <c r="AS7" s="117"/>
    </row>
    <row r="8" spans="1:45" ht="15" customHeight="1">
      <c r="A8" t="s">
        <v>169</v>
      </c>
      <c r="B8" s="188" t="s">
        <v>170</v>
      </c>
      <c r="C8" s="124">
        <v>4</v>
      </c>
      <c r="D8" s="125">
        <v>698</v>
      </c>
      <c r="E8" s="126">
        <v>1</v>
      </c>
      <c r="F8" s="127">
        <v>29</v>
      </c>
      <c r="G8" s="127">
        <v>46</v>
      </c>
      <c r="H8" s="127">
        <v>14</v>
      </c>
      <c r="I8" s="127">
        <v>14</v>
      </c>
      <c r="J8" s="127" t="s">
        <v>172</v>
      </c>
      <c r="K8" s="127">
        <v>21</v>
      </c>
      <c r="L8" s="127">
        <v>15</v>
      </c>
      <c r="M8" s="127">
        <v>32</v>
      </c>
      <c r="N8" s="127">
        <v>19</v>
      </c>
      <c r="O8" s="127">
        <v>66</v>
      </c>
      <c r="P8" s="127">
        <v>25</v>
      </c>
      <c r="Q8" s="127">
        <v>45</v>
      </c>
      <c r="R8" s="127">
        <v>14</v>
      </c>
      <c r="S8" s="127">
        <v>1</v>
      </c>
      <c r="T8" s="127">
        <v>3</v>
      </c>
      <c r="U8" s="127">
        <v>2</v>
      </c>
      <c r="V8" s="127">
        <v>23</v>
      </c>
      <c r="W8" s="127">
        <v>35</v>
      </c>
      <c r="X8" s="127" t="s">
        <v>171</v>
      </c>
      <c r="Y8" s="127" t="s">
        <v>172</v>
      </c>
      <c r="Z8" s="127" t="s">
        <v>172</v>
      </c>
      <c r="AA8" s="127">
        <v>2</v>
      </c>
      <c r="AB8" s="127">
        <v>19</v>
      </c>
      <c r="AC8" s="127" t="s">
        <v>171</v>
      </c>
      <c r="AD8" s="127">
        <v>4</v>
      </c>
      <c r="AE8" s="127">
        <v>13</v>
      </c>
      <c r="AF8" s="127">
        <v>44</v>
      </c>
      <c r="AG8" s="127">
        <v>3</v>
      </c>
      <c r="AH8" s="127">
        <v>3</v>
      </c>
      <c r="AI8" s="127">
        <v>18</v>
      </c>
      <c r="AJ8" s="127" t="s">
        <v>171</v>
      </c>
      <c r="AK8" s="127">
        <v>26</v>
      </c>
      <c r="AL8" s="127">
        <v>14</v>
      </c>
      <c r="AM8" s="127">
        <v>1</v>
      </c>
      <c r="AN8" s="127">
        <v>3</v>
      </c>
      <c r="AO8" s="127">
        <v>77</v>
      </c>
      <c r="AP8" s="127">
        <v>64</v>
      </c>
      <c r="AQ8" s="130" t="s">
        <v>174</v>
      </c>
      <c r="AR8" s="129">
        <v>1390</v>
      </c>
      <c r="AS8" s="117"/>
    </row>
    <row r="9" spans="1:45" ht="15" customHeight="1">
      <c r="A9" t="s">
        <v>169</v>
      </c>
      <c r="B9" s="188" t="s">
        <v>170</v>
      </c>
      <c r="C9" s="124">
        <v>3</v>
      </c>
      <c r="D9" s="125">
        <v>1277</v>
      </c>
      <c r="E9" s="126">
        <v>5</v>
      </c>
      <c r="F9" s="127">
        <v>75</v>
      </c>
      <c r="G9" s="127">
        <v>64</v>
      </c>
      <c r="H9" s="127">
        <v>23</v>
      </c>
      <c r="I9" s="127">
        <v>40</v>
      </c>
      <c r="J9" s="127" t="s">
        <v>172</v>
      </c>
      <c r="K9" s="127">
        <v>14</v>
      </c>
      <c r="L9" s="127">
        <v>77</v>
      </c>
      <c r="M9" s="127">
        <v>23</v>
      </c>
      <c r="N9" s="127">
        <v>11</v>
      </c>
      <c r="O9" s="127">
        <v>130</v>
      </c>
      <c r="P9" s="127">
        <v>74</v>
      </c>
      <c r="Q9" s="127">
        <v>26</v>
      </c>
      <c r="R9" s="127">
        <v>26</v>
      </c>
      <c r="S9" s="127">
        <v>4</v>
      </c>
      <c r="T9" s="127">
        <v>1</v>
      </c>
      <c r="U9" s="127">
        <v>6</v>
      </c>
      <c r="V9" s="127">
        <v>85</v>
      </c>
      <c r="W9" s="127">
        <v>57</v>
      </c>
      <c r="X9" s="127" t="s">
        <v>171</v>
      </c>
      <c r="Y9" s="127" t="s">
        <v>172</v>
      </c>
      <c r="Z9" s="127" t="s">
        <v>172</v>
      </c>
      <c r="AA9" s="127">
        <v>8</v>
      </c>
      <c r="AB9" s="127">
        <v>36</v>
      </c>
      <c r="AC9" s="127">
        <v>8</v>
      </c>
      <c r="AD9" s="127">
        <v>1</v>
      </c>
      <c r="AE9" s="127">
        <v>10</v>
      </c>
      <c r="AF9" s="127">
        <v>62</v>
      </c>
      <c r="AG9" s="127">
        <v>5</v>
      </c>
      <c r="AH9" s="127">
        <v>21</v>
      </c>
      <c r="AI9" s="127">
        <v>43</v>
      </c>
      <c r="AJ9" s="127">
        <v>5</v>
      </c>
      <c r="AK9" s="127">
        <v>55</v>
      </c>
      <c r="AL9" s="127">
        <v>11</v>
      </c>
      <c r="AM9" s="127">
        <v>2</v>
      </c>
      <c r="AN9" s="127">
        <v>6</v>
      </c>
      <c r="AO9" s="127">
        <v>146</v>
      </c>
      <c r="AP9" s="127">
        <v>115</v>
      </c>
      <c r="AQ9" s="130" t="s">
        <v>175</v>
      </c>
      <c r="AR9" s="129">
        <v>1111</v>
      </c>
      <c r="AS9" s="117"/>
    </row>
    <row r="10" spans="1:45" ht="15" customHeight="1">
      <c r="A10" t="s">
        <v>169</v>
      </c>
      <c r="B10" s="188" t="s">
        <v>170</v>
      </c>
      <c r="C10" s="124">
        <v>2</v>
      </c>
      <c r="D10" s="125">
        <v>1628</v>
      </c>
      <c r="E10" s="126">
        <v>9</v>
      </c>
      <c r="F10" s="127">
        <v>103</v>
      </c>
      <c r="G10" s="127">
        <v>90</v>
      </c>
      <c r="H10" s="127">
        <v>21</v>
      </c>
      <c r="I10" s="127">
        <v>28</v>
      </c>
      <c r="J10" s="127" t="s">
        <v>172</v>
      </c>
      <c r="K10" s="127">
        <v>17</v>
      </c>
      <c r="L10" s="127">
        <v>49</v>
      </c>
      <c r="M10" s="127">
        <v>24</v>
      </c>
      <c r="N10" s="127">
        <v>10</v>
      </c>
      <c r="O10" s="127">
        <v>229</v>
      </c>
      <c r="P10" s="127">
        <v>155</v>
      </c>
      <c r="Q10" s="127">
        <v>53</v>
      </c>
      <c r="R10" s="127">
        <v>51</v>
      </c>
      <c r="S10" s="127">
        <v>1</v>
      </c>
      <c r="T10" s="127">
        <v>1</v>
      </c>
      <c r="U10" s="127">
        <v>8</v>
      </c>
      <c r="V10" s="127">
        <v>112</v>
      </c>
      <c r="W10" s="127">
        <v>75</v>
      </c>
      <c r="X10" s="127" t="s">
        <v>171</v>
      </c>
      <c r="Y10" s="127" t="s">
        <v>172</v>
      </c>
      <c r="Z10" s="127" t="s">
        <v>172</v>
      </c>
      <c r="AA10" s="127">
        <v>5</v>
      </c>
      <c r="AB10" s="127">
        <v>71</v>
      </c>
      <c r="AC10" s="127">
        <v>13</v>
      </c>
      <c r="AD10" s="127">
        <v>5</v>
      </c>
      <c r="AE10" s="127">
        <v>8</v>
      </c>
      <c r="AF10" s="127">
        <v>37</v>
      </c>
      <c r="AG10" s="127">
        <v>1</v>
      </c>
      <c r="AH10" s="127">
        <v>16</v>
      </c>
      <c r="AI10" s="127">
        <v>26</v>
      </c>
      <c r="AJ10" s="127">
        <v>2</v>
      </c>
      <c r="AK10" s="127">
        <v>53</v>
      </c>
      <c r="AL10" s="127">
        <v>13</v>
      </c>
      <c r="AM10" s="127">
        <v>3</v>
      </c>
      <c r="AN10" s="127">
        <v>5</v>
      </c>
      <c r="AO10" s="127">
        <v>152</v>
      </c>
      <c r="AP10" s="127">
        <v>182</v>
      </c>
      <c r="AQ10" s="130" t="s">
        <v>176</v>
      </c>
      <c r="AR10" s="129">
        <v>7</v>
      </c>
      <c r="AS10" s="117"/>
    </row>
    <row r="11" spans="1:45" ht="15" customHeight="1">
      <c r="A11" t="s">
        <v>169</v>
      </c>
      <c r="B11" s="188" t="s">
        <v>170</v>
      </c>
      <c r="C11" s="124">
        <v>1</v>
      </c>
      <c r="D11" s="125">
        <v>1912</v>
      </c>
      <c r="E11" s="126">
        <v>5</v>
      </c>
      <c r="F11" s="127">
        <v>45</v>
      </c>
      <c r="G11" s="127">
        <v>110</v>
      </c>
      <c r="H11" s="127">
        <v>14</v>
      </c>
      <c r="I11" s="127">
        <v>58</v>
      </c>
      <c r="J11" s="127" t="s">
        <v>172</v>
      </c>
      <c r="K11" s="127">
        <v>28</v>
      </c>
      <c r="L11" s="127">
        <v>41</v>
      </c>
      <c r="M11" s="127">
        <v>52</v>
      </c>
      <c r="N11" s="127">
        <v>24</v>
      </c>
      <c r="O11" s="127">
        <v>228</v>
      </c>
      <c r="P11" s="127">
        <v>130</v>
      </c>
      <c r="Q11" s="127">
        <v>75</v>
      </c>
      <c r="R11" s="127">
        <v>25</v>
      </c>
      <c r="S11" s="127">
        <v>1</v>
      </c>
      <c r="T11" s="127" t="s">
        <v>171</v>
      </c>
      <c r="U11" s="127">
        <v>3</v>
      </c>
      <c r="V11" s="127">
        <v>147</v>
      </c>
      <c r="W11" s="127">
        <v>199</v>
      </c>
      <c r="X11" s="127" t="s">
        <v>171</v>
      </c>
      <c r="Y11" s="127" t="s">
        <v>172</v>
      </c>
      <c r="Z11" s="127" t="s">
        <v>172</v>
      </c>
      <c r="AA11" s="127">
        <v>8</v>
      </c>
      <c r="AB11" s="127">
        <v>75</v>
      </c>
      <c r="AC11" s="127">
        <v>4</v>
      </c>
      <c r="AD11" s="127">
        <v>6</v>
      </c>
      <c r="AE11" s="127">
        <v>14</v>
      </c>
      <c r="AF11" s="127">
        <v>110</v>
      </c>
      <c r="AG11" s="127">
        <v>2</v>
      </c>
      <c r="AH11" s="127">
        <v>3</v>
      </c>
      <c r="AI11" s="127">
        <v>8</v>
      </c>
      <c r="AJ11" s="127">
        <v>5</v>
      </c>
      <c r="AK11" s="127">
        <v>68</v>
      </c>
      <c r="AL11" s="127">
        <v>2</v>
      </c>
      <c r="AM11" s="127" t="s">
        <v>171</v>
      </c>
      <c r="AN11" s="127">
        <v>1</v>
      </c>
      <c r="AO11" s="127">
        <v>273</v>
      </c>
      <c r="AP11" s="127">
        <v>146</v>
      </c>
      <c r="AQ11" s="130" t="s">
        <v>177</v>
      </c>
      <c r="AR11" s="129">
        <v>85</v>
      </c>
      <c r="AS11" s="117"/>
    </row>
    <row r="12" spans="1:45" ht="15" customHeight="1">
      <c r="A12" t="s">
        <v>169</v>
      </c>
      <c r="B12" s="188" t="s">
        <v>170</v>
      </c>
      <c r="C12" s="124" t="s">
        <v>178</v>
      </c>
      <c r="D12" s="125">
        <v>5783</v>
      </c>
      <c r="E12" s="126">
        <v>20</v>
      </c>
      <c r="F12" s="127">
        <v>258</v>
      </c>
      <c r="G12" s="127">
        <v>336</v>
      </c>
      <c r="H12" s="127">
        <v>99</v>
      </c>
      <c r="I12" s="127">
        <v>146</v>
      </c>
      <c r="J12" s="127">
        <v>4</v>
      </c>
      <c r="K12" s="127">
        <v>85</v>
      </c>
      <c r="L12" s="127">
        <v>190</v>
      </c>
      <c r="M12" s="127">
        <v>141</v>
      </c>
      <c r="N12" s="127">
        <v>70</v>
      </c>
      <c r="O12" s="127">
        <v>676</v>
      </c>
      <c r="P12" s="127">
        <v>391</v>
      </c>
      <c r="Q12" s="127">
        <v>207</v>
      </c>
      <c r="R12" s="127">
        <v>124</v>
      </c>
      <c r="S12" s="127">
        <v>7</v>
      </c>
      <c r="T12" s="127">
        <v>5</v>
      </c>
      <c r="U12" s="127">
        <v>19</v>
      </c>
      <c r="V12" s="127">
        <v>382</v>
      </c>
      <c r="W12" s="127">
        <v>374</v>
      </c>
      <c r="X12" s="127" t="s">
        <v>171</v>
      </c>
      <c r="Y12" s="127">
        <v>1</v>
      </c>
      <c r="Z12" s="127">
        <v>1</v>
      </c>
      <c r="AA12" s="127">
        <v>23</v>
      </c>
      <c r="AB12" s="127">
        <v>207</v>
      </c>
      <c r="AC12" s="127">
        <v>27</v>
      </c>
      <c r="AD12" s="127">
        <v>18</v>
      </c>
      <c r="AE12" s="127">
        <v>52</v>
      </c>
      <c r="AF12" s="127">
        <v>267</v>
      </c>
      <c r="AG12" s="127">
        <v>11</v>
      </c>
      <c r="AH12" s="127">
        <v>43</v>
      </c>
      <c r="AI12" s="127">
        <v>102</v>
      </c>
      <c r="AJ12" s="127">
        <v>12</v>
      </c>
      <c r="AK12" s="127">
        <v>217</v>
      </c>
      <c r="AL12" s="127">
        <v>46</v>
      </c>
      <c r="AM12" s="127">
        <v>8</v>
      </c>
      <c r="AN12" s="127">
        <v>18</v>
      </c>
      <c r="AO12" s="127">
        <v>678</v>
      </c>
      <c r="AP12" s="127">
        <v>518</v>
      </c>
      <c r="AQ12" s="130" t="s">
        <v>179</v>
      </c>
      <c r="AR12" s="129">
        <v>3835</v>
      </c>
      <c r="AS12" s="117"/>
    </row>
    <row r="13" spans="1:45" s="131" customFormat="1" ht="15" customHeight="1">
      <c r="A13" s="131" t="s">
        <v>169</v>
      </c>
      <c r="B13" s="132" t="s">
        <v>180</v>
      </c>
      <c r="C13" s="133" t="s">
        <v>181</v>
      </c>
      <c r="D13" s="134">
        <v>2.27</v>
      </c>
      <c r="E13" s="135">
        <v>2.1</v>
      </c>
      <c r="F13" s="136">
        <v>2.41</v>
      </c>
      <c r="G13" s="136">
        <v>2.37</v>
      </c>
      <c r="H13" s="136">
        <v>3.19</v>
      </c>
      <c r="I13" s="136">
        <v>2.19</v>
      </c>
      <c r="J13" s="136" t="s">
        <v>172</v>
      </c>
      <c r="K13" s="136">
        <v>2.5099999999999998</v>
      </c>
      <c r="L13" s="136">
        <v>2.4700000000000002</v>
      </c>
      <c r="M13" s="136">
        <v>2.46</v>
      </c>
      <c r="N13" s="136">
        <v>2.61</v>
      </c>
      <c r="O13" s="136">
        <v>2.15</v>
      </c>
      <c r="P13" s="136">
        <v>2.04</v>
      </c>
      <c r="Q13" s="136">
        <v>2.31</v>
      </c>
      <c r="R13" s="136">
        <v>2.4300000000000002</v>
      </c>
      <c r="S13" s="136">
        <v>2.71</v>
      </c>
      <c r="T13" s="136">
        <v>3.4</v>
      </c>
      <c r="U13" s="136">
        <v>2.37</v>
      </c>
      <c r="V13" s="136">
        <v>2.08</v>
      </c>
      <c r="W13" s="136">
        <v>1.87</v>
      </c>
      <c r="X13" s="136" t="s">
        <v>171</v>
      </c>
      <c r="Y13" s="136" t="s">
        <v>172</v>
      </c>
      <c r="Z13" s="136" t="s">
        <v>172</v>
      </c>
      <c r="AA13" s="136">
        <v>2.17</v>
      </c>
      <c r="AB13" s="136">
        <v>2.08</v>
      </c>
      <c r="AC13" s="136">
        <v>2.37</v>
      </c>
      <c r="AD13" s="136">
        <v>2.5</v>
      </c>
      <c r="AE13" s="136">
        <v>2.83</v>
      </c>
      <c r="AF13" s="136">
        <v>2.31</v>
      </c>
      <c r="AG13" s="136">
        <v>2.82</v>
      </c>
      <c r="AH13" s="136">
        <v>2.56</v>
      </c>
      <c r="AI13" s="136">
        <v>2.9</v>
      </c>
      <c r="AJ13" s="136">
        <v>2</v>
      </c>
      <c r="AK13" s="136">
        <v>2.39</v>
      </c>
      <c r="AL13" s="136">
        <v>3.2</v>
      </c>
      <c r="AM13" s="136">
        <v>3.25</v>
      </c>
      <c r="AN13" s="136">
        <v>3.11</v>
      </c>
      <c r="AO13" s="136">
        <v>2.17</v>
      </c>
      <c r="AP13" s="136">
        <v>2.25</v>
      </c>
      <c r="AQ13" s="130" t="s">
        <v>182</v>
      </c>
      <c r="AR13" s="137" t="s">
        <v>183</v>
      </c>
      <c r="AS13" s="138"/>
    </row>
    <row r="14" spans="1:45" ht="15" customHeight="1">
      <c r="A14" t="s">
        <v>169</v>
      </c>
      <c r="B14" s="139" t="s">
        <v>184</v>
      </c>
      <c r="C14" s="140">
        <v>5</v>
      </c>
      <c r="D14" s="125">
        <v>97838</v>
      </c>
      <c r="E14" s="141">
        <v>199</v>
      </c>
      <c r="F14" s="142">
        <v>3286</v>
      </c>
      <c r="G14" s="142">
        <v>7866</v>
      </c>
      <c r="H14" s="142">
        <v>12123</v>
      </c>
      <c r="I14" s="142">
        <v>4273</v>
      </c>
      <c r="J14" s="142">
        <v>2711</v>
      </c>
      <c r="K14" s="142">
        <v>5212</v>
      </c>
      <c r="L14" s="142">
        <v>2723</v>
      </c>
      <c r="M14" s="142">
        <v>4519</v>
      </c>
      <c r="N14" s="142">
        <v>3699</v>
      </c>
      <c r="O14" s="142">
        <v>5479</v>
      </c>
      <c r="P14" s="142">
        <v>1685</v>
      </c>
      <c r="Q14" s="142">
        <v>1734</v>
      </c>
      <c r="R14" s="142">
        <v>1282</v>
      </c>
      <c r="S14" s="142">
        <v>118</v>
      </c>
      <c r="T14" s="142">
        <v>33</v>
      </c>
      <c r="U14" s="142">
        <v>461</v>
      </c>
      <c r="V14" s="142">
        <v>3972</v>
      </c>
      <c r="W14" s="142">
        <v>2376</v>
      </c>
      <c r="X14" s="142">
        <v>3</v>
      </c>
      <c r="Y14" s="142">
        <v>247</v>
      </c>
      <c r="Z14" s="142">
        <v>115</v>
      </c>
      <c r="AA14" s="142">
        <v>442</v>
      </c>
      <c r="AB14" s="142">
        <v>2431</v>
      </c>
      <c r="AC14" s="142">
        <v>770</v>
      </c>
      <c r="AD14" s="142">
        <v>2589</v>
      </c>
      <c r="AE14" s="142">
        <v>5055</v>
      </c>
      <c r="AF14" s="142">
        <v>4729</v>
      </c>
      <c r="AG14" s="142">
        <v>125</v>
      </c>
      <c r="AH14" s="142">
        <v>274</v>
      </c>
      <c r="AI14" s="142">
        <v>833</v>
      </c>
      <c r="AJ14" s="142">
        <v>33</v>
      </c>
      <c r="AK14" s="142">
        <v>5992</v>
      </c>
      <c r="AL14" s="142">
        <v>248</v>
      </c>
      <c r="AM14" s="142">
        <v>25</v>
      </c>
      <c r="AN14" s="142">
        <v>146</v>
      </c>
      <c r="AO14" s="142">
        <v>6500</v>
      </c>
      <c r="AP14" s="142">
        <v>3530</v>
      </c>
      <c r="AQ14" s="128" t="s">
        <v>173</v>
      </c>
      <c r="AR14" s="143">
        <v>53208</v>
      </c>
      <c r="AS14" s="117"/>
    </row>
    <row r="15" spans="1:45" ht="15" customHeight="1">
      <c r="A15" t="s">
        <v>169</v>
      </c>
      <c r="B15" s="188" t="s">
        <v>184</v>
      </c>
      <c r="C15" s="124">
        <v>4</v>
      </c>
      <c r="D15" s="125">
        <v>91665</v>
      </c>
      <c r="E15" s="126">
        <v>364</v>
      </c>
      <c r="F15" s="127">
        <v>5967</v>
      </c>
      <c r="G15" s="127">
        <v>5173</v>
      </c>
      <c r="H15" s="127">
        <v>3444</v>
      </c>
      <c r="I15" s="127">
        <v>4104</v>
      </c>
      <c r="J15" s="127">
        <v>728</v>
      </c>
      <c r="K15" s="127">
        <v>3464</v>
      </c>
      <c r="L15" s="127">
        <v>3374</v>
      </c>
      <c r="M15" s="127">
        <v>4150</v>
      </c>
      <c r="N15" s="127">
        <v>2944</v>
      </c>
      <c r="O15" s="127">
        <v>7086</v>
      </c>
      <c r="P15" s="127">
        <v>3552</v>
      </c>
      <c r="Q15" s="127">
        <v>3182</v>
      </c>
      <c r="R15" s="127">
        <v>1728</v>
      </c>
      <c r="S15" s="127">
        <v>254</v>
      </c>
      <c r="T15" s="127">
        <v>61</v>
      </c>
      <c r="U15" s="127">
        <v>435</v>
      </c>
      <c r="V15" s="127">
        <v>3230</v>
      </c>
      <c r="W15" s="127">
        <v>3082</v>
      </c>
      <c r="X15" s="127">
        <v>11</v>
      </c>
      <c r="Y15" s="127">
        <v>61</v>
      </c>
      <c r="Z15" s="127">
        <v>131</v>
      </c>
      <c r="AA15" s="127">
        <v>293</v>
      </c>
      <c r="AB15" s="127">
        <v>4631</v>
      </c>
      <c r="AC15" s="127">
        <v>849</v>
      </c>
      <c r="AD15" s="127">
        <v>1219</v>
      </c>
      <c r="AE15" s="127">
        <v>2678</v>
      </c>
      <c r="AF15" s="127">
        <v>4667</v>
      </c>
      <c r="AG15" s="127">
        <v>229</v>
      </c>
      <c r="AH15" s="127">
        <v>508</v>
      </c>
      <c r="AI15" s="127">
        <v>1454</v>
      </c>
      <c r="AJ15" s="127">
        <v>59</v>
      </c>
      <c r="AK15" s="127">
        <v>4633</v>
      </c>
      <c r="AL15" s="127">
        <v>321</v>
      </c>
      <c r="AM15" s="127">
        <v>23</v>
      </c>
      <c r="AN15" s="127">
        <v>166</v>
      </c>
      <c r="AO15" s="127">
        <v>7633</v>
      </c>
      <c r="AP15" s="127">
        <v>5777</v>
      </c>
      <c r="AQ15" s="130" t="s">
        <v>174</v>
      </c>
      <c r="AR15" s="129">
        <v>54184</v>
      </c>
      <c r="AS15" s="117"/>
    </row>
    <row r="16" spans="1:45" ht="15" customHeight="1">
      <c r="A16" t="s">
        <v>169</v>
      </c>
      <c r="B16" s="188" t="s">
        <v>184</v>
      </c>
      <c r="C16" s="124">
        <v>3</v>
      </c>
      <c r="D16" s="125">
        <v>88286</v>
      </c>
      <c r="E16" s="126">
        <v>340</v>
      </c>
      <c r="F16" s="127">
        <v>5896</v>
      </c>
      <c r="G16" s="127">
        <v>4808</v>
      </c>
      <c r="H16" s="127">
        <v>3138</v>
      </c>
      <c r="I16" s="127">
        <v>4607</v>
      </c>
      <c r="J16" s="127">
        <v>493</v>
      </c>
      <c r="K16" s="127">
        <v>2892</v>
      </c>
      <c r="L16" s="127">
        <v>4574</v>
      </c>
      <c r="M16" s="127">
        <v>2418</v>
      </c>
      <c r="N16" s="127">
        <v>1411</v>
      </c>
      <c r="O16" s="127">
        <v>7772</v>
      </c>
      <c r="P16" s="127">
        <v>5260</v>
      </c>
      <c r="Q16" s="127">
        <v>1446</v>
      </c>
      <c r="R16" s="127">
        <v>1779</v>
      </c>
      <c r="S16" s="127">
        <v>361</v>
      </c>
      <c r="T16" s="127">
        <v>71</v>
      </c>
      <c r="U16" s="127">
        <v>286</v>
      </c>
      <c r="V16" s="127">
        <v>6216</v>
      </c>
      <c r="W16" s="127">
        <v>2568</v>
      </c>
      <c r="X16" s="127">
        <v>19</v>
      </c>
      <c r="Y16" s="127">
        <v>91</v>
      </c>
      <c r="Z16" s="127">
        <v>123</v>
      </c>
      <c r="AA16" s="127">
        <v>309</v>
      </c>
      <c r="AB16" s="127">
        <v>4127</v>
      </c>
      <c r="AC16" s="127">
        <v>982</v>
      </c>
      <c r="AD16" s="127">
        <v>660</v>
      </c>
      <c r="AE16" s="127">
        <v>1434</v>
      </c>
      <c r="AF16" s="127">
        <v>2801</v>
      </c>
      <c r="AG16" s="127">
        <v>382</v>
      </c>
      <c r="AH16" s="127">
        <v>1399</v>
      </c>
      <c r="AI16" s="127">
        <v>1320</v>
      </c>
      <c r="AJ16" s="127">
        <v>43</v>
      </c>
      <c r="AK16" s="127">
        <v>4526</v>
      </c>
      <c r="AL16" s="127">
        <v>264</v>
      </c>
      <c r="AM16" s="127">
        <v>42</v>
      </c>
      <c r="AN16" s="127">
        <v>181</v>
      </c>
      <c r="AO16" s="127">
        <v>7130</v>
      </c>
      <c r="AP16" s="127">
        <v>6117</v>
      </c>
      <c r="AQ16" s="130" t="s">
        <v>175</v>
      </c>
      <c r="AR16" s="129">
        <v>53477</v>
      </c>
      <c r="AS16" s="117"/>
    </row>
    <row r="17" spans="1:45" ht="15" customHeight="1">
      <c r="A17" t="s">
        <v>169</v>
      </c>
      <c r="B17" s="188" t="s">
        <v>184</v>
      </c>
      <c r="C17" s="124">
        <v>2</v>
      </c>
      <c r="D17" s="125">
        <v>61011</v>
      </c>
      <c r="E17" s="126">
        <v>315</v>
      </c>
      <c r="F17" s="127">
        <v>2751</v>
      </c>
      <c r="G17" s="127">
        <v>4479</v>
      </c>
      <c r="H17" s="127">
        <v>1929</v>
      </c>
      <c r="I17" s="127">
        <v>2869</v>
      </c>
      <c r="J17" s="127">
        <v>63</v>
      </c>
      <c r="K17" s="127">
        <v>1461</v>
      </c>
      <c r="L17" s="127">
        <v>1592</v>
      </c>
      <c r="M17" s="127">
        <v>1787</v>
      </c>
      <c r="N17" s="127">
        <v>765</v>
      </c>
      <c r="O17" s="127">
        <v>6688</v>
      </c>
      <c r="P17" s="127">
        <v>5320</v>
      </c>
      <c r="Q17" s="127">
        <v>2114</v>
      </c>
      <c r="R17" s="127">
        <v>1511</v>
      </c>
      <c r="S17" s="127">
        <v>167</v>
      </c>
      <c r="T17" s="127">
        <v>39</v>
      </c>
      <c r="U17" s="127">
        <v>227</v>
      </c>
      <c r="V17" s="127">
        <v>3813</v>
      </c>
      <c r="W17" s="127">
        <v>1850</v>
      </c>
      <c r="X17" s="127">
        <v>12</v>
      </c>
      <c r="Y17" s="127">
        <v>34</v>
      </c>
      <c r="Z17" s="127">
        <v>77</v>
      </c>
      <c r="AA17" s="127">
        <v>188</v>
      </c>
      <c r="AB17" s="127">
        <v>4341</v>
      </c>
      <c r="AC17" s="127">
        <v>691</v>
      </c>
      <c r="AD17" s="127">
        <v>783</v>
      </c>
      <c r="AE17" s="127">
        <v>738</v>
      </c>
      <c r="AF17" s="127">
        <v>1801</v>
      </c>
      <c r="AG17" s="127">
        <v>170</v>
      </c>
      <c r="AH17" s="127">
        <v>241</v>
      </c>
      <c r="AI17" s="127">
        <v>422</v>
      </c>
      <c r="AJ17" s="127">
        <v>17</v>
      </c>
      <c r="AK17" s="127">
        <v>2462</v>
      </c>
      <c r="AL17" s="127">
        <v>71</v>
      </c>
      <c r="AM17" s="127">
        <v>30</v>
      </c>
      <c r="AN17" s="127">
        <v>47</v>
      </c>
      <c r="AO17" s="127">
        <v>5051</v>
      </c>
      <c r="AP17" s="127">
        <v>4095</v>
      </c>
      <c r="AQ17" s="130" t="s">
        <v>176</v>
      </c>
      <c r="AR17" s="129">
        <v>496</v>
      </c>
      <c r="AS17" s="117"/>
    </row>
    <row r="18" spans="1:45" ht="15" customHeight="1">
      <c r="A18" t="s">
        <v>169</v>
      </c>
      <c r="B18" s="188" t="s">
        <v>184</v>
      </c>
      <c r="C18" s="124">
        <v>1</v>
      </c>
      <c r="D18" s="125">
        <v>35585</v>
      </c>
      <c r="E18" s="126">
        <v>144</v>
      </c>
      <c r="F18" s="127">
        <v>612</v>
      </c>
      <c r="G18" s="127">
        <v>2923</v>
      </c>
      <c r="H18" s="127">
        <v>659</v>
      </c>
      <c r="I18" s="127">
        <v>1808</v>
      </c>
      <c r="J18" s="127">
        <v>59</v>
      </c>
      <c r="K18" s="127">
        <v>1778</v>
      </c>
      <c r="L18" s="127">
        <v>524</v>
      </c>
      <c r="M18" s="127">
        <v>2248</v>
      </c>
      <c r="N18" s="127">
        <v>994</v>
      </c>
      <c r="O18" s="127">
        <v>2002</v>
      </c>
      <c r="P18" s="127">
        <v>1876</v>
      </c>
      <c r="Q18" s="127">
        <v>1490</v>
      </c>
      <c r="R18" s="127">
        <v>440</v>
      </c>
      <c r="S18" s="127">
        <v>40</v>
      </c>
      <c r="T18" s="127">
        <v>16</v>
      </c>
      <c r="U18" s="127">
        <v>168</v>
      </c>
      <c r="V18" s="127">
        <v>2084</v>
      </c>
      <c r="W18" s="127">
        <v>2204</v>
      </c>
      <c r="X18" s="127">
        <v>14</v>
      </c>
      <c r="Y18" s="127">
        <v>40</v>
      </c>
      <c r="Z18" s="127">
        <v>41</v>
      </c>
      <c r="AA18" s="127">
        <v>78</v>
      </c>
      <c r="AB18" s="127">
        <v>2724</v>
      </c>
      <c r="AC18" s="127">
        <v>168</v>
      </c>
      <c r="AD18" s="127">
        <v>456</v>
      </c>
      <c r="AE18" s="127">
        <v>545</v>
      </c>
      <c r="AF18" s="127">
        <v>2441</v>
      </c>
      <c r="AG18" s="127">
        <v>35</v>
      </c>
      <c r="AH18" s="127">
        <v>18</v>
      </c>
      <c r="AI18" s="127">
        <v>84</v>
      </c>
      <c r="AJ18" s="127">
        <v>5</v>
      </c>
      <c r="AK18" s="127">
        <v>2293</v>
      </c>
      <c r="AL18" s="127">
        <v>20</v>
      </c>
      <c r="AM18" s="127">
        <v>4</v>
      </c>
      <c r="AN18" s="127">
        <v>7</v>
      </c>
      <c r="AO18" s="127">
        <v>3480</v>
      </c>
      <c r="AP18" s="127">
        <v>1063</v>
      </c>
      <c r="AQ18" s="130" t="s">
        <v>177</v>
      </c>
      <c r="AR18" s="129">
        <v>1768</v>
      </c>
      <c r="AS18" s="117"/>
    </row>
    <row r="19" spans="1:45" ht="15" customHeight="1">
      <c r="A19" t="s">
        <v>169</v>
      </c>
      <c r="B19" s="188" t="s">
        <v>184</v>
      </c>
      <c r="C19" s="124" t="s">
        <v>178</v>
      </c>
      <c r="D19" s="125">
        <v>374385</v>
      </c>
      <c r="E19" s="126">
        <v>1362</v>
      </c>
      <c r="F19" s="127">
        <v>18512</v>
      </c>
      <c r="G19" s="127">
        <v>25249</v>
      </c>
      <c r="H19" s="127">
        <v>21293</v>
      </c>
      <c r="I19" s="127">
        <v>17661</v>
      </c>
      <c r="J19" s="127">
        <v>4054</v>
      </c>
      <c r="K19" s="127">
        <v>14807</v>
      </c>
      <c r="L19" s="127">
        <v>12787</v>
      </c>
      <c r="M19" s="127">
        <v>15122</v>
      </c>
      <c r="N19" s="127">
        <v>9813</v>
      </c>
      <c r="O19" s="127">
        <v>29027</v>
      </c>
      <c r="P19" s="127">
        <v>17693</v>
      </c>
      <c r="Q19" s="127">
        <v>9966</v>
      </c>
      <c r="R19" s="127">
        <v>6740</v>
      </c>
      <c r="S19" s="127">
        <v>940</v>
      </c>
      <c r="T19" s="127">
        <v>220</v>
      </c>
      <c r="U19" s="127">
        <v>1577</v>
      </c>
      <c r="V19" s="127">
        <v>19315</v>
      </c>
      <c r="W19" s="127">
        <v>12080</v>
      </c>
      <c r="X19" s="127">
        <v>59</v>
      </c>
      <c r="Y19" s="127">
        <v>473</v>
      </c>
      <c r="Z19" s="127">
        <v>487</v>
      </c>
      <c r="AA19" s="127">
        <v>1310</v>
      </c>
      <c r="AB19" s="127">
        <v>18254</v>
      </c>
      <c r="AC19" s="127">
        <v>3460</v>
      </c>
      <c r="AD19" s="127">
        <v>5707</v>
      </c>
      <c r="AE19" s="127">
        <v>10450</v>
      </c>
      <c r="AF19" s="127">
        <v>16439</v>
      </c>
      <c r="AG19" s="127">
        <v>941</v>
      </c>
      <c r="AH19" s="127">
        <v>2440</v>
      </c>
      <c r="AI19" s="127">
        <v>4113</v>
      </c>
      <c r="AJ19" s="127">
        <v>157</v>
      </c>
      <c r="AK19" s="127">
        <v>19906</v>
      </c>
      <c r="AL19" s="127">
        <v>924</v>
      </c>
      <c r="AM19" s="127">
        <v>124</v>
      </c>
      <c r="AN19" s="127">
        <v>547</v>
      </c>
      <c r="AO19" s="127">
        <v>29794</v>
      </c>
      <c r="AP19" s="127">
        <v>20582</v>
      </c>
      <c r="AQ19" s="130" t="s">
        <v>179</v>
      </c>
      <c r="AR19" s="129">
        <v>163133</v>
      </c>
      <c r="AS19" s="117"/>
    </row>
    <row r="20" spans="1:45" s="131" customFormat="1" ht="15" customHeight="1">
      <c r="A20" s="131" t="s">
        <v>169</v>
      </c>
      <c r="B20" s="132" t="s">
        <v>180</v>
      </c>
      <c r="C20" s="133" t="s">
        <v>181</v>
      </c>
      <c r="D20" s="134">
        <v>3.41</v>
      </c>
      <c r="E20" s="135">
        <v>3.12</v>
      </c>
      <c r="F20" s="136">
        <v>3.46</v>
      </c>
      <c r="G20" s="136">
        <v>3.42</v>
      </c>
      <c r="H20" s="136">
        <v>4.1500000000000004</v>
      </c>
      <c r="I20" s="136">
        <v>3.35</v>
      </c>
      <c r="J20" s="136">
        <v>4.47</v>
      </c>
      <c r="K20" s="136">
        <v>3.6</v>
      </c>
      <c r="L20" s="136">
        <v>3.48</v>
      </c>
      <c r="M20" s="136">
        <v>3.46</v>
      </c>
      <c r="N20" s="136">
        <v>3.77</v>
      </c>
      <c r="O20" s="136">
        <v>3.25</v>
      </c>
      <c r="P20" s="136">
        <v>2.88</v>
      </c>
      <c r="Q20" s="136">
        <v>3.16</v>
      </c>
      <c r="R20" s="136">
        <v>3.28</v>
      </c>
      <c r="S20" s="136">
        <v>3.26</v>
      </c>
      <c r="T20" s="136">
        <v>3.25</v>
      </c>
      <c r="U20" s="136">
        <v>3.5</v>
      </c>
      <c r="V20" s="136">
        <v>3.17</v>
      </c>
      <c r="W20" s="136">
        <v>3.13</v>
      </c>
      <c r="X20" s="136">
        <v>2.61</v>
      </c>
      <c r="Y20" s="136">
        <v>3.93</v>
      </c>
      <c r="Z20" s="136">
        <v>3.41</v>
      </c>
      <c r="AA20" s="136">
        <v>3.64</v>
      </c>
      <c r="AB20" s="136">
        <v>2.98</v>
      </c>
      <c r="AC20" s="136">
        <v>3.39</v>
      </c>
      <c r="AD20" s="136">
        <v>3.82</v>
      </c>
      <c r="AE20" s="136">
        <v>4.05</v>
      </c>
      <c r="AF20" s="136">
        <v>3.45</v>
      </c>
      <c r="AG20" s="136">
        <v>3.25</v>
      </c>
      <c r="AH20" s="136">
        <v>3.32</v>
      </c>
      <c r="AI20" s="136">
        <v>3.62</v>
      </c>
      <c r="AJ20" s="136">
        <v>3.62</v>
      </c>
      <c r="AK20" s="136">
        <v>3.48</v>
      </c>
      <c r="AL20" s="136">
        <v>3.76</v>
      </c>
      <c r="AM20" s="136">
        <v>3.28</v>
      </c>
      <c r="AN20" s="136">
        <v>3.73</v>
      </c>
      <c r="AO20" s="136">
        <v>3.29</v>
      </c>
      <c r="AP20" s="136">
        <v>3.32</v>
      </c>
      <c r="AQ20" s="130" t="s">
        <v>182</v>
      </c>
      <c r="AR20" s="137" t="s">
        <v>183</v>
      </c>
      <c r="AS20" s="138"/>
    </row>
    <row r="21" spans="1:45" ht="15" customHeight="1">
      <c r="A21" t="s">
        <v>169</v>
      </c>
      <c r="B21" s="139" t="s">
        <v>185</v>
      </c>
      <c r="C21" s="140">
        <v>5</v>
      </c>
      <c r="D21" s="125">
        <v>5004</v>
      </c>
      <c r="E21" s="141">
        <v>11</v>
      </c>
      <c r="F21" s="142">
        <v>89</v>
      </c>
      <c r="G21" s="142">
        <v>467</v>
      </c>
      <c r="H21" s="142">
        <v>425</v>
      </c>
      <c r="I21" s="142">
        <v>89</v>
      </c>
      <c r="J21" s="142">
        <v>1</v>
      </c>
      <c r="K21" s="142">
        <v>161</v>
      </c>
      <c r="L21" s="142">
        <v>114</v>
      </c>
      <c r="M21" s="142">
        <v>194</v>
      </c>
      <c r="N21" s="142">
        <v>152</v>
      </c>
      <c r="O21" s="142">
        <v>411</v>
      </c>
      <c r="P21" s="142">
        <v>108</v>
      </c>
      <c r="Q21" s="142">
        <v>89</v>
      </c>
      <c r="R21" s="142">
        <v>78</v>
      </c>
      <c r="S21" s="142">
        <v>57</v>
      </c>
      <c r="T21" s="142">
        <v>6</v>
      </c>
      <c r="U21" s="142">
        <v>53</v>
      </c>
      <c r="V21" s="142">
        <v>390</v>
      </c>
      <c r="W21" s="142">
        <v>204</v>
      </c>
      <c r="X21" s="142" t="s">
        <v>171</v>
      </c>
      <c r="Y21" s="142">
        <v>4</v>
      </c>
      <c r="Z21" s="142">
        <v>9</v>
      </c>
      <c r="AA21" s="142">
        <v>40</v>
      </c>
      <c r="AB21" s="142">
        <v>54</v>
      </c>
      <c r="AC21" s="142">
        <v>12</v>
      </c>
      <c r="AD21" s="142">
        <v>52</v>
      </c>
      <c r="AE21" s="142">
        <v>144</v>
      </c>
      <c r="AF21" s="142">
        <v>454</v>
      </c>
      <c r="AG21" s="142">
        <v>17</v>
      </c>
      <c r="AH21" s="142">
        <v>22</v>
      </c>
      <c r="AI21" s="142">
        <v>41</v>
      </c>
      <c r="AJ21" s="142">
        <v>3</v>
      </c>
      <c r="AK21" s="142">
        <v>185</v>
      </c>
      <c r="AL21" s="142">
        <v>81</v>
      </c>
      <c r="AM21" s="142">
        <v>3</v>
      </c>
      <c r="AN21" s="142">
        <v>35</v>
      </c>
      <c r="AO21" s="142">
        <v>496</v>
      </c>
      <c r="AP21" s="142">
        <v>253</v>
      </c>
      <c r="AQ21" s="128" t="s">
        <v>173</v>
      </c>
      <c r="AR21" s="143">
        <v>20099</v>
      </c>
      <c r="AS21" s="117"/>
    </row>
    <row r="22" spans="1:45" ht="15" customHeight="1">
      <c r="A22" t="s">
        <v>169</v>
      </c>
      <c r="B22" s="188" t="s">
        <v>185</v>
      </c>
      <c r="C22" s="124">
        <v>4</v>
      </c>
      <c r="D22" s="125">
        <v>11302</v>
      </c>
      <c r="E22" s="126">
        <v>32</v>
      </c>
      <c r="F22" s="127">
        <v>545</v>
      </c>
      <c r="G22" s="127">
        <v>703</v>
      </c>
      <c r="H22" s="127">
        <v>293</v>
      </c>
      <c r="I22" s="127">
        <v>228</v>
      </c>
      <c r="J22" s="127" t="s">
        <v>171</v>
      </c>
      <c r="K22" s="127">
        <v>203</v>
      </c>
      <c r="L22" s="127">
        <v>372</v>
      </c>
      <c r="M22" s="127">
        <v>433</v>
      </c>
      <c r="N22" s="127">
        <v>310</v>
      </c>
      <c r="O22" s="127">
        <v>1149</v>
      </c>
      <c r="P22" s="127">
        <v>423</v>
      </c>
      <c r="Q22" s="127">
        <v>529</v>
      </c>
      <c r="R22" s="127">
        <v>192</v>
      </c>
      <c r="S22" s="127">
        <v>143</v>
      </c>
      <c r="T22" s="127">
        <v>10</v>
      </c>
      <c r="U22" s="127">
        <v>76</v>
      </c>
      <c r="V22" s="127">
        <v>500</v>
      </c>
      <c r="W22" s="127">
        <v>576</v>
      </c>
      <c r="X22" s="127" t="s">
        <v>171</v>
      </c>
      <c r="Y22" s="127">
        <v>3</v>
      </c>
      <c r="Z22" s="127">
        <v>14</v>
      </c>
      <c r="AA22" s="127">
        <v>49</v>
      </c>
      <c r="AB22" s="127">
        <v>303</v>
      </c>
      <c r="AC22" s="127">
        <v>32</v>
      </c>
      <c r="AD22" s="127">
        <v>55</v>
      </c>
      <c r="AE22" s="127">
        <v>181</v>
      </c>
      <c r="AF22" s="127">
        <v>958</v>
      </c>
      <c r="AG22" s="127">
        <v>59</v>
      </c>
      <c r="AH22" s="127">
        <v>68</v>
      </c>
      <c r="AI22" s="127">
        <v>137</v>
      </c>
      <c r="AJ22" s="127">
        <v>10</v>
      </c>
      <c r="AK22" s="127">
        <v>368</v>
      </c>
      <c r="AL22" s="127">
        <v>181</v>
      </c>
      <c r="AM22" s="127">
        <v>13</v>
      </c>
      <c r="AN22" s="127">
        <v>85</v>
      </c>
      <c r="AO22" s="127">
        <v>1265</v>
      </c>
      <c r="AP22" s="127">
        <v>804</v>
      </c>
      <c r="AQ22" s="130" t="s">
        <v>174</v>
      </c>
      <c r="AR22" s="129">
        <v>25309</v>
      </c>
      <c r="AS22" s="117"/>
    </row>
    <row r="23" spans="1:45" ht="15" customHeight="1">
      <c r="A23" t="s">
        <v>169</v>
      </c>
      <c r="B23" s="188" t="s">
        <v>185</v>
      </c>
      <c r="C23" s="124">
        <v>3</v>
      </c>
      <c r="D23" s="125">
        <v>21270</v>
      </c>
      <c r="E23" s="126">
        <v>58</v>
      </c>
      <c r="F23" s="127">
        <v>1405</v>
      </c>
      <c r="G23" s="127">
        <v>964</v>
      </c>
      <c r="H23" s="127">
        <v>358</v>
      </c>
      <c r="I23" s="127">
        <v>552</v>
      </c>
      <c r="J23" s="127">
        <v>12</v>
      </c>
      <c r="K23" s="127">
        <v>311</v>
      </c>
      <c r="L23" s="127">
        <v>1155</v>
      </c>
      <c r="M23" s="127">
        <v>396</v>
      </c>
      <c r="N23" s="127">
        <v>254</v>
      </c>
      <c r="O23" s="127">
        <v>2439</v>
      </c>
      <c r="P23" s="127">
        <v>1412</v>
      </c>
      <c r="Q23" s="127">
        <v>379</v>
      </c>
      <c r="R23" s="127">
        <v>307</v>
      </c>
      <c r="S23" s="127">
        <v>167</v>
      </c>
      <c r="T23" s="127">
        <v>8</v>
      </c>
      <c r="U23" s="127">
        <v>93</v>
      </c>
      <c r="V23" s="127">
        <v>1765</v>
      </c>
      <c r="W23" s="127">
        <v>914</v>
      </c>
      <c r="X23" s="127">
        <v>4</v>
      </c>
      <c r="Y23" s="127">
        <v>3</v>
      </c>
      <c r="Z23" s="127">
        <v>25</v>
      </c>
      <c r="AA23" s="127">
        <v>94</v>
      </c>
      <c r="AB23" s="127">
        <v>482</v>
      </c>
      <c r="AC23" s="127">
        <v>94</v>
      </c>
      <c r="AD23" s="127">
        <v>39</v>
      </c>
      <c r="AE23" s="127">
        <v>168</v>
      </c>
      <c r="AF23" s="127">
        <v>988</v>
      </c>
      <c r="AG23" s="127">
        <v>145</v>
      </c>
      <c r="AH23" s="127">
        <v>583</v>
      </c>
      <c r="AI23" s="127">
        <v>292</v>
      </c>
      <c r="AJ23" s="127">
        <v>16</v>
      </c>
      <c r="AK23" s="127">
        <v>799</v>
      </c>
      <c r="AL23" s="127">
        <v>275</v>
      </c>
      <c r="AM23" s="127">
        <v>18</v>
      </c>
      <c r="AN23" s="127">
        <v>149</v>
      </c>
      <c r="AO23" s="127">
        <v>2230</v>
      </c>
      <c r="AP23" s="127">
        <v>1917</v>
      </c>
      <c r="AQ23" s="130" t="s">
        <v>175</v>
      </c>
      <c r="AR23" s="129">
        <v>24941</v>
      </c>
      <c r="AS23" s="117"/>
    </row>
    <row r="24" spans="1:45" ht="15" customHeight="1">
      <c r="A24" t="s">
        <v>169</v>
      </c>
      <c r="B24" s="188" t="s">
        <v>185</v>
      </c>
      <c r="C24" s="124">
        <v>2</v>
      </c>
      <c r="D24" s="125">
        <v>30485</v>
      </c>
      <c r="E24" s="126">
        <v>123</v>
      </c>
      <c r="F24" s="127">
        <v>1898</v>
      </c>
      <c r="G24" s="127">
        <v>1537</v>
      </c>
      <c r="H24" s="127">
        <v>364</v>
      </c>
      <c r="I24" s="127">
        <v>636</v>
      </c>
      <c r="J24" s="127">
        <v>9</v>
      </c>
      <c r="K24" s="127">
        <v>286</v>
      </c>
      <c r="L24" s="127">
        <v>1159</v>
      </c>
      <c r="M24" s="127">
        <v>458</v>
      </c>
      <c r="N24" s="127">
        <v>249</v>
      </c>
      <c r="O24" s="127">
        <v>4947</v>
      </c>
      <c r="P24" s="127">
        <v>3464</v>
      </c>
      <c r="Q24" s="127">
        <v>1120</v>
      </c>
      <c r="R24" s="127">
        <v>466</v>
      </c>
      <c r="S24" s="127">
        <v>128</v>
      </c>
      <c r="T24" s="127">
        <v>11</v>
      </c>
      <c r="U24" s="127">
        <v>116</v>
      </c>
      <c r="V24" s="127">
        <v>2131</v>
      </c>
      <c r="W24" s="127">
        <v>1008</v>
      </c>
      <c r="X24" s="127">
        <v>7</v>
      </c>
      <c r="Y24" s="127">
        <v>2</v>
      </c>
      <c r="Z24" s="127">
        <v>23</v>
      </c>
      <c r="AA24" s="127">
        <v>124</v>
      </c>
      <c r="AB24" s="127">
        <v>1042</v>
      </c>
      <c r="AC24" s="127">
        <v>153</v>
      </c>
      <c r="AD24" s="127">
        <v>72</v>
      </c>
      <c r="AE24" s="127">
        <v>140</v>
      </c>
      <c r="AF24" s="127">
        <v>844</v>
      </c>
      <c r="AG24" s="127">
        <v>160</v>
      </c>
      <c r="AH24" s="127">
        <v>469</v>
      </c>
      <c r="AI24" s="127">
        <v>203</v>
      </c>
      <c r="AJ24" s="127">
        <v>8</v>
      </c>
      <c r="AK24" s="127">
        <v>844</v>
      </c>
      <c r="AL24" s="127">
        <v>140</v>
      </c>
      <c r="AM24" s="127">
        <v>39</v>
      </c>
      <c r="AN24" s="127">
        <v>74</v>
      </c>
      <c r="AO24" s="127">
        <v>3114</v>
      </c>
      <c r="AP24" s="127">
        <v>2917</v>
      </c>
      <c r="AQ24" s="130" t="s">
        <v>176</v>
      </c>
      <c r="AR24" s="129">
        <v>40</v>
      </c>
      <c r="AS24" s="117"/>
    </row>
    <row r="25" spans="1:45" ht="15" customHeight="1">
      <c r="A25" t="s">
        <v>169</v>
      </c>
      <c r="B25" s="188" t="s">
        <v>185</v>
      </c>
      <c r="C25" s="124">
        <v>1</v>
      </c>
      <c r="D25" s="125">
        <v>46058</v>
      </c>
      <c r="E25" s="126">
        <v>116</v>
      </c>
      <c r="F25" s="127">
        <v>1391</v>
      </c>
      <c r="G25" s="127">
        <v>2383</v>
      </c>
      <c r="H25" s="127">
        <v>174</v>
      </c>
      <c r="I25" s="127">
        <v>1287</v>
      </c>
      <c r="J25" s="127">
        <v>17</v>
      </c>
      <c r="K25" s="127">
        <v>810</v>
      </c>
      <c r="L25" s="127">
        <v>1032</v>
      </c>
      <c r="M25" s="127">
        <v>1403</v>
      </c>
      <c r="N25" s="127">
        <v>565</v>
      </c>
      <c r="O25" s="127">
        <v>5585</v>
      </c>
      <c r="P25" s="127">
        <v>4759</v>
      </c>
      <c r="Q25" s="127">
        <v>2404</v>
      </c>
      <c r="R25" s="127">
        <v>295</v>
      </c>
      <c r="S25" s="127">
        <v>56</v>
      </c>
      <c r="T25" s="127">
        <v>2</v>
      </c>
      <c r="U25" s="127">
        <v>181</v>
      </c>
      <c r="V25" s="127">
        <v>3436</v>
      </c>
      <c r="W25" s="127">
        <v>3780</v>
      </c>
      <c r="X25" s="127">
        <v>5</v>
      </c>
      <c r="Y25" s="127">
        <v>6</v>
      </c>
      <c r="Z25" s="127">
        <v>22</v>
      </c>
      <c r="AA25" s="127">
        <v>136</v>
      </c>
      <c r="AB25" s="127">
        <v>1734</v>
      </c>
      <c r="AC25" s="127">
        <v>70</v>
      </c>
      <c r="AD25" s="127">
        <v>81</v>
      </c>
      <c r="AE25" s="127">
        <v>142</v>
      </c>
      <c r="AF25" s="127">
        <v>2424</v>
      </c>
      <c r="AG25" s="127">
        <v>70</v>
      </c>
      <c r="AH25" s="127">
        <v>154</v>
      </c>
      <c r="AI25" s="127">
        <v>127</v>
      </c>
      <c r="AJ25" s="127">
        <v>4</v>
      </c>
      <c r="AK25" s="127">
        <v>2045</v>
      </c>
      <c r="AL25" s="127">
        <v>75</v>
      </c>
      <c r="AM25" s="127">
        <v>17</v>
      </c>
      <c r="AN25" s="127">
        <v>15</v>
      </c>
      <c r="AO25" s="127">
        <v>6272</v>
      </c>
      <c r="AP25" s="127">
        <v>2983</v>
      </c>
      <c r="AQ25" s="130" t="s">
        <v>177</v>
      </c>
      <c r="AR25" s="129">
        <v>1683</v>
      </c>
      <c r="AS25" s="117"/>
    </row>
    <row r="26" spans="1:45" ht="15" customHeight="1">
      <c r="A26" t="s">
        <v>169</v>
      </c>
      <c r="B26" s="188" t="s">
        <v>185</v>
      </c>
      <c r="C26" s="124" t="s">
        <v>178</v>
      </c>
      <c r="D26" s="125">
        <v>114119</v>
      </c>
      <c r="E26" s="126">
        <v>340</v>
      </c>
      <c r="F26" s="127">
        <v>5328</v>
      </c>
      <c r="G26" s="127">
        <v>6054</v>
      </c>
      <c r="H26" s="127">
        <v>1614</v>
      </c>
      <c r="I26" s="127">
        <v>2792</v>
      </c>
      <c r="J26" s="127">
        <v>39</v>
      </c>
      <c r="K26" s="127">
        <v>1771</v>
      </c>
      <c r="L26" s="127">
        <v>3832</v>
      </c>
      <c r="M26" s="127">
        <v>2884</v>
      </c>
      <c r="N26" s="127">
        <v>1530</v>
      </c>
      <c r="O26" s="127">
        <v>14531</v>
      </c>
      <c r="P26" s="127">
        <v>10166</v>
      </c>
      <c r="Q26" s="127">
        <v>4521</v>
      </c>
      <c r="R26" s="127">
        <v>1338</v>
      </c>
      <c r="S26" s="127">
        <v>551</v>
      </c>
      <c r="T26" s="127">
        <v>37</v>
      </c>
      <c r="U26" s="127">
        <v>519</v>
      </c>
      <c r="V26" s="127">
        <v>8222</v>
      </c>
      <c r="W26" s="127">
        <v>6482</v>
      </c>
      <c r="X26" s="127">
        <v>16</v>
      </c>
      <c r="Y26" s="127">
        <v>18</v>
      </c>
      <c r="Z26" s="127">
        <v>93</v>
      </c>
      <c r="AA26" s="127">
        <v>443</v>
      </c>
      <c r="AB26" s="127">
        <v>3615</v>
      </c>
      <c r="AC26" s="127">
        <v>361</v>
      </c>
      <c r="AD26" s="127">
        <v>299</v>
      </c>
      <c r="AE26" s="127">
        <v>775</v>
      </c>
      <c r="AF26" s="127">
        <v>5668</v>
      </c>
      <c r="AG26" s="127">
        <v>451</v>
      </c>
      <c r="AH26" s="127">
        <v>1296</v>
      </c>
      <c r="AI26" s="127">
        <v>800</v>
      </c>
      <c r="AJ26" s="127">
        <v>41</v>
      </c>
      <c r="AK26" s="127">
        <v>4241</v>
      </c>
      <c r="AL26" s="127">
        <v>752</v>
      </c>
      <c r="AM26" s="127">
        <v>90</v>
      </c>
      <c r="AN26" s="127">
        <v>358</v>
      </c>
      <c r="AO26" s="127">
        <v>13377</v>
      </c>
      <c r="AP26" s="127">
        <v>8874</v>
      </c>
      <c r="AQ26" s="130" t="s">
        <v>179</v>
      </c>
      <c r="AR26" s="129">
        <v>72072</v>
      </c>
      <c r="AS26" s="117"/>
    </row>
    <row r="27" spans="1:45" s="131" customFormat="1" ht="15" customHeight="1">
      <c r="A27" s="131" t="s">
        <v>169</v>
      </c>
      <c r="B27" s="132" t="s">
        <v>180</v>
      </c>
      <c r="C27" s="133" t="s">
        <v>181</v>
      </c>
      <c r="D27" s="134">
        <v>2.11</v>
      </c>
      <c r="E27" s="135">
        <v>2.11</v>
      </c>
      <c r="F27" s="136">
        <v>2.2599999999999998</v>
      </c>
      <c r="G27" s="136">
        <v>2.23</v>
      </c>
      <c r="H27" s="136">
        <v>3.27</v>
      </c>
      <c r="I27" s="136">
        <v>2</v>
      </c>
      <c r="J27" s="136">
        <v>1.95</v>
      </c>
      <c r="K27" s="136">
        <v>2.2200000000000002</v>
      </c>
      <c r="L27" s="136">
        <v>2.3199999999999998</v>
      </c>
      <c r="M27" s="136">
        <v>2.15</v>
      </c>
      <c r="N27" s="136">
        <v>2.5</v>
      </c>
      <c r="O27" s="136">
        <v>2.0299999999999998</v>
      </c>
      <c r="P27" s="136">
        <v>1.79</v>
      </c>
      <c r="Q27" s="136">
        <v>1.85</v>
      </c>
      <c r="R27" s="136">
        <v>2.4700000000000002</v>
      </c>
      <c r="S27" s="136">
        <v>3.03</v>
      </c>
      <c r="T27" s="136">
        <v>3.19</v>
      </c>
      <c r="U27" s="136">
        <v>2.4300000000000002</v>
      </c>
      <c r="V27" s="136">
        <v>2.06</v>
      </c>
      <c r="W27" s="136">
        <v>1.83</v>
      </c>
      <c r="X27" s="136">
        <v>1.94</v>
      </c>
      <c r="Y27" s="136">
        <v>2.83</v>
      </c>
      <c r="Z27" s="136">
        <v>2.62</v>
      </c>
      <c r="AA27" s="136">
        <v>2.4</v>
      </c>
      <c r="AB27" s="136">
        <v>1.87</v>
      </c>
      <c r="AC27" s="136">
        <v>2.34</v>
      </c>
      <c r="AD27" s="136">
        <v>2.75</v>
      </c>
      <c r="AE27" s="136">
        <v>3.06</v>
      </c>
      <c r="AF27" s="136">
        <v>2.3199999999999998</v>
      </c>
      <c r="AG27" s="136">
        <v>2.54</v>
      </c>
      <c r="AH27" s="136">
        <v>2.4900000000000002</v>
      </c>
      <c r="AI27" s="136">
        <v>2.7</v>
      </c>
      <c r="AJ27" s="136">
        <v>3</v>
      </c>
      <c r="AK27" s="136">
        <v>2.0099999999999998</v>
      </c>
      <c r="AL27" s="136">
        <v>3.07</v>
      </c>
      <c r="AM27" s="136">
        <v>2.4</v>
      </c>
      <c r="AN27" s="136">
        <v>3.14</v>
      </c>
      <c r="AO27" s="136">
        <v>2</v>
      </c>
      <c r="AP27" s="136">
        <v>2.15</v>
      </c>
      <c r="AQ27" s="130" t="s">
        <v>182</v>
      </c>
      <c r="AR27" s="137" t="s">
        <v>183</v>
      </c>
      <c r="AS27" s="138"/>
    </row>
    <row r="28" spans="1:45" ht="15" customHeight="1">
      <c r="A28" t="s">
        <v>169</v>
      </c>
      <c r="B28" s="139" t="s">
        <v>186</v>
      </c>
      <c r="C28" s="140">
        <v>5</v>
      </c>
      <c r="D28" s="125">
        <v>41145</v>
      </c>
      <c r="E28" s="141">
        <v>129</v>
      </c>
      <c r="F28" s="142">
        <v>559</v>
      </c>
      <c r="G28" s="142">
        <v>2901</v>
      </c>
      <c r="H28" s="142">
        <v>2605</v>
      </c>
      <c r="I28" s="142">
        <v>596</v>
      </c>
      <c r="J28" s="142">
        <v>16</v>
      </c>
      <c r="K28" s="142">
        <v>842</v>
      </c>
      <c r="L28" s="142">
        <v>777</v>
      </c>
      <c r="M28" s="142">
        <v>1378</v>
      </c>
      <c r="N28" s="142">
        <v>761</v>
      </c>
      <c r="O28" s="142">
        <v>2173</v>
      </c>
      <c r="P28" s="142">
        <v>602</v>
      </c>
      <c r="Q28" s="142">
        <v>752</v>
      </c>
      <c r="R28" s="142">
        <v>607</v>
      </c>
      <c r="S28" s="142">
        <v>117</v>
      </c>
      <c r="T28" s="142">
        <v>27</v>
      </c>
      <c r="U28" s="142">
        <v>254</v>
      </c>
      <c r="V28" s="142">
        <v>1985</v>
      </c>
      <c r="W28" s="142">
        <v>1264</v>
      </c>
      <c r="X28" s="142">
        <v>25</v>
      </c>
      <c r="Y28" s="142">
        <v>9</v>
      </c>
      <c r="Z28" s="142">
        <v>20</v>
      </c>
      <c r="AA28" s="142">
        <v>217</v>
      </c>
      <c r="AB28" s="142">
        <v>464</v>
      </c>
      <c r="AC28" s="142">
        <v>141</v>
      </c>
      <c r="AD28" s="142">
        <v>331</v>
      </c>
      <c r="AE28" s="142">
        <v>871</v>
      </c>
      <c r="AF28" s="142">
        <v>2084</v>
      </c>
      <c r="AG28" s="142">
        <v>74</v>
      </c>
      <c r="AH28" s="142">
        <v>87</v>
      </c>
      <c r="AI28" s="142">
        <v>11807</v>
      </c>
      <c r="AJ28" s="142">
        <v>559</v>
      </c>
      <c r="AK28" s="142">
        <v>1084</v>
      </c>
      <c r="AL28" s="142">
        <v>338</v>
      </c>
      <c r="AM28" s="142">
        <v>29</v>
      </c>
      <c r="AN28" s="142">
        <v>122</v>
      </c>
      <c r="AO28" s="142">
        <v>3096</v>
      </c>
      <c r="AP28" s="142">
        <v>1442</v>
      </c>
      <c r="AQ28" s="128" t="s">
        <v>173</v>
      </c>
      <c r="AR28" s="143">
        <v>80299</v>
      </c>
      <c r="AS28" s="117"/>
    </row>
    <row r="29" spans="1:45" ht="15" customHeight="1">
      <c r="A29" t="s">
        <v>169</v>
      </c>
      <c r="B29" s="188" t="s">
        <v>186</v>
      </c>
      <c r="C29" s="124">
        <v>4</v>
      </c>
      <c r="D29" s="125">
        <v>71856</v>
      </c>
      <c r="E29" s="126">
        <v>322</v>
      </c>
      <c r="F29" s="127">
        <v>2601</v>
      </c>
      <c r="G29" s="127">
        <v>3461</v>
      </c>
      <c r="H29" s="127">
        <v>1445</v>
      </c>
      <c r="I29" s="127">
        <v>1068</v>
      </c>
      <c r="J29" s="127">
        <v>14</v>
      </c>
      <c r="K29" s="127">
        <v>970</v>
      </c>
      <c r="L29" s="127">
        <v>1687</v>
      </c>
      <c r="M29" s="127">
        <v>2410</v>
      </c>
      <c r="N29" s="127">
        <v>1439</v>
      </c>
      <c r="O29" s="127">
        <v>5395</v>
      </c>
      <c r="P29" s="127">
        <v>2346</v>
      </c>
      <c r="Q29" s="127">
        <v>2811</v>
      </c>
      <c r="R29" s="127">
        <v>1316</v>
      </c>
      <c r="S29" s="127">
        <v>214</v>
      </c>
      <c r="T29" s="127">
        <v>26</v>
      </c>
      <c r="U29" s="127">
        <v>274</v>
      </c>
      <c r="V29" s="127">
        <v>2417</v>
      </c>
      <c r="W29" s="127">
        <v>2841</v>
      </c>
      <c r="X29" s="127">
        <v>57</v>
      </c>
      <c r="Y29" s="127">
        <v>7</v>
      </c>
      <c r="Z29" s="127">
        <v>38</v>
      </c>
      <c r="AA29" s="127">
        <v>248</v>
      </c>
      <c r="AB29" s="127">
        <v>1773</v>
      </c>
      <c r="AC29" s="127">
        <v>256</v>
      </c>
      <c r="AD29" s="127">
        <v>328</v>
      </c>
      <c r="AE29" s="127">
        <v>886</v>
      </c>
      <c r="AF29" s="127">
        <v>3657</v>
      </c>
      <c r="AG29" s="127">
        <v>185</v>
      </c>
      <c r="AH29" s="127">
        <v>273</v>
      </c>
      <c r="AI29" s="127">
        <v>16108</v>
      </c>
      <c r="AJ29" s="127">
        <v>1744</v>
      </c>
      <c r="AK29" s="127">
        <v>1801</v>
      </c>
      <c r="AL29" s="127">
        <v>678</v>
      </c>
      <c r="AM29" s="127">
        <v>72</v>
      </c>
      <c r="AN29" s="127">
        <v>285</v>
      </c>
      <c r="AO29" s="127">
        <v>6193</v>
      </c>
      <c r="AP29" s="127">
        <v>4210</v>
      </c>
      <c r="AQ29" s="130" t="s">
        <v>174</v>
      </c>
      <c r="AR29" s="129">
        <v>94266</v>
      </c>
      <c r="AS29" s="117"/>
    </row>
    <row r="30" spans="1:45" ht="15" customHeight="1">
      <c r="A30" t="s">
        <v>169</v>
      </c>
      <c r="B30" s="188" t="s">
        <v>186</v>
      </c>
      <c r="C30" s="124">
        <v>3</v>
      </c>
      <c r="D30" s="125">
        <v>105145</v>
      </c>
      <c r="E30" s="126">
        <v>445</v>
      </c>
      <c r="F30" s="127">
        <v>5835</v>
      </c>
      <c r="G30" s="127">
        <v>4593</v>
      </c>
      <c r="H30" s="127">
        <v>1726</v>
      </c>
      <c r="I30" s="127">
        <v>2312</v>
      </c>
      <c r="J30" s="127">
        <v>38</v>
      </c>
      <c r="K30" s="127">
        <v>1134</v>
      </c>
      <c r="L30" s="127">
        <v>4455</v>
      </c>
      <c r="M30" s="127">
        <v>2063</v>
      </c>
      <c r="N30" s="127">
        <v>1084</v>
      </c>
      <c r="O30" s="127">
        <v>9965</v>
      </c>
      <c r="P30" s="127">
        <v>6056</v>
      </c>
      <c r="Q30" s="127">
        <v>1829</v>
      </c>
      <c r="R30" s="127">
        <v>1940</v>
      </c>
      <c r="S30" s="127">
        <v>370</v>
      </c>
      <c r="T30" s="127">
        <v>48</v>
      </c>
      <c r="U30" s="127">
        <v>272</v>
      </c>
      <c r="V30" s="127">
        <v>7388</v>
      </c>
      <c r="W30" s="127">
        <v>3847</v>
      </c>
      <c r="X30" s="127">
        <v>67</v>
      </c>
      <c r="Y30" s="127">
        <v>17</v>
      </c>
      <c r="Z30" s="127">
        <v>51</v>
      </c>
      <c r="AA30" s="127">
        <v>327</v>
      </c>
      <c r="AB30" s="127">
        <v>2481</v>
      </c>
      <c r="AC30" s="127">
        <v>544</v>
      </c>
      <c r="AD30" s="127">
        <v>213</v>
      </c>
      <c r="AE30" s="127">
        <v>753</v>
      </c>
      <c r="AF30" s="127">
        <v>3468</v>
      </c>
      <c r="AG30" s="127">
        <v>513</v>
      </c>
      <c r="AH30" s="127">
        <v>1920</v>
      </c>
      <c r="AI30" s="127">
        <v>13485</v>
      </c>
      <c r="AJ30" s="127">
        <v>3061</v>
      </c>
      <c r="AK30" s="127">
        <v>3231</v>
      </c>
      <c r="AL30" s="127">
        <v>996</v>
      </c>
      <c r="AM30" s="127">
        <v>141</v>
      </c>
      <c r="AN30" s="127">
        <v>547</v>
      </c>
      <c r="AO30" s="127">
        <v>9859</v>
      </c>
      <c r="AP30" s="127">
        <v>8071</v>
      </c>
      <c r="AQ30" s="130" t="s">
        <v>175</v>
      </c>
      <c r="AR30" s="129">
        <v>89483</v>
      </c>
      <c r="AS30" s="117"/>
    </row>
    <row r="31" spans="1:45" ht="15" customHeight="1">
      <c r="A31" t="s">
        <v>169</v>
      </c>
      <c r="B31" s="188" t="s">
        <v>186</v>
      </c>
      <c r="C31" s="124">
        <v>2</v>
      </c>
      <c r="D31" s="125">
        <v>117910</v>
      </c>
      <c r="E31" s="126">
        <v>524</v>
      </c>
      <c r="F31" s="127">
        <v>6135</v>
      </c>
      <c r="G31" s="127">
        <v>6579</v>
      </c>
      <c r="H31" s="127">
        <v>1584</v>
      </c>
      <c r="I31" s="127">
        <v>2602</v>
      </c>
      <c r="J31" s="127">
        <v>21</v>
      </c>
      <c r="K31" s="127">
        <v>878</v>
      </c>
      <c r="L31" s="127">
        <v>3190</v>
      </c>
      <c r="M31" s="127">
        <v>2108</v>
      </c>
      <c r="N31" s="127">
        <v>853</v>
      </c>
      <c r="O31" s="127">
        <v>17297</v>
      </c>
      <c r="P31" s="127">
        <v>12873</v>
      </c>
      <c r="Q31" s="127">
        <v>4166</v>
      </c>
      <c r="R31" s="127">
        <v>2770</v>
      </c>
      <c r="S31" s="127">
        <v>318</v>
      </c>
      <c r="T31" s="127">
        <v>42</v>
      </c>
      <c r="U31" s="127">
        <v>309</v>
      </c>
      <c r="V31" s="127">
        <v>8270</v>
      </c>
      <c r="W31" s="127">
        <v>3832</v>
      </c>
      <c r="X31" s="127">
        <v>45</v>
      </c>
      <c r="Y31" s="127">
        <v>5</v>
      </c>
      <c r="Z31" s="127">
        <v>51</v>
      </c>
      <c r="AA31" s="127">
        <v>483</v>
      </c>
      <c r="AB31" s="127">
        <v>4872</v>
      </c>
      <c r="AC31" s="127">
        <v>750</v>
      </c>
      <c r="AD31" s="127">
        <v>275</v>
      </c>
      <c r="AE31" s="127">
        <v>531</v>
      </c>
      <c r="AF31" s="127">
        <v>2892</v>
      </c>
      <c r="AG31" s="127">
        <v>278</v>
      </c>
      <c r="AH31" s="127">
        <v>961</v>
      </c>
      <c r="AI31" s="127">
        <v>4448</v>
      </c>
      <c r="AJ31" s="127">
        <v>2041</v>
      </c>
      <c r="AK31" s="127">
        <v>3225</v>
      </c>
      <c r="AL31" s="127">
        <v>447</v>
      </c>
      <c r="AM31" s="127">
        <v>137</v>
      </c>
      <c r="AN31" s="127">
        <v>243</v>
      </c>
      <c r="AO31" s="127">
        <v>11324</v>
      </c>
      <c r="AP31" s="127">
        <v>10551</v>
      </c>
      <c r="AQ31" s="130" t="s">
        <v>176</v>
      </c>
      <c r="AR31" s="129">
        <v>2381</v>
      </c>
      <c r="AS31" s="117"/>
    </row>
    <row r="32" spans="1:45" ht="15" customHeight="1">
      <c r="A32" t="s">
        <v>169</v>
      </c>
      <c r="B32" s="188" t="s">
        <v>186</v>
      </c>
      <c r="C32" s="124">
        <v>1</v>
      </c>
      <c r="D32" s="125">
        <v>128043</v>
      </c>
      <c r="E32" s="126">
        <v>365</v>
      </c>
      <c r="F32" s="127">
        <v>2891</v>
      </c>
      <c r="G32" s="127">
        <v>8045</v>
      </c>
      <c r="H32" s="127">
        <v>858</v>
      </c>
      <c r="I32" s="127">
        <v>3927</v>
      </c>
      <c r="J32" s="127">
        <v>76</v>
      </c>
      <c r="K32" s="127">
        <v>2171</v>
      </c>
      <c r="L32" s="127">
        <v>2042</v>
      </c>
      <c r="M32" s="127">
        <v>5703</v>
      </c>
      <c r="N32" s="127">
        <v>2073</v>
      </c>
      <c r="O32" s="127">
        <v>13190</v>
      </c>
      <c r="P32" s="127">
        <v>10106</v>
      </c>
      <c r="Q32" s="127">
        <v>5790</v>
      </c>
      <c r="R32" s="127">
        <v>1605</v>
      </c>
      <c r="S32" s="127">
        <v>137</v>
      </c>
      <c r="T32" s="127">
        <v>32</v>
      </c>
      <c r="U32" s="127">
        <v>327</v>
      </c>
      <c r="V32" s="127">
        <v>9413</v>
      </c>
      <c r="W32" s="127">
        <v>10718</v>
      </c>
      <c r="X32" s="127">
        <v>25</v>
      </c>
      <c r="Y32" s="127">
        <v>35</v>
      </c>
      <c r="Z32" s="127">
        <v>47</v>
      </c>
      <c r="AA32" s="127">
        <v>360</v>
      </c>
      <c r="AB32" s="127">
        <v>7730</v>
      </c>
      <c r="AC32" s="127">
        <v>425</v>
      </c>
      <c r="AD32" s="127">
        <v>276</v>
      </c>
      <c r="AE32" s="127">
        <v>598</v>
      </c>
      <c r="AF32" s="127">
        <v>6598</v>
      </c>
      <c r="AG32" s="127">
        <v>87</v>
      </c>
      <c r="AH32" s="127">
        <v>186</v>
      </c>
      <c r="AI32" s="127">
        <v>956</v>
      </c>
      <c r="AJ32" s="127">
        <v>865</v>
      </c>
      <c r="AK32" s="127">
        <v>5474</v>
      </c>
      <c r="AL32" s="127">
        <v>186</v>
      </c>
      <c r="AM32" s="127">
        <v>32</v>
      </c>
      <c r="AN32" s="127">
        <v>59</v>
      </c>
      <c r="AO32" s="127">
        <v>16355</v>
      </c>
      <c r="AP32" s="127">
        <v>8280</v>
      </c>
      <c r="AQ32" s="130" t="s">
        <v>177</v>
      </c>
      <c r="AR32" s="129">
        <v>4706</v>
      </c>
      <c r="AS32" s="117"/>
    </row>
    <row r="33" spans="1:45" ht="15" customHeight="1">
      <c r="A33" t="s">
        <v>169</v>
      </c>
      <c r="B33" s="188" t="s">
        <v>186</v>
      </c>
      <c r="C33" s="124" t="s">
        <v>178</v>
      </c>
      <c r="D33" s="125">
        <v>464099</v>
      </c>
      <c r="E33" s="126">
        <v>1785</v>
      </c>
      <c r="F33" s="127">
        <v>18021</v>
      </c>
      <c r="G33" s="127">
        <v>25579</v>
      </c>
      <c r="H33" s="127">
        <v>8218</v>
      </c>
      <c r="I33" s="127">
        <v>10505</v>
      </c>
      <c r="J33" s="127">
        <v>165</v>
      </c>
      <c r="K33" s="127">
        <v>5995</v>
      </c>
      <c r="L33" s="127">
        <v>12151</v>
      </c>
      <c r="M33" s="127">
        <v>13662</v>
      </c>
      <c r="N33" s="127">
        <v>6210</v>
      </c>
      <c r="O33" s="127">
        <v>48020</v>
      </c>
      <c r="P33" s="127">
        <v>31983</v>
      </c>
      <c r="Q33" s="127">
        <v>15348</v>
      </c>
      <c r="R33" s="127">
        <v>8238</v>
      </c>
      <c r="S33" s="127">
        <v>1156</v>
      </c>
      <c r="T33" s="127">
        <v>175</v>
      </c>
      <c r="U33" s="127">
        <v>1436</v>
      </c>
      <c r="V33" s="127">
        <v>29473</v>
      </c>
      <c r="W33" s="127">
        <v>22502</v>
      </c>
      <c r="X33" s="127">
        <v>219</v>
      </c>
      <c r="Y33" s="127">
        <v>73</v>
      </c>
      <c r="Z33" s="127">
        <v>207</v>
      </c>
      <c r="AA33" s="127">
        <v>1635</v>
      </c>
      <c r="AB33" s="127">
        <v>17320</v>
      </c>
      <c r="AC33" s="127">
        <v>2116</v>
      </c>
      <c r="AD33" s="127">
        <v>1423</v>
      </c>
      <c r="AE33" s="127">
        <v>3639</v>
      </c>
      <c r="AF33" s="127">
        <v>18699</v>
      </c>
      <c r="AG33" s="127">
        <v>1137</v>
      </c>
      <c r="AH33" s="127">
        <v>3427</v>
      </c>
      <c r="AI33" s="127">
        <v>46804</v>
      </c>
      <c r="AJ33" s="127">
        <v>8270</v>
      </c>
      <c r="AK33" s="127">
        <v>14815</v>
      </c>
      <c r="AL33" s="127">
        <v>2645</v>
      </c>
      <c r="AM33" s="127">
        <v>411</v>
      </c>
      <c r="AN33" s="127">
        <v>1256</v>
      </c>
      <c r="AO33" s="127">
        <v>46827</v>
      </c>
      <c r="AP33" s="127">
        <v>32554</v>
      </c>
      <c r="AQ33" s="130" t="s">
        <v>179</v>
      </c>
      <c r="AR33" s="129">
        <v>271135</v>
      </c>
      <c r="AS33" s="117"/>
    </row>
    <row r="34" spans="1:45" s="131" customFormat="1" ht="15" customHeight="1">
      <c r="A34" s="131" t="s">
        <v>169</v>
      </c>
      <c r="B34" s="132" t="s">
        <v>180</v>
      </c>
      <c r="C34" s="133" t="s">
        <v>181</v>
      </c>
      <c r="D34" s="134">
        <v>2.5299999999999998</v>
      </c>
      <c r="E34" s="135">
        <v>2.62</v>
      </c>
      <c r="F34" s="136">
        <v>2.5499999999999998</v>
      </c>
      <c r="G34" s="136">
        <v>2.48</v>
      </c>
      <c r="H34" s="136">
        <v>3.41</v>
      </c>
      <c r="I34" s="136">
        <v>2.2200000000000002</v>
      </c>
      <c r="J34" s="136">
        <v>2.23</v>
      </c>
      <c r="K34" s="136">
        <v>2.57</v>
      </c>
      <c r="L34" s="136">
        <v>2.67</v>
      </c>
      <c r="M34" s="136">
        <v>2.39</v>
      </c>
      <c r="N34" s="136">
        <v>2.67</v>
      </c>
      <c r="O34" s="136">
        <v>2.29</v>
      </c>
      <c r="P34" s="136">
        <v>2.08</v>
      </c>
      <c r="Q34" s="136">
        <v>2.2599999999999998</v>
      </c>
      <c r="R34" s="136">
        <v>2.58</v>
      </c>
      <c r="S34" s="136">
        <v>2.88</v>
      </c>
      <c r="T34" s="136">
        <v>2.85</v>
      </c>
      <c r="U34" s="136">
        <v>2.87</v>
      </c>
      <c r="V34" s="136">
        <v>2.2999999999999998</v>
      </c>
      <c r="W34" s="136">
        <v>2.12</v>
      </c>
      <c r="X34" s="136">
        <v>3.05</v>
      </c>
      <c r="Y34" s="136">
        <v>2.3199999999999998</v>
      </c>
      <c r="Z34" s="136">
        <v>2.68</v>
      </c>
      <c r="AA34" s="136">
        <v>2.68</v>
      </c>
      <c r="AB34" s="136">
        <v>1.98</v>
      </c>
      <c r="AC34" s="136">
        <v>2.5</v>
      </c>
      <c r="AD34" s="136">
        <v>3.11</v>
      </c>
      <c r="AE34" s="136">
        <v>3.25</v>
      </c>
      <c r="AF34" s="136">
        <v>2.56</v>
      </c>
      <c r="AG34" s="136">
        <v>2.9</v>
      </c>
      <c r="AH34" s="136">
        <v>2.74</v>
      </c>
      <c r="AI34" s="136">
        <v>3.71</v>
      </c>
      <c r="AJ34" s="136">
        <v>2.89</v>
      </c>
      <c r="AK34" s="136">
        <v>2.31</v>
      </c>
      <c r="AL34" s="136">
        <v>3.2</v>
      </c>
      <c r="AM34" s="136">
        <v>2.83</v>
      </c>
      <c r="AN34" s="136">
        <v>3.13</v>
      </c>
      <c r="AO34" s="136">
        <v>2.3199999999999998</v>
      </c>
      <c r="AP34" s="136">
        <v>2.39</v>
      </c>
      <c r="AQ34" s="130" t="s">
        <v>182</v>
      </c>
      <c r="AR34" s="137" t="s">
        <v>183</v>
      </c>
      <c r="AS34" s="138"/>
    </row>
    <row r="35" spans="1:45" ht="15" customHeight="1">
      <c r="A35" t="s">
        <v>169</v>
      </c>
      <c r="B35" s="139" t="s">
        <v>187</v>
      </c>
      <c r="C35" s="140">
        <v>5</v>
      </c>
      <c r="D35" s="125">
        <v>275</v>
      </c>
      <c r="E35" s="141">
        <v>3</v>
      </c>
      <c r="F35" s="142">
        <v>10</v>
      </c>
      <c r="G35" s="142">
        <v>23</v>
      </c>
      <c r="H35" s="142">
        <v>23</v>
      </c>
      <c r="I35" s="142">
        <v>3</v>
      </c>
      <c r="J35" s="142" t="s">
        <v>172</v>
      </c>
      <c r="K35" s="142">
        <v>10</v>
      </c>
      <c r="L35" s="142">
        <v>12</v>
      </c>
      <c r="M35" s="142">
        <v>10</v>
      </c>
      <c r="N35" s="142">
        <v>13</v>
      </c>
      <c r="O35" s="142">
        <v>17</v>
      </c>
      <c r="P35" s="142">
        <v>7</v>
      </c>
      <c r="Q35" s="142">
        <v>10</v>
      </c>
      <c r="R35" s="142">
        <v>4</v>
      </c>
      <c r="S35" s="142">
        <v>2</v>
      </c>
      <c r="T35" s="142" t="s">
        <v>172</v>
      </c>
      <c r="U35" s="142">
        <v>3</v>
      </c>
      <c r="V35" s="142">
        <v>18</v>
      </c>
      <c r="W35" s="142">
        <v>9</v>
      </c>
      <c r="X35" s="142" t="s">
        <v>171</v>
      </c>
      <c r="Y35" s="142">
        <v>3</v>
      </c>
      <c r="Z35" s="142" t="s">
        <v>172</v>
      </c>
      <c r="AA35" s="142">
        <v>2</v>
      </c>
      <c r="AB35" s="142">
        <v>7</v>
      </c>
      <c r="AC35" s="142">
        <v>2</v>
      </c>
      <c r="AD35" s="142">
        <v>2</v>
      </c>
      <c r="AE35" s="142">
        <v>5</v>
      </c>
      <c r="AF35" s="142">
        <v>16</v>
      </c>
      <c r="AG35" s="142" t="s">
        <v>171</v>
      </c>
      <c r="AH35" s="142">
        <v>1</v>
      </c>
      <c r="AI35" s="142" t="s">
        <v>171</v>
      </c>
      <c r="AJ35" s="142" t="s">
        <v>172</v>
      </c>
      <c r="AK35" s="142">
        <v>18</v>
      </c>
      <c r="AL35" s="142">
        <v>4</v>
      </c>
      <c r="AM35" s="142">
        <v>1</v>
      </c>
      <c r="AN35" s="142" t="s">
        <v>171</v>
      </c>
      <c r="AO35" s="142">
        <v>21</v>
      </c>
      <c r="AP35" s="142">
        <v>16</v>
      </c>
      <c r="AQ35" s="128" t="s">
        <v>173</v>
      </c>
      <c r="AR35" s="143">
        <v>593</v>
      </c>
      <c r="AS35" s="117"/>
    </row>
    <row r="36" spans="1:45" ht="15" customHeight="1">
      <c r="A36" t="s">
        <v>169</v>
      </c>
      <c r="B36" s="188" t="s">
        <v>187</v>
      </c>
      <c r="C36" s="124">
        <v>4</v>
      </c>
      <c r="D36" s="125">
        <v>524</v>
      </c>
      <c r="E36" s="126">
        <v>1</v>
      </c>
      <c r="F36" s="127">
        <v>34</v>
      </c>
      <c r="G36" s="127">
        <v>37</v>
      </c>
      <c r="H36" s="127">
        <v>14</v>
      </c>
      <c r="I36" s="127">
        <v>10</v>
      </c>
      <c r="J36" s="127" t="s">
        <v>172</v>
      </c>
      <c r="K36" s="127">
        <v>7</v>
      </c>
      <c r="L36" s="127">
        <v>17</v>
      </c>
      <c r="M36" s="127">
        <v>18</v>
      </c>
      <c r="N36" s="127">
        <v>15</v>
      </c>
      <c r="O36" s="127">
        <v>51</v>
      </c>
      <c r="P36" s="127">
        <v>18</v>
      </c>
      <c r="Q36" s="127">
        <v>30</v>
      </c>
      <c r="R36" s="127">
        <v>22</v>
      </c>
      <c r="S36" s="127">
        <v>3</v>
      </c>
      <c r="T36" s="127" t="s">
        <v>172</v>
      </c>
      <c r="U36" s="127">
        <v>1</v>
      </c>
      <c r="V36" s="127">
        <v>27</v>
      </c>
      <c r="W36" s="127">
        <v>17</v>
      </c>
      <c r="X36" s="127" t="s">
        <v>171</v>
      </c>
      <c r="Y36" s="127">
        <v>1</v>
      </c>
      <c r="Z36" s="127" t="s">
        <v>172</v>
      </c>
      <c r="AA36" s="127">
        <v>6</v>
      </c>
      <c r="AB36" s="127">
        <v>24</v>
      </c>
      <c r="AC36" s="127">
        <v>1</v>
      </c>
      <c r="AD36" s="127">
        <v>1</v>
      </c>
      <c r="AE36" s="127">
        <v>5</v>
      </c>
      <c r="AF36" s="127">
        <v>33</v>
      </c>
      <c r="AG36" s="127" t="s">
        <v>171</v>
      </c>
      <c r="AH36" s="127" t="s">
        <v>171</v>
      </c>
      <c r="AI36" s="127">
        <v>10</v>
      </c>
      <c r="AJ36" s="127" t="s">
        <v>172</v>
      </c>
      <c r="AK36" s="127">
        <v>18</v>
      </c>
      <c r="AL36" s="127">
        <v>5</v>
      </c>
      <c r="AM36" s="127">
        <v>1</v>
      </c>
      <c r="AN36" s="127">
        <v>2</v>
      </c>
      <c r="AO36" s="127">
        <v>51</v>
      </c>
      <c r="AP36" s="127">
        <v>40</v>
      </c>
      <c r="AQ36" s="130" t="s">
        <v>174</v>
      </c>
      <c r="AR36" s="129">
        <v>702</v>
      </c>
      <c r="AS36" s="117"/>
    </row>
    <row r="37" spans="1:45" ht="15" customHeight="1">
      <c r="A37" t="s">
        <v>169</v>
      </c>
      <c r="B37" s="188" t="s">
        <v>187</v>
      </c>
      <c r="C37" s="124">
        <v>3</v>
      </c>
      <c r="D37" s="125">
        <v>772</v>
      </c>
      <c r="E37" s="126">
        <v>3</v>
      </c>
      <c r="F37" s="127">
        <v>38</v>
      </c>
      <c r="G37" s="127">
        <v>48</v>
      </c>
      <c r="H37" s="127">
        <v>15</v>
      </c>
      <c r="I37" s="127">
        <v>31</v>
      </c>
      <c r="J37" s="127" t="s">
        <v>172</v>
      </c>
      <c r="K37" s="127">
        <v>9</v>
      </c>
      <c r="L37" s="127">
        <v>43</v>
      </c>
      <c r="M37" s="127">
        <v>12</v>
      </c>
      <c r="N37" s="127">
        <v>12</v>
      </c>
      <c r="O37" s="127">
        <v>87</v>
      </c>
      <c r="P37" s="127">
        <v>48</v>
      </c>
      <c r="Q37" s="127">
        <v>15</v>
      </c>
      <c r="R37" s="127">
        <v>25</v>
      </c>
      <c r="S37" s="127" t="s">
        <v>171</v>
      </c>
      <c r="T37" s="127" t="s">
        <v>172</v>
      </c>
      <c r="U37" s="127">
        <v>2</v>
      </c>
      <c r="V37" s="127">
        <v>61</v>
      </c>
      <c r="W37" s="127">
        <v>22</v>
      </c>
      <c r="X37" s="127" t="s">
        <v>171</v>
      </c>
      <c r="Y37" s="127">
        <v>2</v>
      </c>
      <c r="Z37" s="127" t="s">
        <v>172</v>
      </c>
      <c r="AA37" s="127">
        <v>3</v>
      </c>
      <c r="AB37" s="127">
        <v>26</v>
      </c>
      <c r="AC37" s="127">
        <v>5</v>
      </c>
      <c r="AD37" s="127">
        <v>1</v>
      </c>
      <c r="AE37" s="127">
        <v>4</v>
      </c>
      <c r="AF37" s="127">
        <v>36</v>
      </c>
      <c r="AG37" s="127">
        <v>3</v>
      </c>
      <c r="AH37" s="127">
        <v>21</v>
      </c>
      <c r="AI37" s="127">
        <v>16</v>
      </c>
      <c r="AJ37" s="127" t="s">
        <v>172</v>
      </c>
      <c r="AK37" s="127">
        <v>34</v>
      </c>
      <c r="AL37" s="127">
        <v>4</v>
      </c>
      <c r="AM37" s="127">
        <v>2</v>
      </c>
      <c r="AN37" s="127">
        <v>3</v>
      </c>
      <c r="AO37" s="127">
        <v>86</v>
      </c>
      <c r="AP37" s="127">
        <v>52</v>
      </c>
      <c r="AQ37" s="130" t="s">
        <v>175</v>
      </c>
      <c r="AR37" s="129">
        <v>660</v>
      </c>
      <c r="AS37" s="117"/>
    </row>
    <row r="38" spans="1:45" ht="15" customHeight="1">
      <c r="A38" t="s">
        <v>169</v>
      </c>
      <c r="B38" s="188" t="s">
        <v>187</v>
      </c>
      <c r="C38" s="124">
        <v>2</v>
      </c>
      <c r="D38" s="125">
        <v>871</v>
      </c>
      <c r="E38" s="126">
        <v>3</v>
      </c>
      <c r="F38" s="127">
        <v>43</v>
      </c>
      <c r="G38" s="127">
        <v>52</v>
      </c>
      <c r="H38" s="127">
        <v>9</v>
      </c>
      <c r="I38" s="127">
        <v>18</v>
      </c>
      <c r="J38" s="127" t="s">
        <v>172</v>
      </c>
      <c r="K38" s="127">
        <v>13</v>
      </c>
      <c r="L38" s="127">
        <v>22</v>
      </c>
      <c r="M38" s="127">
        <v>10</v>
      </c>
      <c r="N38" s="127">
        <v>3</v>
      </c>
      <c r="O38" s="127">
        <v>123</v>
      </c>
      <c r="P38" s="127">
        <v>99</v>
      </c>
      <c r="Q38" s="127">
        <v>30</v>
      </c>
      <c r="R38" s="127">
        <v>29</v>
      </c>
      <c r="S38" s="127">
        <v>1</v>
      </c>
      <c r="T38" s="127" t="s">
        <v>172</v>
      </c>
      <c r="U38" s="127">
        <v>4</v>
      </c>
      <c r="V38" s="127">
        <v>67</v>
      </c>
      <c r="W38" s="127">
        <v>25</v>
      </c>
      <c r="X38" s="127" t="s">
        <v>171</v>
      </c>
      <c r="Y38" s="127" t="s">
        <v>171</v>
      </c>
      <c r="Z38" s="127" t="s">
        <v>172</v>
      </c>
      <c r="AA38" s="127">
        <v>3</v>
      </c>
      <c r="AB38" s="127">
        <v>36</v>
      </c>
      <c r="AC38" s="127">
        <v>6</v>
      </c>
      <c r="AD38" s="127">
        <v>3</v>
      </c>
      <c r="AE38" s="127">
        <v>3</v>
      </c>
      <c r="AF38" s="127">
        <v>35</v>
      </c>
      <c r="AG38" s="127">
        <v>4</v>
      </c>
      <c r="AH38" s="127">
        <v>15</v>
      </c>
      <c r="AI38" s="127">
        <v>5</v>
      </c>
      <c r="AJ38" s="127" t="s">
        <v>172</v>
      </c>
      <c r="AK38" s="127">
        <v>36</v>
      </c>
      <c r="AL38" s="127">
        <v>3</v>
      </c>
      <c r="AM38" s="127">
        <v>1</v>
      </c>
      <c r="AN38" s="127">
        <v>1</v>
      </c>
      <c r="AO38" s="127">
        <v>85</v>
      </c>
      <c r="AP38" s="127">
        <v>83</v>
      </c>
      <c r="AQ38" s="130" t="s">
        <v>176</v>
      </c>
      <c r="AR38" s="129">
        <v>4</v>
      </c>
      <c r="AS38" s="117"/>
    </row>
    <row r="39" spans="1:45" ht="15" customHeight="1">
      <c r="A39" t="s">
        <v>169</v>
      </c>
      <c r="B39" s="188" t="s">
        <v>187</v>
      </c>
      <c r="C39" s="124">
        <v>1</v>
      </c>
      <c r="D39" s="125">
        <v>921</v>
      </c>
      <c r="E39" s="126">
        <v>4</v>
      </c>
      <c r="F39" s="127">
        <v>20</v>
      </c>
      <c r="G39" s="127">
        <v>62</v>
      </c>
      <c r="H39" s="127">
        <v>5</v>
      </c>
      <c r="I39" s="127">
        <v>35</v>
      </c>
      <c r="J39" s="127" t="s">
        <v>172</v>
      </c>
      <c r="K39" s="127">
        <v>16</v>
      </c>
      <c r="L39" s="127">
        <v>16</v>
      </c>
      <c r="M39" s="127">
        <v>27</v>
      </c>
      <c r="N39" s="127">
        <v>9</v>
      </c>
      <c r="O39" s="127">
        <v>92</v>
      </c>
      <c r="P39" s="127">
        <v>70</v>
      </c>
      <c r="Q39" s="127">
        <v>49</v>
      </c>
      <c r="R39" s="127">
        <v>12</v>
      </c>
      <c r="S39" s="127">
        <v>1</v>
      </c>
      <c r="T39" s="127" t="s">
        <v>172</v>
      </c>
      <c r="U39" s="127">
        <v>8</v>
      </c>
      <c r="V39" s="127">
        <v>71</v>
      </c>
      <c r="W39" s="127">
        <v>88</v>
      </c>
      <c r="X39" s="127" t="s">
        <v>171</v>
      </c>
      <c r="Y39" s="127" t="s">
        <v>171</v>
      </c>
      <c r="Z39" s="127" t="s">
        <v>172</v>
      </c>
      <c r="AA39" s="127">
        <v>2</v>
      </c>
      <c r="AB39" s="127">
        <v>46</v>
      </c>
      <c r="AC39" s="127">
        <v>3</v>
      </c>
      <c r="AD39" s="127">
        <v>3</v>
      </c>
      <c r="AE39" s="127">
        <v>6</v>
      </c>
      <c r="AF39" s="127">
        <v>49</v>
      </c>
      <c r="AG39" s="127">
        <v>2</v>
      </c>
      <c r="AH39" s="127">
        <v>2</v>
      </c>
      <c r="AI39" s="127">
        <v>1</v>
      </c>
      <c r="AJ39" s="127" t="s">
        <v>172</v>
      </c>
      <c r="AK39" s="127">
        <v>54</v>
      </c>
      <c r="AL39" s="127">
        <v>1</v>
      </c>
      <c r="AM39" s="127" t="s">
        <v>171</v>
      </c>
      <c r="AN39" s="127" t="s">
        <v>171</v>
      </c>
      <c r="AO39" s="127">
        <v>108</v>
      </c>
      <c r="AP39" s="127">
        <v>57</v>
      </c>
      <c r="AQ39" s="130" t="s">
        <v>177</v>
      </c>
      <c r="AR39" s="129">
        <v>44</v>
      </c>
      <c r="AS39" s="117"/>
    </row>
    <row r="40" spans="1:45" ht="15" customHeight="1">
      <c r="A40" t="s">
        <v>169</v>
      </c>
      <c r="B40" s="188" t="s">
        <v>187</v>
      </c>
      <c r="C40" s="124" t="s">
        <v>178</v>
      </c>
      <c r="D40" s="125">
        <v>3363</v>
      </c>
      <c r="E40" s="126">
        <v>14</v>
      </c>
      <c r="F40" s="127">
        <v>145</v>
      </c>
      <c r="G40" s="127">
        <v>222</v>
      </c>
      <c r="H40" s="127">
        <v>66</v>
      </c>
      <c r="I40" s="127">
        <v>97</v>
      </c>
      <c r="J40" s="127">
        <v>3</v>
      </c>
      <c r="K40" s="127">
        <v>55</v>
      </c>
      <c r="L40" s="127">
        <v>110</v>
      </c>
      <c r="M40" s="127">
        <v>77</v>
      </c>
      <c r="N40" s="127">
        <v>52</v>
      </c>
      <c r="O40" s="127">
        <v>370</v>
      </c>
      <c r="P40" s="127">
        <v>242</v>
      </c>
      <c r="Q40" s="127">
        <v>134</v>
      </c>
      <c r="R40" s="127">
        <v>92</v>
      </c>
      <c r="S40" s="127">
        <v>7</v>
      </c>
      <c r="T40" s="127">
        <v>4</v>
      </c>
      <c r="U40" s="127">
        <v>18</v>
      </c>
      <c r="V40" s="127">
        <v>244</v>
      </c>
      <c r="W40" s="127">
        <v>161</v>
      </c>
      <c r="X40" s="127" t="s">
        <v>171</v>
      </c>
      <c r="Y40" s="127">
        <v>6</v>
      </c>
      <c r="Z40" s="127">
        <v>2</v>
      </c>
      <c r="AA40" s="127">
        <v>16</v>
      </c>
      <c r="AB40" s="127">
        <v>139</v>
      </c>
      <c r="AC40" s="127">
        <v>17</v>
      </c>
      <c r="AD40" s="127">
        <v>10</v>
      </c>
      <c r="AE40" s="127">
        <v>23</v>
      </c>
      <c r="AF40" s="127">
        <v>169</v>
      </c>
      <c r="AG40" s="127">
        <v>9</v>
      </c>
      <c r="AH40" s="127">
        <v>39</v>
      </c>
      <c r="AI40" s="127">
        <v>32</v>
      </c>
      <c r="AJ40" s="127">
        <v>1</v>
      </c>
      <c r="AK40" s="127">
        <v>160</v>
      </c>
      <c r="AL40" s="127">
        <v>17</v>
      </c>
      <c r="AM40" s="127">
        <v>5</v>
      </c>
      <c r="AN40" s="127">
        <v>6</v>
      </c>
      <c r="AO40" s="127">
        <v>351</v>
      </c>
      <c r="AP40" s="127">
        <v>248</v>
      </c>
      <c r="AQ40" s="130" t="s">
        <v>179</v>
      </c>
      <c r="AR40" s="129">
        <v>2003</v>
      </c>
      <c r="AS40" s="117"/>
    </row>
    <row r="41" spans="1:45" s="131" customFormat="1" ht="15" customHeight="1">
      <c r="A41" s="131" t="s">
        <v>169</v>
      </c>
      <c r="B41" s="132" t="s">
        <v>180</v>
      </c>
      <c r="C41" s="133" t="s">
        <v>181</v>
      </c>
      <c r="D41" s="134">
        <v>2.5099999999999998</v>
      </c>
      <c r="E41" s="135">
        <v>2.71</v>
      </c>
      <c r="F41" s="136">
        <v>2.8</v>
      </c>
      <c r="G41" s="136">
        <v>2.58</v>
      </c>
      <c r="H41" s="136">
        <v>3.62</v>
      </c>
      <c r="I41" s="136">
        <v>2.2599999999999998</v>
      </c>
      <c r="J41" s="136" t="s">
        <v>172</v>
      </c>
      <c r="K41" s="136">
        <v>2.67</v>
      </c>
      <c r="L41" s="136">
        <v>2.88</v>
      </c>
      <c r="M41" s="136">
        <v>2.66</v>
      </c>
      <c r="N41" s="136">
        <v>3.38</v>
      </c>
      <c r="O41" s="136">
        <v>2.4</v>
      </c>
      <c r="P41" s="136">
        <v>2.14</v>
      </c>
      <c r="Q41" s="136">
        <v>2.42</v>
      </c>
      <c r="R41" s="136">
        <v>2.75</v>
      </c>
      <c r="S41" s="136">
        <v>3.57</v>
      </c>
      <c r="T41" s="136" t="s">
        <v>172</v>
      </c>
      <c r="U41" s="136">
        <v>2.2799999999999998</v>
      </c>
      <c r="V41" s="136">
        <v>2.4</v>
      </c>
      <c r="W41" s="136">
        <v>1.97</v>
      </c>
      <c r="X41" s="136" t="s">
        <v>171</v>
      </c>
      <c r="Y41" s="136">
        <v>4.17</v>
      </c>
      <c r="Z41" s="136" t="s">
        <v>172</v>
      </c>
      <c r="AA41" s="136">
        <v>3.19</v>
      </c>
      <c r="AB41" s="136">
        <v>2.35</v>
      </c>
      <c r="AC41" s="136">
        <v>2.59</v>
      </c>
      <c r="AD41" s="136">
        <v>2.6</v>
      </c>
      <c r="AE41" s="136">
        <v>3</v>
      </c>
      <c r="AF41" s="136">
        <v>2.6</v>
      </c>
      <c r="AG41" s="136">
        <v>2.11</v>
      </c>
      <c r="AH41" s="136">
        <v>2.56</v>
      </c>
      <c r="AI41" s="136">
        <v>3.09</v>
      </c>
      <c r="AJ41" s="136" t="s">
        <v>172</v>
      </c>
      <c r="AK41" s="136">
        <v>2.44</v>
      </c>
      <c r="AL41" s="136">
        <v>3.47</v>
      </c>
      <c r="AM41" s="136">
        <v>3.4</v>
      </c>
      <c r="AN41" s="136">
        <v>3.17</v>
      </c>
      <c r="AO41" s="136">
        <v>2.41</v>
      </c>
      <c r="AP41" s="136">
        <v>2.5</v>
      </c>
      <c r="AQ41" s="130" t="s">
        <v>182</v>
      </c>
      <c r="AR41" s="137" t="s">
        <v>183</v>
      </c>
      <c r="AS41" s="138"/>
    </row>
    <row r="42" spans="1:45" ht="15" customHeight="1">
      <c r="A42" t="s">
        <v>169</v>
      </c>
      <c r="B42" s="139" t="s">
        <v>188</v>
      </c>
      <c r="C42" s="140">
        <v>5</v>
      </c>
      <c r="D42" s="125">
        <v>179147</v>
      </c>
      <c r="E42" s="141">
        <v>409</v>
      </c>
      <c r="F42" s="142">
        <v>4559</v>
      </c>
      <c r="G42" s="142">
        <v>16478</v>
      </c>
      <c r="H42" s="142">
        <v>16170</v>
      </c>
      <c r="I42" s="142">
        <v>4594</v>
      </c>
      <c r="J42" s="142">
        <v>31</v>
      </c>
      <c r="K42" s="142">
        <v>5889</v>
      </c>
      <c r="L42" s="142">
        <v>4549</v>
      </c>
      <c r="M42" s="142">
        <v>7817</v>
      </c>
      <c r="N42" s="142">
        <v>6116</v>
      </c>
      <c r="O42" s="142">
        <v>12902</v>
      </c>
      <c r="P42" s="142">
        <v>4609</v>
      </c>
      <c r="Q42" s="142">
        <v>4968</v>
      </c>
      <c r="R42" s="142">
        <v>3603</v>
      </c>
      <c r="S42" s="142">
        <v>650</v>
      </c>
      <c r="T42" s="142">
        <v>307</v>
      </c>
      <c r="U42" s="142">
        <v>1678</v>
      </c>
      <c r="V42" s="142">
        <v>11823</v>
      </c>
      <c r="W42" s="142">
        <v>6655</v>
      </c>
      <c r="X42" s="142">
        <v>57</v>
      </c>
      <c r="Y42" s="142">
        <v>18</v>
      </c>
      <c r="Z42" s="142">
        <v>285</v>
      </c>
      <c r="AA42" s="142">
        <v>1518</v>
      </c>
      <c r="AB42" s="142">
        <v>3686</v>
      </c>
      <c r="AC42" s="142">
        <v>984</v>
      </c>
      <c r="AD42" s="142">
        <v>2950</v>
      </c>
      <c r="AE42" s="142">
        <v>7375</v>
      </c>
      <c r="AF42" s="142">
        <v>10824</v>
      </c>
      <c r="AG42" s="142">
        <v>288</v>
      </c>
      <c r="AH42" s="142">
        <v>481</v>
      </c>
      <c r="AI42" s="142">
        <v>2043</v>
      </c>
      <c r="AJ42" s="142">
        <v>128</v>
      </c>
      <c r="AK42" s="142">
        <v>8795</v>
      </c>
      <c r="AL42" s="142">
        <v>862</v>
      </c>
      <c r="AM42" s="142">
        <v>143</v>
      </c>
      <c r="AN42" s="142">
        <v>261</v>
      </c>
      <c r="AO42" s="142">
        <v>16678</v>
      </c>
      <c r="AP42" s="142">
        <v>7964</v>
      </c>
      <c r="AQ42" s="128" t="s">
        <v>173</v>
      </c>
      <c r="AR42" s="143">
        <v>168832</v>
      </c>
      <c r="AS42" s="117"/>
    </row>
    <row r="43" spans="1:45" ht="15" customHeight="1">
      <c r="A43" t="s">
        <v>169</v>
      </c>
      <c r="B43" s="188" t="s">
        <v>188</v>
      </c>
      <c r="C43" s="124">
        <v>4</v>
      </c>
      <c r="D43" s="125">
        <v>259368</v>
      </c>
      <c r="E43" s="126">
        <v>932</v>
      </c>
      <c r="F43" s="127">
        <v>13587</v>
      </c>
      <c r="G43" s="127">
        <v>16656</v>
      </c>
      <c r="H43" s="127">
        <v>7020</v>
      </c>
      <c r="I43" s="127">
        <v>7049</v>
      </c>
      <c r="J43" s="127">
        <v>88</v>
      </c>
      <c r="K43" s="127">
        <v>5241</v>
      </c>
      <c r="L43" s="127">
        <v>7070</v>
      </c>
      <c r="M43" s="127">
        <v>10280</v>
      </c>
      <c r="N43" s="127">
        <v>8020</v>
      </c>
      <c r="O43" s="127">
        <v>24446</v>
      </c>
      <c r="P43" s="127">
        <v>13282</v>
      </c>
      <c r="Q43" s="127">
        <v>13065</v>
      </c>
      <c r="R43" s="127">
        <v>6538</v>
      </c>
      <c r="S43" s="127">
        <v>852</v>
      </c>
      <c r="T43" s="127">
        <v>432</v>
      </c>
      <c r="U43" s="127">
        <v>1793</v>
      </c>
      <c r="V43" s="127">
        <v>11676</v>
      </c>
      <c r="W43" s="127">
        <v>11284</v>
      </c>
      <c r="X43" s="127">
        <v>86</v>
      </c>
      <c r="Y43" s="127">
        <v>17</v>
      </c>
      <c r="Z43" s="127">
        <v>385</v>
      </c>
      <c r="AA43" s="127">
        <v>1175</v>
      </c>
      <c r="AB43" s="127">
        <v>10805</v>
      </c>
      <c r="AC43" s="127">
        <v>1739</v>
      </c>
      <c r="AD43" s="127">
        <v>1907</v>
      </c>
      <c r="AE43" s="127">
        <v>5553</v>
      </c>
      <c r="AF43" s="127">
        <v>15057</v>
      </c>
      <c r="AG43" s="127">
        <v>607</v>
      </c>
      <c r="AH43" s="127">
        <v>1093</v>
      </c>
      <c r="AI43" s="127">
        <v>4163</v>
      </c>
      <c r="AJ43" s="127">
        <v>250</v>
      </c>
      <c r="AK43" s="127">
        <v>11574</v>
      </c>
      <c r="AL43" s="127">
        <v>1363</v>
      </c>
      <c r="AM43" s="127">
        <v>200</v>
      </c>
      <c r="AN43" s="127">
        <v>505</v>
      </c>
      <c r="AO43" s="127">
        <v>27225</v>
      </c>
      <c r="AP43" s="127">
        <v>16353</v>
      </c>
      <c r="AQ43" s="130" t="s">
        <v>174</v>
      </c>
      <c r="AR43" s="129">
        <v>211802</v>
      </c>
      <c r="AS43" s="117"/>
    </row>
    <row r="44" spans="1:45" ht="15" customHeight="1">
      <c r="A44" t="s">
        <v>169</v>
      </c>
      <c r="B44" s="188" t="s">
        <v>188</v>
      </c>
      <c r="C44" s="124">
        <v>3</v>
      </c>
      <c r="D44" s="125">
        <v>308579</v>
      </c>
      <c r="E44" s="126">
        <v>1030</v>
      </c>
      <c r="F44" s="127">
        <v>17862</v>
      </c>
      <c r="G44" s="127">
        <v>17529</v>
      </c>
      <c r="H44" s="127">
        <v>7326</v>
      </c>
      <c r="I44" s="127">
        <v>11313</v>
      </c>
      <c r="J44" s="127">
        <v>276</v>
      </c>
      <c r="K44" s="127">
        <v>5021</v>
      </c>
      <c r="L44" s="127">
        <v>11950</v>
      </c>
      <c r="M44" s="127">
        <v>7348</v>
      </c>
      <c r="N44" s="127">
        <v>4810</v>
      </c>
      <c r="O44" s="127">
        <v>30974</v>
      </c>
      <c r="P44" s="127">
        <v>23170</v>
      </c>
      <c r="Q44" s="127">
        <v>6367</v>
      </c>
      <c r="R44" s="127">
        <v>7712</v>
      </c>
      <c r="S44" s="127">
        <v>1291</v>
      </c>
      <c r="T44" s="127">
        <v>483</v>
      </c>
      <c r="U44" s="127">
        <v>1266</v>
      </c>
      <c r="V44" s="127">
        <v>27287</v>
      </c>
      <c r="W44" s="127">
        <v>11357</v>
      </c>
      <c r="X44" s="127">
        <v>204</v>
      </c>
      <c r="Y44" s="127">
        <v>62</v>
      </c>
      <c r="Z44" s="127">
        <v>587</v>
      </c>
      <c r="AA44" s="127">
        <v>1487</v>
      </c>
      <c r="AB44" s="127">
        <v>11541</v>
      </c>
      <c r="AC44" s="127">
        <v>2702</v>
      </c>
      <c r="AD44" s="127">
        <v>1107</v>
      </c>
      <c r="AE44" s="127">
        <v>3363</v>
      </c>
      <c r="AF44" s="127">
        <v>11074</v>
      </c>
      <c r="AG44" s="127">
        <v>1146</v>
      </c>
      <c r="AH44" s="127">
        <v>4813</v>
      </c>
      <c r="AI44" s="127">
        <v>4866</v>
      </c>
      <c r="AJ44" s="127">
        <v>263</v>
      </c>
      <c r="AK44" s="127">
        <v>15707</v>
      </c>
      <c r="AL44" s="127">
        <v>1303</v>
      </c>
      <c r="AM44" s="127">
        <v>279</v>
      </c>
      <c r="AN44" s="127">
        <v>661</v>
      </c>
      <c r="AO44" s="127">
        <v>32545</v>
      </c>
      <c r="AP44" s="127">
        <v>20497</v>
      </c>
      <c r="AQ44" s="130" t="s">
        <v>175</v>
      </c>
      <c r="AR44" s="129">
        <v>211773</v>
      </c>
      <c r="AS44" s="117"/>
    </row>
    <row r="45" spans="1:45" ht="15" customHeight="1">
      <c r="A45" t="s">
        <v>169</v>
      </c>
      <c r="B45" s="188" t="s">
        <v>188</v>
      </c>
      <c r="C45" s="124">
        <v>2</v>
      </c>
      <c r="D45" s="125">
        <v>233376</v>
      </c>
      <c r="E45" s="126">
        <v>816</v>
      </c>
      <c r="F45" s="127">
        <v>8576</v>
      </c>
      <c r="G45" s="127">
        <v>17791</v>
      </c>
      <c r="H45" s="127">
        <v>4729</v>
      </c>
      <c r="I45" s="127">
        <v>8419</v>
      </c>
      <c r="J45" s="127">
        <v>133</v>
      </c>
      <c r="K45" s="127">
        <v>2658</v>
      </c>
      <c r="L45" s="127">
        <v>4819</v>
      </c>
      <c r="M45" s="127">
        <v>5836</v>
      </c>
      <c r="N45" s="127">
        <v>3026</v>
      </c>
      <c r="O45" s="127">
        <v>27460</v>
      </c>
      <c r="P45" s="127">
        <v>22340</v>
      </c>
      <c r="Q45" s="127">
        <v>9277</v>
      </c>
      <c r="R45" s="127">
        <v>6554</v>
      </c>
      <c r="S45" s="127">
        <v>621</v>
      </c>
      <c r="T45" s="127">
        <v>391</v>
      </c>
      <c r="U45" s="127">
        <v>1071</v>
      </c>
      <c r="V45" s="127">
        <v>18864</v>
      </c>
      <c r="W45" s="127">
        <v>8167</v>
      </c>
      <c r="X45" s="127">
        <v>153</v>
      </c>
      <c r="Y45" s="127">
        <v>36</v>
      </c>
      <c r="Z45" s="127">
        <v>459</v>
      </c>
      <c r="AA45" s="127">
        <v>1207</v>
      </c>
      <c r="AB45" s="127">
        <v>14048</v>
      </c>
      <c r="AC45" s="127">
        <v>2136</v>
      </c>
      <c r="AD45" s="127">
        <v>1406</v>
      </c>
      <c r="AE45" s="127">
        <v>1737</v>
      </c>
      <c r="AF45" s="127">
        <v>7283</v>
      </c>
      <c r="AG45" s="127">
        <v>515</v>
      </c>
      <c r="AH45" s="127">
        <v>1174</v>
      </c>
      <c r="AI45" s="127">
        <v>2074</v>
      </c>
      <c r="AJ45" s="127">
        <v>96</v>
      </c>
      <c r="AK45" s="127">
        <v>9752</v>
      </c>
      <c r="AL45" s="127">
        <v>349</v>
      </c>
      <c r="AM45" s="127">
        <v>169</v>
      </c>
      <c r="AN45" s="127">
        <v>145</v>
      </c>
      <c r="AO45" s="127">
        <v>24568</v>
      </c>
      <c r="AP45" s="127">
        <v>14521</v>
      </c>
      <c r="AQ45" s="130" t="s">
        <v>176</v>
      </c>
      <c r="AR45" s="129">
        <v>549</v>
      </c>
      <c r="AS45" s="117"/>
    </row>
    <row r="46" spans="1:45" ht="15" customHeight="1">
      <c r="A46" t="s">
        <v>169</v>
      </c>
      <c r="B46" s="188" t="s">
        <v>188</v>
      </c>
      <c r="C46" s="124">
        <v>1</v>
      </c>
      <c r="D46" s="125">
        <v>122486</v>
      </c>
      <c r="E46" s="126">
        <v>351</v>
      </c>
      <c r="F46" s="127">
        <v>1656</v>
      </c>
      <c r="G46" s="127">
        <v>10262</v>
      </c>
      <c r="H46" s="127">
        <v>1403</v>
      </c>
      <c r="I46" s="127">
        <v>5488</v>
      </c>
      <c r="J46" s="127">
        <v>225</v>
      </c>
      <c r="K46" s="127">
        <v>3484</v>
      </c>
      <c r="L46" s="127">
        <v>1686</v>
      </c>
      <c r="M46" s="127">
        <v>6426</v>
      </c>
      <c r="N46" s="127">
        <v>3045</v>
      </c>
      <c r="O46" s="127">
        <v>8154</v>
      </c>
      <c r="P46" s="127">
        <v>6503</v>
      </c>
      <c r="Q46" s="127">
        <v>5206</v>
      </c>
      <c r="R46" s="127">
        <v>1837</v>
      </c>
      <c r="S46" s="127">
        <v>130</v>
      </c>
      <c r="T46" s="127">
        <v>168</v>
      </c>
      <c r="U46" s="127">
        <v>648</v>
      </c>
      <c r="V46" s="127">
        <v>8445</v>
      </c>
      <c r="W46" s="127">
        <v>10537</v>
      </c>
      <c r="X46" s="127">
        <v>64</v>
      </c>
      <c r="Y46" s="127">
        <v>43</v>
      </c>
      <c r="Z46" s="127">
        <v>230</v>
      </c>
      <c r="AA46" s="127">
        <v>477</v>
      </c>
      <c r="AB46" s="127">
        <v>7188</v>
      </c>
      <c r="AC46" s="127">
        <v>432</v>
      </c>
      <c r="AD46" s="127">
        <v>778</v>
      </c>
      <c r="AE46" s="127">
        <v>1225</v>
      </c>
      <c r="AF46" s="127">
        <v>8649</v>
      </c>
      <c r="AG46" s="127">
        <v>113</v>
      </c>
      <c r="AH46" s="127">
        <v>115</v>
      </c>
      <c r="AI46" s="127">
        <v>443</v>
      </c>
      <c r="AJ46" s="127">
        <v>34</v>
      </c>
      <c r="AK46" s="127">
        <v>7787</v>
      </c>
      <c r="AL46" s="127">
        <v>102</v>
      </c>
      <c r="AM46" s="127">
        <v>28</v>
      </c>
      <c r="AN46" s="127">
        <v>26</v>
      </c>
      <c r="AO46" s="127">
        <v>14957</v>
      </c>
      <c r="AP46" s="127">
        <v>4141</v>
      </c>
      <c r="AQ46" s="130" t="s">
        <v>177</v>
      </c>
      <c r="AR46" s="129">
        <v>7769</v>
      </c>
      <c r="AS46" s="117"/>
    </row>
    <row r="47" spans="1:45" ht="15" customHeight="1">
      <c r="A47" t="s">
        <v>169</v>
      </c>
      <c r="B47" s="188" t="s">
        <v>188</v>
      </c>
      <c r="C47" s="124" t="s">
        <v>178</v>
      </c>
      <c r="D47" s="125">
        <v>1102956</v>
      </c>
      <c r="E47" s="126">
        <v>3538</v>
      </c>
      <c r="F47" s="127">
        <v>46240</v>
      </c>
      <c r="G47" s="127">
        <v>78716</v>
      </c>
      <c r="H47" s="127">
        <v>36648</v>
      </c>
      <c r="I47" s="127">
        <v>36863</v>
      </c>
      <c r="J47" s="127">
        <v>753</v>
      </c>
      <c r="K47" s="127">
        <v>22293</v>
      </c>
      <c r="L47" s="127">
        <v>30074</v>
      </c>
      <c r="M47" s="127">
        <v>37707</v>
      </c>
      <c r="N47" s="127">
        <v>25017</v>
      </c>
      <c r="O47" s="127">
        <v>103936</v>
      </c>
      <c r="P47" s="127">
        <v>69904</v>
      </c>
      <c r="Q47" s="127">
        <v>38883</v>
      </c>
      <c r="R47" s="127">
        <v>26244</v>
      </c>
      <c r="S47" s="127">
        <v>3544</v>
      </c>
      <c r="T47" s="127">
        <v>1781</v>
      </c>
      <c r="U47" s="127">
        <v>6456</v>
      </c>
      <c r="V47" s="127">
        <v>78095</v>
      </c>
      <c r="W47" s="127">
        <v>48000</v>
      </c>
      <c r="X47" s="127">
        <v>564</v>
      </c>
      <c r="Y47" s="127">
        <v>176</v>
      </c>
      <c r="Z47" s="127">
        <v>1946</v>
      </c>
      <c r="AA47" s="127">
        <v>5864</v>
      </c>
      <c r="AB47" s="127">
        <v>47268</v>
      </c>
      <c r="AC47" s="127">
        <v>7993</v>
      </c>
      <c r="AD47" s="127">
        <v>8148</v>
      </c>
      <c r="AE47" s="127">
        <v>19253</v>
      </c>
      <c r="AF47" s="127">
        <v>52887</v>
      </c>
      <c r="AG47" s="127">
        <v>2669</v>
      </c>
      <c r="AH47" s="127">
        <v>7676</v>
      </c>
      <c r="AI47" s="127">
        <v>13589</v>
      </c>
      <c r="AJ47" s="127">
        <v>771</v>
      </c>
      <c r="AK47" s="127">
        <v>53615</v>
      </c>
      <c r="AL47" s="127">
        <v>3979</v>
      </c>
      <c r="AM47" s="127">
        <v>819</v>
      </c>
      <c r="AN47" s="127">
        <v>1598</v>
      </c>
      <c r="AO47" s="127">
        <v>115973</v>
      </c>
      <c r="AP47" s="127">
        <v>63476</v>
      </c>
      <c r="AQ47" s="130" t="s">
        <v>179</v>
      </c>
      <c r="AR47" s="129">
        <v>600725</v>
      </c>
      <c r="AS47" s="117"/>
    </row>
    <row r="48" spans="1:45" s="131" customFormat="1" ht="15" customHeight="1">
      <c r="A48" s="131" t="s">
        <v>169</v>
      </c>
      <c r="B48" s="132" t="s">
        <v>180</v>
      </c>
      <c r="C48" s="133" t="s">
        <v>181</v>
      </c>
      <c r="D48" s="134">
        <v>3.13</v>
      </c>
      <c r="E48" s="135">
        <v>3.07</v>
      </c>
      <c r="F48" s="136">
        <v>3.23</v>
      </c>
      <c r="G48" s="136">
        <v>3.14</v>
      </c>
      <c r="H48" s="136">
        <v>3.87</v>
      </c>
      <c r="I48" s="136">
        <v>2.91</v>
      </c>
      <c r="J48" s="136">
        <v>2.42</v>
      </c>
      <c r="K48" s="136">
        <v>3.33</v>
      </c>
      <c r="L48" s="136">
        <v>3.27</v>
      </c>
      <c r="M48" s="136">
        <v>3.19</v>
      </c>
      <c r="N48" s="136">
        <v>3.45</v>
      </c>
      <c r="O48" s="136">
        <v>3.06</v>
      </c>
      <c r="P48" s="136">
        <v>2.82</v>
      </c>
      <c r="Q48" s="136">
        <v>3.09</v>
      </c>
      <c r="R48" s="136">
        <v>3.13</v>
      </c>
      <c r="S48" s="136">
        <v>3.36</v>
      </c>
      <c r="T48" s="136">
        <v>3.18</v>
      </c>
      <c r="U48" s="136">
        <v>3.43</v>
      </c>
      <c r="V48" s="136">
        <v>2.99</v>
      </c>
      <c r="W48" s="136">
        <v>2.9</v>
      </c>
      <c r="X48" s="136">
        <v>2.86</v>
      </c>
      <c r="Y48" s="136">
        <v>2.61</v>
      </c>
      <c r="Z48" s="136">
        <v>3.02</v>
      </c>
      <c r="AA48" s="136">
        <v>3.35</v>
      </c>
      <c r="AB48" s="136">
        <v>2.78</v>
      </c>
      <c r="AC48" s="136">
        <v>3.09</v>
      </c>
      <c r="AD48" s="136">
        <v>3.59</v>
      </c>
      <c r="AE48" s="136">
        <v>3.84</v>
      </c>
      <c r="AF48" s="136">
        <v>3.23</v>
      </c>
      <c r="AG48" s="136">
        <v>3.17</v>
      </c>
      <c r="AH48" s="136">
        <v>3.08</v>
      </c>
      <c r="AI48" s="136">
        <v>3.39</v>
      </c>
      <c r="AJ48" s="136">
        <v>3.44</v>
      </c>
      <c r="AK48" s="136">
        <v>3.07</v>
      </c>
      <c r="AL48" s="136">
        <v>3.64</v>
      </c>
      <c r="AM48" s="136">
        <v>3.32</v>
      </c>
      <c r="AN48" s="136">
        <v>3.52</v>
      </c>
      <c r="AO48" s="136">
        <v>3.05</v>
      </c>
      <c r="AP48" s="136">
        <v>3.15</v>
      </c>
      <c r="AQ48" s="130" t="s">
        <v>182</v>
      </c>
      <c r="AR48" s="137" t="s">
        <v>183</v>
      </c>
      <c r="AS48" s="138"/>
    </row>
    <row r="49" spans="1:45" ht="15" customHeight="1">
      <c r="A49" t="s">
        <v>169</v>
      </c>
      <c r="B49" s="139" t="s">
        <v>189</v>
      </c>
      <c r="C49" s="140">
        <v>5</v>
      </c>
      <c r="D49" s="125">
        <v>16223</v>
      </c>
      <c r="E49" s="141">
        <v>46</v>
      </c>
      <c r="F49" s="142">
        <v>506</v>
      </c>
      <c r="G49" s="142">
        <v>1318</v>
      </c>
      <c r="H49" s="142">
        <v>1612</v>
      </c>
      <c r="I49" s="142">
        <v>467</v>
      </c>
      <c r="J49" s="142">
        <v>47</v>
      </c>
      <c r="K49" s="142">
        <v>639</v>
      </c>
      <c r="L49" s="142">
        <v>440</v>
      </c>
      <c r="M49" s="142">
        <v>679</v>
      </c>
      <c r="N49" s="142">
        <v>515</v>
      </c>
      <c r="O49" s="142">
        <v>1201</v>
      </c>
      <c r="P49" s="142">
        <v>403</v>
      </c>
      <c r="Q49" s="142">
        <v>472</v>
      </c>
      <c r="R49" s="142">
        <v>311</v>
      </c>
      <c r="S49" s="142">
        <v>70</v>
      </c>
      <c r="T49" s="142">
        <v>24</v>
      </c>
      <c r="U49" s="142">
        <v>124</v>
      </c>
      <c r="V49" s="142">
        <v>950</v>
      </c>
      <c r="W49" s="142">
        <v>521</v>
      </c>
      <c r="X49" s="142">
        <v>2</v>
      </c>
      <c r="Y49" s="142">
        <v>75</v>
      </c>
      <c r="Z49" s="142">
        <v>20</v>
      </c>
      <c r="AA49" s="142">
        <v>130</v>
      </c>
      <c r="AB49" s="142">
        <v>400</v>
      </c>
      <c r="AC49" s="142">
        <v>115</v>
      </c>
      <c r="AD49" s="142">
        <v>291</v>
      </c>
      <c r="AE49" s="142">
        <v>708</v>
      </c>
      <c r="AF49" s="142">
        <v>914</v>
      </c>
      <c r="AG49" s="142">
        <v>29</v>
      </c>
      <c r="AH49" s="142">
        <v>37</v>
      </c>
      <c r="AI49" s="142">
        <v>183</v>
      </c>
      <c r="AJ49" s="142">
        <v>12</v>
      </c>
      <c r="AK49" s="142">
        <v>787</v>
      </c>
      <c r="AL49" s="142">
        <v>75</v>
      </c>
      <c r="AM49" s="142">
        <v>11</v>
      </c>
      <c r="AN49" s="142">
        <v>39</v>
      </c>
      <c r="AO49" s="142">
        <v>1374</v>
      </c>
      <c r="AP49" s="142">
        <v>676</v>
      </c>
      <c r="AQ49" s="128" t="s">
        <v>173</v>
      </c>
      <c r="AR49" s="143">
        <v>14988</v>
      </c>
      <c r="AS49" s="117"/>
    </row>
    <row r="50" spans="1:45" ht="15" customHeight="1">
      <c r="A50" t="s">
        <v>169</v>
      </c>
      <c r="B50" s="188" t="s">
        <v>189</v>
      </c>
      <c r="C50" s="124">
        <v>4</v>
      </c>
      <c r="D50" s="125">
        <v>21409</v>
      </c>
      <c r="E50" s="126">
        <v>93</v>
      </c>
      <c r="F50" s="127">
        <v>1204</v>
      </c>
      <c r="G50" s="127">
        <v>1296</v>
      </c>
      <c r="H50" s="127">
        <v>623</v>
      </c>
      <c r="I50" s="127">
        <v>652</v>
      </c>
      <c r="J50" s="127">
        <v>48</v>
      </c>
      <c r="K50" s="127">
        <v>525</v>
      </c>
      <c r="L50" s="127">
        <v>621</v>
      </c>
      <c r="M50" s="127">
        <v>824</v>
      </c>
      <c r="N50" s="127">
        <v>584</v>
      </c>
      <c r="O50" s="127">
        <v>2027</v>
      </c>
      <c r="P50" s="127">
        <v>1090</v>
      </c>
      <c r="Q50" s="127">
        <v>1053</v>
      </c>
      <c r="R50" s="127">
        <v>485</v>
      </c>
      <c r="S50" s="127">
        <v>78</v>
      </c>
      <c r="T50" s="127">
        <v>31</v>
      </c>
      <c r="U50" s="127">
        <v>132</v>
      </c>
      <c r="V50" s="127">
        <v>897</v>
      </c>
      <c r="W50" s="127">
        <v>862</v>
      </c>
      <c r="X50" s="127">
        <v>6</v>
      </c>
      <c r="Y50" s="127">
        <v>30</v>
      </c>
      <c r="Z50" s="127">
        <v>29</v>
      </c>
      <c r="AA50" s="127">
        <v>91</v>
      </c>
      <c r="AB50" s="127">
        <v>920</v>
      </c>
      <c r="AC50" s="127">
        <v>150</v>
      </c>
      <c r="AD50" s="127">
        <v>190</v>
      </c>
      <c r="AE50" s="127">
        <v>455</v>
      </c>
      <c r="AF50" s="127">
        <v>1238</v>
      </c>
      <c r="AG50" s="127">
        <v>44</v>
      </c>
      <c r="AH50" s="127">
        <v>107</v>
      </c>
      <c r="AI50" s="127">
        <v>318</v>
      </c>
      <c r="AJ50" s="127">
        <v>20</v>
      </c>
      <c r="AK50" s="127">
        <v>927</v>
      </c>
      <c r="AL50" s="127">
        <v>128</v>
      </c>
      <c r="AM50" s="127">
        <v>16</v>
      </c>
      <c r="AN50" s="127">
        <v>59</v>
      </c>
      <c r="AO50" s="127">
        <v>2141</v>
      </c>
      <c r="AP50" s="127">
        <v>1415</v>
      </c>
      <c r="AQ50" s="130" t="s">
        <v>174</v>
      </c>
      <c r="AR50" s="129">
        <v>17860</v>
      </c>
      <c r="AS50" s="117"/>
    </row>
    <row r="51" spans="1:45" ht="15" customHeight="1">
      <c r="A51" t="s">
        <v>169</v>
      </c>
      <c r="B51" s="188" t="s">
        <v>189</v>
      </c>
      <c r="C51" s="124">
        <v>3</v>
      </c>
      <c r="D51" s="125">
        <v>25136</v>
      </c>
      <c r="E51" s="126">
        <v>109</v>
      </c>
      <c r="F51" s="127">
        <v>1535</v>
      </c>
      <c r="G51" s="127">
        <v>1327</v>
      </c>
      <c r="H51" s="127">
        <v>583</v>
      </c>
      <c r="I51" s="127">
        <v>867</v>
      </c>
      <c r="J51" s="127">
        <v>62</v>
      </c>
      <c r="K51" s="127">
        <v>449</v>
      </c>
      <c r="L51" s="127">
        <v>1076</v>
      </c>
      <c r="M51" s="127">
        <v>554</v>
      </c>
      <c r="N51" s="127">
        <v>350</v>
      </c>
      <c r="O51" s="127">
        <v>2632</v>
      </c>
      <c r="P51" s="127">
        <v>1919</v>
      </c>
      <c r="Q51" s="127">
        <v>519</v>
      </c>
      <c r="R51" s="127">
        <v>569</v>
      </c>
      <c r="S51" s="127">
        <v>102</v>
      </c>
      <c r="T51" s="127">
        <v>41</v>
      </c>
      <c r="U51" s="127">
        <v>108</v>
      </c>
      <c r="V51" s="127">
        <v>2098</v>
      </c>
      <c r="W51" s="127">
        <v>882</v>
      </c>
      <c r="X51" s="127">
        <v>8</v>
      </c>
      <c r="Y51" s="127">
        <v>46</v>
      </c>
      <c r="Z51" s="127">
        <v>50</v>
      </c>
      <c r="AA51" s="127">
        <v>120</v>
      </c>
      <c r="AB51" s="127">
        <v>904</v>
      </c>
      <c r="AC51" s="127">
        <v>212</v>
      </c>
      <c r="AD51" s="127">
        <v>109</v>
      </c>
      <c r="AE51" s="127">
        <v>280</v>
      </c>
      <c r="AF51" s="127">
        <v>876</v>
      </c>
      <c r="AG51" s="127">
        <v>88</v>
      </c>
      <c r="AH51" s="127">
        <v>413</v>
      </c>
      <c r="AI51" s="127">
        <v>376</v>
      </c>
      <c r="AJ51" s="127">
        <v>12</v>
      </c>
      <c r="AK51" s="127">
        <v>1150</v>
      </c>
      <c r="AL51" s="127">
        <v>160</v>
      </c>
      <c r="AM51" s="127">
        <v>27</v>
      </c>
      <c r="AN51" s="127">
        <v>72</v>
      </c>
      <c r="AO51" s="127">
        <v>2542</v>
      </c>
      <c r="AP51" s="127">
        <v>1909</v>
      </c>
      <c r="AQ51" s="130" t="s">
        <v>175</v>
      </c>
      <c r="AR51" s="129">
        <v>16649</v>
      </c>
      <c r="AS51" s="117"/>
    </row>
    <row r="52" spans="1:45" ht="15" customHeight="1">
      <c r="A52" t="s">
        <v>169</v>
      </c>
      <c r="B52" s="188" t="s">
        <v>189</v>
      </c>
      <c r="C52" s="124">
        <v>2</v>
      </c>
      <c r="D52" s="125">
        <v>19883</v>
      </c>
      <c r="E52" s="126">
        <v>66</v>
      </c>
      <c r="F52" s="127">
        <v>828</v>
      </c>
      <c r="G52" s="127">
        <v>1356</v>
      </c>
      <c r="H52" s="127">
        <v>401</v>
      </c>
      <c r="I52" s="127">
        <v>672</v>
      </c>
      <c r="J52" s="127">
        <v>12</v>
      </c>
      <c r="K52" s="127">
        <v>248</v>
      </c>
      <c r="L52" s="127">
        <v>457</v>
      </c>
      <c r="M52" s="127">
        <v>437</v>
      </c>
      <c r="N52" s="127">
        <v>201</v>
      </c>
      <c r="O52" s="127">
        <v>2637</v>
      </c>
      <c r="P52" s="127">
        <v>1962</v>
      </c>
      <c r="Q52" s="127">
        <v>767</v>
      </c>
      <c r="R52" s="127">
        <v>550</v>
      </c>
      <c r="S52" s="127">
        <v>70</v>
      </c>
      <c r="T52" s="127">
        <v>22</v>
      </c>
      <c r="U52" s="127">
        <v>73</v>
      </c>
      <c r="V52" s="127">
        <v>1505</v>
      </c>
      <c r="W52" s="127">
        <v>679</v>
      </c>
      <c r="X52" s="127">
        <v>3</v>
      </c>
      <c r="Y52" s="127">
        <v>7</v>
      </c>
      <c r="Z52" s="127">
        <v>36</v>
      </c>
      <c r="AA52" s="127">
        <v>114</v>
      </c>
      <c r="AB52" s="127">
        <v>1168</v>
      </c>
      <c r="AC52" s="127">
        <v>164</v>
      </c>
      <c r="AD52" s="127">
        <v>115</v>
      </c>
      <c r="AE52" s="127">
        <v>161</v>
      </c>
      <c r="AF52" s="127">
        <v>570</v>
      </c>
      <c r="AG52" s="127">
        <v>59</v>
      </c>
      <c r="AH52" s="127">
        <v>137</v>
      </c>
      <c r="AI52" s="127">
        <v>155</v>
      </c>
      <c r="AJ52" s="127">
        <v>6</v>
      </c>
      <c r="AK52" s="127">
        <v>709</v>
      </c>
      <c r="AL52" s="127">
        <v>63</v>
      </c>
      <c r="AM52" s="127">
        <v>28</v>
      </c>
      <c r="AN52" s="127">
        <v>20</v>
      </c>
      <c r="AO52" s="127">
        <v>1982</v>
      </c>
      <c r="AP52" s="127">
        <v>1443</v>
      </c>
      <c r="AQ52" s="130" t="s">
        <v>176</v>
      </c>
      <c r="AR52" s="129">
        <v>97</v>
      </c>
      <c r="AS52" s="117"/>
    </row>
    <row r="53" spans="1:45" ht="15" customHeight="1">
      <c r="A53" t="s">
        <v>169</v>
      </c>
      <c r="B53" s="188" t="s">
        <v>189</v>
      </c>
      <c r="C53" s="124">
        <v>1</v>
      </c>
      <c r="D53" s="125">
        <v>13018</v>
      </c>
      <c r="E53" s="126">
        <v>36</v>
      </c>
      <c r="F53" s="127">
        <v>215</v>
      </c>
      <c r="G53" s="127">
        <v>950</v>
      </c>
      <c r="H53" s="127">
        <v>160</v>
      </c>
      <c r="I53" s="127">
        <v>531</v>
      </c>
      <c r="J53" s="127">
        <v>29</v>
      </c>
      <c r="K53" s="127">
        <v>353</v>
      </c>
      <c r="L53" s="127">
        <v>182</v>
      </c>
      <c r="M53" s="127">
        <v>597</v>
      </c>
      <c r="N53" s="127">
        <v>254</v>
      </c>
      <c r="O53" s="127">
        <v>1067</v>
      </c>
      <c r="P53" s="127">
        <v>878</v>
      </c>
      <c r="Q53" s="127">
        <v>566</v>
      </c>
      <c r="R53" s="127">
        <v>164</v>
      </c>
      <c r="S53" s="127">
        <v>20</v>
      </c>
      <c r="T53" s="127">
        <v>12</v>
      </c>
      <c r="U53" s="127">
        <v>57</v>
      </c>
      <c r="V53" s="127">
        <v>913</v>
      </c>
      <c r="W53" s="127">
        <v>1160</v>
      </c>
      <c r="X53" s="127">
        <v>6</v>
      </c>
      <c r="Y53" s="127">
        <v>11</v>
      </c>
      <c r="Z53" s="127">
        <v>10</v>
      </c>
      <c r="AA53" s="127">
        <v>59</v>
      </c>
      <c r="AB53" s="127">
        <v>749</v>
      </c>
      <c r="AC53" s="127">
        <v>54</v>
      </c>
      <c r="AD53" s="127">
        <v>59</v>
      </c>
      <c r="AE53" s="127">
        <v>101</v>
      </c>
      <c r="AF53" s="127">
        <v>832</v>
      </c>
      <c r="AG53" s="127">
        <v>11</v>
      </c>
      <c r="AH53" s="127">
        <v>17</v>
      </c>
      <c r="AI53" s="127">
        <v>39</v>
      </c>
      <c r="AJ53" s="127">
        <v>1</v>
      </c>
      <c r="AK53" s="127">
        <v>787</v>
      </c>
      <c r="AL53" s="127">
        <v>13</v>
      </c>
      <c r="AM53" s="127">
        <v>4</v>
      </c>
      <c r="AN53" s="127">
        <v>2</v>
      </c>
      <c r="AO53" s="127">
        <v>1581</v>
      </c>
      <c r="AP53" s="127">
        <v>538</v>
      </c>
      <c r="AQ53" s="130" t="s">
        <v>177</v>
      </c>
      <c r="AR53" s="129">
        <v>697</v>
      </c>
      <c r="AS53" s="117"/>
    </row>
    <row r="54" spans="1:45" ht="15" customHeight="1">
      <c r="A54" t="s">
        <v>169</v>
      </c>
      <c r="B54" s="188" t="s">
        <v>189</v>
      </c>
      <c r="C54" s="124" t="s">
        <v>178</v>
      </c>
      <c r="D54" s="125">
        <v>95669</v>
      </c>
      <c r="E54" s="126">
        <v>350</v>
      </c>
      <c r="F54" s="127">
        <v>4288</v>
      </c>
      <c r="G54" s="127">
        <v>6247</v>
      </c>
      <c r="H54" s="127">
        <v>3379</v>
      </c>
      <c r="I54" s="127">
        <v>3189</v>
      </c>
      <c r="J54" s="127">
        <v>198</v>
      </c>
      <c r="K54" s="127">
        <v>2214</v>
      </c>
      <c r="L54" s="127">
        <v>2776</v>
      </c>
      <c r="M54" s="127">
        <v>3091</v>
      </c>
      <c r="N54" s="127">
        <v>1904</v>
      </c>
      <c r="O54" s="127">
        <v>9564</v>
      </c>
      <c r="P54" s="127">
        <v>6252</v>
      </c>
      <c r="Q54" s="127">
        <v>3377</v>
      </c>
      <c r="R54" s="127">
        <v>2079</v>
      </c>
      <c r="S54" s="127">
        <v>340</v>
      </c>
      <c r="T54" s="127">
        <v>130</v>
      </c>
      <c r="U54" s="127">
        <v>494</v>
      </c>
      <c r="V54" s="127">
        <v>6363</v>
      </c>
      <c r="W54" s="127">
        <v>4104</v>
      </c>
      <c r="X54" s="127">
        <v>25</v>
      </c>
      <c r="Y54" s="127">
        <v>169</v>
      </c>
      <c r="Z54" s="127">
        <v>145</v>
      </c>
      <c r="AA54" s="127">
        <v>514</v>
      </c>
      <c r="AB54" s="127">
        <v>4141</v>
      </c>
      <c r="AC54" s="127">
        <v>695</v>
      </c>
      <c r="AD54" s="127">
        <v>764</v>
      </c>
      <c r="AE54" s="127">
        <v>1705</v>
      </c>
      <c r="AF54" s="127">
        <v>4430</v>
      </c>
      <c r="AG54" s="127">
        <v>231</v>
      </c>
      <c r="AH54" s="127">
        <v>711</v>
      </c>
      <c r="AI54" s="127">
        <v>1071</v>
      </c>
      <c r="AJ54" s="127">
        <v>51</v>
      </c>
      <c r="AK54" s="127">
        <v>4360</v>
      </c>
      <c r="AL54" s="127">
        <v>439</v>
      </c>
      <c r="AM54" s="127">
        <v>86</v>
      </c>
      <c r="AN54" s="127">
        <v>192</v>
      </c>
      <c r="AO54" s="127">
        <v>9620</v>
      </c>
      <c r="AP54" s="127">
        <v>5981</v>
      </c>
      <c r="AQ54" s="130" t="s">
        <v>179</v>
      </c>
      <c r="AR54" s="129">
        <v>50291</v>
      </c>
      <c r="AS54" s="117"/>
    </row>
    <row r="55" spans="1:45" s="131" customFormat="1" ht="15" customHeight="1">
      <c r="A55" s="131" t="s">
        <v>169</v>
      </c>
      <c r="B55" s="132" t="s">
        <v>180</v>
      </c>
      <c r="C55" s="133" t="s">
        <v>181</v>
      </c>
      <c r="D55" s="134">
        <v>3.08</v>
      </c>
      <c r="E55" s="135">
        <v>3.13</v>
      </c>
      <c r="F55" s="136">
        <v>3.22</v>
      </c>
      <c r="G55" s="136">
        <v>3.11</v>
      </c>
      <c r="H55" s="136">
        <v>3.93</v>
      </c>
      <c r="I55" s="136">
        <v>2.95</v>
      </c>
      <c r="J55" s="136">
        <v>3.36</v>
      </c>
      <c r="K55" s="136">
        <v>3.38</v>
      </c>
      <c r="L55" s="136">
        <v>3.24</v>
      </c>
      <c r="M55" s="136">
        <v>3.18</v>
      </c>
      <c r="N55" s="136">
        <v>3.48</v>
      </c>
      <c r="O55" s="136">
        <v>2.96</v>
      </c>
      <c r="P55" s="136">
        <v>2.71</v>
      </c>
      <c r="Q55" s="136">
        <v>3.03</v>
      </c>
      <c r="R55" s="136">
        <v>3.11</v>
      </c>
      <c r="S55" s="136">
        <v>3.32</v>
      </c>
      <c r="T55" s="136">
        <v>3.25</v>
      </c>
      <c r="U55" s="136">
        <v>3.39</v>
      </c>
      <c r="V55" s="136">
        <v>2.92</v>
      </c>
      <c r="W55" s="136">
        <v>2.73</v>
      </c>
      <c r="X55" s="136">
        <v>2.8</v>
      </c>
      <c r="Y55" s="136">
        <v>3.89</v>
      </c>
      <c r="Z55" s="136">
        <v>3.09</v>
      </c>
      <c r="AA55" s="136">
        <v>3.23</v>
      </c>
      <c r="AB55" s="136">
        <v>2.77</v>
      </c>
      <c r="AC55" s="136">
        <v>3.16</v>
      </c>
      <c r="AD55" s="136">
        <v>3.71</v>
      </c>
      <c r="AE55" s="136">
        <v>3.88</v>
      </c>
      <c r="AF55" s="136">
        <v>3.19</v>
      </c>
      <c r="AG55" s="136">
        <v>3.09</v>
      </c>
      <c r="AH55" s="136">
        <v>3.01</v>
      </c>
      <c r="AI55" s="136">
        <v>3.42</v>
      </c>
      <c r="AJ55" s="136">
        <v>3.71</v>
      </c>
      <c r="AK55" s="136">
        <v>3.05</v>
      </c>
      <c r="AL55" s="136">
        <v>3.43</v>
      </c>
      <c r="AM55" s="136">
        <v>3.02</v>
      </c>
      <c r="AN55" s="136">
        <v>3.59</v>
      </c>
      <c r="AO55" s="136">
        <v>2.97</v>
      </c>
      <c r="AP55" s="136">
        <v>3.04</v>
      </c>
      <c r="AQ55" s="130" t="s">
        <v>182</v>
      </c>
      <c r="AR55" s="137" t="s">
        <v>183</v>
      </c>
      <c r="AS55" s="138"/>
    </row>
    <row r="56" spans="1:45" ht="15" customHeight="1">
      <c r="A56" t="s">
        <v>169</v>
      </c>
      <c r="B56" s="139" t="s">
        <v>190</v>
      </c>
      <c r="C56" s="140">
        <v>5</v>
      </c>
      <c r="D56" s="125" t="s">
        <v>172</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172</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v>1</v>
      </c>
      <c r="AS56" s="117"/>
    </row>
    <row r="57" spans="1:45" ht="15" customHeight="1">
      <c r="A57" t="s">
        <v>169</v>
      </c>
      <c r="B57" s="188" t="s">
        <v>190</v>
      </c>
      <c r="C57" s="124">
        <v>4</v>
      </c>
      <c r="D57" s="125" t="s">
        <v>172</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172</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172</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172</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172</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172</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172</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172</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v>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v>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v>1</v>
      </c>
      <c r="AS61" s="117"/>
    </row>
    <row r="62" spans="1:45" s="131" customFormat="1" ht="15" customHeight="1">
      <c r="A62" s="131" t="s">
        <v>169</v>
      </c>
      <c r="B62" s="132" t="s">
        <v>180</v>
      </c>
      <c r="C62" s="133" t="s">
        <v>181</v>
      </c>
      <c r="D62" s="134" t="s">
        <v>172</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172</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7462</v>
      </c>
      <c r="E63" s="141">
        <v>20</v>
      </c>
      <c r="F63" s="142">
        <v>230</v>
      </c>
      <c r="G63" s="142">
        <v>477</v>
      </c>
      <c r="H63" s="142">
        <v>741</v>
      </c>
      <c r="I63" s="142">
        <v>290</v>
      </c>
      <c r="J63" s="142">
        <v>194</v>
      </c>
      <c r="K63" s="142">
        <v>405</v>
      </c>
      <c r="L63" s="142">
        <v>221</v>
      </c>
      <c r="M63" s="142">
        <v>281</v>
      </c>
      <c r="N63" s="142">
        <v>225</v>
      </c>
      <c r="O63" s="142">
        <v>462</v>
      </c>
      <c r="P63" s="142">
        <v>124</v>
      </c>
      <c r="Q63" s="142">
        <v>146</v>
      </c>
      <c r="R63" s="142">
        <v>141</v>
      </c>
      <c r="S63" s="142">
        <v>47</v>
      </c>
      <c r="T63" s="142">
        <v>10</v>
      </c>
      <c r="U63" s="142">
        <v>34</v>
      </c>
      <c r="V63" s="142">
        <v>297</v>
      </c>
      <c r="W63" s="142">
        <v>296</v>
      </c>
      <c r="X63" s="142">
        <v>2</v>
      </c>
      <c r="Y63" s="142">
        <v>19</v>
      </c>
      <c r="Z63" s="142">
        <v>11</v>
      </c>
      <c r="AA63" s="142">
        <v>53</v>
      </c>
      <c r="AB63" s="142">
        <v>240</v>
      </c>
      <c r="AC63" s="142">
        <v>49</v>
      </c>
      <c r="AD63" s="142">
        <v>124</v>
      </c>
      <c r="AE63" s="142">
        <v>299</v>
      </c>
      <c r="AF63" s="142">
        <v>359</v>
      </c>
      <c r="AG63" s="142">
        <v>13</v>
      </c>
      <c r="AH63" s="142">
        <v>25</v>
      </c>
      <c r="AI63" s="142">
        <v>255</v>
      </c>
      <c r="AJ63" s="142">
        <v>5</v>
      </c>
      <c r="AK63" s="142">
        <v>353</v>
      </c>
      <c r="AL63" s="142">
        <v>32</v>
      </c>
      <c r="AM63" s="142">
        <v>9</v>
      </c>
      <c r="AN63" s="142">
        <v>9</v>
      </c>
      <c r="AO63" s="142">
        <v>621</v>
      </c>
      <c r="AP63" s="142">
        <v>343</v>
      </c>
      <c r="AQ63" s="128" t="s">
        <v>173</v>
      </c>
      <c r="AR63" s="143">
        <v>8401</v>
      </c>
      <c r="AS63" s="117"/>
    </row>
    <row r="64" spans="1:45" ht="15" customHeight="1">
      <c r="A64" t="s">
        <v>169</v>
      </c>
      <c r="B64" s="188" t="s">
        <v>191</v>
      </c>
      <c r="C64" s="124">
        <v>4</v>
      </c>
      <c r="D64" s="125">
        <v>8490</v>
      </c>
      <c r="E64" s="126">
        <v>38</v>
      </c>
      <c r="F64" s="127">
        <v>459</v>
      </c>
      <c r="G64" s="127">
        <v>440</v>
      </c>
      <c r="H64" s="127">
        <v>220</v>
      </c>
      <c r="I64" s="127">
        <v>238</v>
      </c>
      <c r="J64" s="127">
        <v>42</v>
      </c>
      <c r="K64" s="127">
        <v>256</v>
      </c>
      <c r="L64" s="127">
        <v>324</v>
      </c>
      <c r="M64" s="127">
        <v>306</v>
      </c>
      <c r="N64" s="127">
        <v>230</v>
      </c>
      <c r="O64" s="127">
        <v>673</v>
      </c>
      <c r="P64" s="127">
        <v>291</v>
      </c>
      <c r="Q64" s="127">
        <v>328</v>
      </c>
      <c r="R64" s="127">
        <v>199</v>
      </c>
      <c r="S64" s="127">
        <v>47</v>
      </c>
      <c r="T64" s="127">
        <v>7</v>
      </c>
      <c r="U64" s="127">
        <v>42</v>
      </c>
      <c r="V64" s="127">
        <v>282</v>
      </c>
      <c r="W64" s="127">
        <v>456</v>
      </c>
      <c r="X64" s="127">
        <v>1</v>
      </c>
      <c r="Y64" s="127">
        <v>4</v>
      </c>
      <c r="Z64" s="127">
        <v>20</v>
      </c>
      <c r="AA64" s="127">
        <v>39</v>
      </c>
      <c r="AB64" s="127">
        <v>419</v>
      </c>
      <c r="AC64" s="127">
        <v>59</v>
      </c>
      <c r="AD64" s="127">
        <v>66</v>
      </c>
      <c r="AE64" s="127">
        <v>150</v>
      </c>
      <c r="AF64" s="127">
        <v>469</v>
      </c>
      <c r="AG64" s="127">
        <v>22</v>
      </c>
      <c r="AH64" s="127">
        <v>33</v>
      </c>
      <c r="AI64" s="127">
        <v>491</v>
      </c>
      <c r="AJ64" s="127">
        <v>30</v>
      </c>
      <c r="AK64" s="127">
        <v>315</v>
      </c>
      <c r="AL64" s="127">
        <v>54</v>
      </c>
      <c r="AM64" s="127">
        <v>8</v>
      </c>
      <c r="AN64" s="127">
        <v>14</v>
      </c>
      <c r="AO64" s="127">
        <v>802</v>
      </c>
      <c r="AP64" s="127">
        <v>616</v>
      </c>
      <c r="AQ64" s="130" t="s">
        <v>174</v>
      </c>
      <c r="AR64" s="129">
        <v>7153</v>
      </c>
      <c r="AS64" s="117"/>
    </row>
    <row r="65" spans="1:45" ht="15" customHeight="1">
      <c r="A65" t="s">
        <v>169</v>
      </c>
      <c r="B65" s="188" t="s">
        <v>191</v>
      </c>
      <c r="C65" s="124">
        <v>3</v>
      </c>
      <c r="D65" s="125">
        <v>10029</v>
      </c>
      <c r="E65" s="126">
        <v>39</v>
      </c>
      <c r="F65" s="127">
        <v>563</v>
      </c>
      <c r="G65" s="127">
        <v>490</v>
      </c>
      <c r="H65" s="127">
        <v>220</v>
      </c>
      <c r="I65" s="127">
        <v>337</v>
      </c>
      <c r="J65" s="127">
        <v>42</v>
      </c>
      <c r="K65" s="127">
        <v>253</v>
      </c>
      <c r="L65" s="127">
        <v>540</v>
      </c>
      <c r="M65" s="127">
        <v>229</v>
      </c>
      <c r="N65" s="127">
        <v>149</v>
      </c>
      <c r="O65" s="127">
        <v>943</v>
      </c>
      <c r="P65" s="127">
        <v>491</v>
      </c>
      <c r="Q65" s="127">
        <v>176</v>
      </c>
      <c r="R65" s="127">
        <v>211</v>
      </c>
      <c r="S65" s="127">
        <v>59</v>
      </c>
      <c r="T65" s="127">
        <v>18</v>
      </c>
      <c r="U65" s="127">
        <v>39</v>
      </c>
      <c r="V65" s="127">
        <v>675</v>
      </c>
      <c r="W65" s="127">
        <v>476</v>
      </c>
      <c r="X65" s="127">
        <v>6</v>
      </c>
      <c r="Y65" s="127">
        <v>7</v>
      </c>
      <c r="Z65" s="127">
        <v>23</v>
      </c>
      <c r="AA65" s="127">
        <v>50</v>
      </c>
      <c r="AB65" s="127">
        <v>329</v>
      </c>
      <c r="AC65" s="127">
        <v>82</v>
      </c>
      <c r="AD65" s="127">
        <v>36</v>
      </c>
      <c r="AE65" s="127">
        <v>92</v>
      </c>
      <c r="AF65" s="127">
        <v>357</v>
      </c>
      <c r="AG65" s="127">
        <v>60</v>
      </c>
      <c r="AH65" s="127">
        <v>184</v>
      </c>
      <c r="AI65" s="127">
        <v>522</v>
      </c>
      <c r="AJ65" s="127">
        <v>41</v>
      </c>
      <c r="AK65" s="127">
        <v>460</v>
      </c>
      <c r="AL65" s="127">
        <v>69</v>
      </c>
      <c r="AM65" s="127">
        <v>10</v>
      </c>
      <c r="AN65" s="127">
        <v>38</v>
      </c>
      <c r="AO65" s="127">
        <v>939</v>
      </c>
      <c r="AP65" s="127">
        <v>774</v>
      </c>
      <c r="AQ65" s="130" t="s">
        <v>175</v>
      </c>
      <c r="AR65" s="129">
        <v>5336</v>
      </c>
      <c r="AS65" s="117"/>
    </row>
    <row r="66" spans="1:45" ht="15" customHeight="1">
      <c r="A66" t="s">
        <v>169</v>
      </c>
      <c r="B66" s="188" t="s">
        <v>191</v>
      </c>
      <c r="C66" s="124">
        <v>2</v>
      </c>
      <c r="D66" s="125">
        <v>8716</v>
      </c>
      <c r="E66" s="126">
        <v>44</v>
      </c>
      <c r="F66" s="127">
        <v>453</v>
      </c>
      <c r="G66" s="127">
        <v>485</v>
      </c>
      <c r="H66" s="127">
        <v>138</v>
      </c>
      <c r="I66" s="127">
        <v>250</v>
      </c>
      <c r="J66" s="127">
        <v>4</v>
      </c>
      <c r="K66" s="127">
        <v>127</v>
      </c>
      <c r="L66" s="127">
        <v>283</v>
      </c>
      <c r="M66" s="127">
        <v>189</v>
      </c>
      <c r="N66" s="127">
        <v>103</v>
      </c>
      <c r="O66" s="127">
        <v>1148</v>
      </c>
      <c r="P66" s="127">
        <v>726</v>
      </c>
      <c r="Q66" s="127">
        <v>302</v>
      </c>
      <c r="R66" s="127">
        <v>233</v>
      </c>
      <c r="S66" s="127">
        <v>33</v>
      </c>
      <c r="T66" s="127">
        <v>10</v>
      </c>
      <c r="U66" s="127">
        <v>33</v>
      </c>
      <c r="V66" s="127">
        <v>459</v>
      </c>
      <c r="W66" s="127">
        <v>407</v>
      </c>
      <c r="X66" s="127">
        <v>8</v>
      </c>
      <c r="Y66" s="127">
        <v>1</v>
      </c>
      <c r="Z66" s="127">
        <v>14</v>
      </c>
      <c r="AA66" s="127">
        <v>55</v>
      </c>
      <c r="AB66" s="127">
        <v>431</v>
      </c>
      <c r="AC66" s="127">
        <v>70</v>
      </c>
      <c r="AD66" s="127">
        <v>47</v>
      </c>
      <c r="AE66" s="127">
        <v>46</v>
      </c>
      <c r="AF66" s="127">
        <v>257</v>
      </c>
      <c r="AG66" s="127">
        <v>51</v>
      </c>
      <c r="AH66" s="127">
        <v>67</v>
      </c>
      <c r="AI66" s="127">
        <v>253</v>
      </c>
      <c r="AJ66" s="127">
        <v>48</v>
      </c>
      <c r="AK66" s="127">
        <v>317</v>
      </c>
      <c r="AL66" s="127">
        <v>26</v>
      </c>
      <c r="AM66" s="127">
        <v>10</v>
      </c>
      <c r="AN66" s="127">
        <v>11</v>
      </c>
      <c r="AO66" s="127">
        <v>822</v>
      </c>
      <c r="AP66" s="127">
        <v>755</v>
      </c>
      <c r="AQ66" s="130" t="s">
        <v>176</v>
      </c>
      <c r="AR66" s="129">
        <v>199</v>
      </c>
      <c r="AS66" s="117"/>
    </row>
    <row r="67" spans="1:45" ht="15" customHeight="1">
      <c r="A67" t="s">
        <v>169</v>
      </c>
      <c r="B67" s="188" t="s">
        <v>191</v>
      </c>
      <c r="C67" s="124">
        <v>1</v>
      </c>
      <c r="D67" s="125">
        <v>9354</v>
      </c>
      <c r="E67" s="126">
        <v>52</v>
      </c>
      <c r="F67" s="127">
        <v>207</v>
      </c>
      <c r="G67" s="127">
        <v>461</v>
      </c>
      <c r="H67" s="127">
        <v>50</v>
      </c>
      <c r="I67" s="127">
        <v>258</v>
      </c>
      <c r="J67" s="127">
        <v>16</v>
      </c>
      <c r="K67" s="127">
        <v>237</v>
      </c>
      <c r="L67" s="127">
        <v>177</v>
      </c>
      <c r="M67" s="127">
        <v>371</v>
      </c>
      <c r="N67" s="127">
        <v>188</v>
      </c>
      <c r="O67" s="127">
        <v>978</v>
      </c>
      <c r="P67" s="127">
        <v>614</v>
      </c>
      <c r="Q67" s="127">
        <v>369</v>
      </c>
      <c r="R67" s="127">
        <v>103</v>
      </c>
      <c r="S67" s="127">
        <v>11</v>
      </c>
      <c r="T67" s="127">
        <v>5</v>
      </c>
      <c r="U67" s="127">
        <v>57</v>
      </c>
      <c r="V67" s="127">
        <v>493</v>
      </c>
      <c r="W67" s="127">
        <v>1064</v>
      </c>
      <c r="X67" s="127">
        <v>4</v>
      </c>
      <c r="Y67" s="127">
        <v>5</v>
      </c>
      <c r="Z67" s="127">
        <v>6</v>
      </c>
      <c r="AA67" s="127">
        <v>35</v>
      </c>
      <c r="AB67" s="127">
        <v>376</v>
      </c>
      <c r="AC67" s="127">
        <v>24</v>
      </c>
      <c r="AD67" s="127">
        <v>42</v>
      </c>
      <c r="AE67" s="127">
        <v>48</v>
      </c>
      <c r="AF67" s="127">
        <v>573</v>
      </c>
      <c r="AG67" s="127">
        <v>12</v>
      </c>
      <c r="AH67" s="127">
        <v>17</v>
      </c>
      <c r="AI67" s="127">
        <v>86</v>
      </c>
      <c r="AJ67" s="127">
        <v>28</v>
      </c>
      <c r="AK67" s="127">
        <v>429</v>
      </c>
      <c r="AL67" s="127">
        <v>14</v>
      </c>
      <c r="AM67" s="127">
        <v>1</v>
      </c>
      <c r="AN67" s="127">
        <v>1</v>
      </c>
      <c r="AO67" s="127">
        <v>1312</v>
      </c>
      <c r="AP67" s="127">
        <v>630</v>
      </c>
      <c r="AQ67" s="130" t="s">
        <v>177</v>
      </c>
      <c r="AR67" s="129">
        <v>5962</v>
      </c>
      <c r="AS67" s="117"/>
    </row>
    <row r="68" spans="1:45" ht="15" customHeight="1">
      <c r="A68" t="s">
        <v>169</v>
      </c>
      <c r="B68" s="188" t="s">
        <v>191</v>
      </c>
      <c r="C68" s="124" t="s">
        <v>178</v>
      </c>
      <c r="D68" s="125">
        <v>44051</v>
      </c>
      <c r="E68" s="126">
        <v>193</v>
      </c>
      <c r="F68" s="127">
        <v>1912</v>
      </c>
      <c r="G68" s="127">
        <v>2353</v>
      </c>
      <c r="H68" s="127">
        <v>1369</v>
      </c>
      <c r="I68" s="127">
        <v>1373</v>
      </c>
      <c r="J68" s="127">
        <v>298</v>
      </c>
      <c r="K68" s="127">
        <v>1278</v>
      </c>
      <c r="L68" s="127">
        <v>1545</v>
      </c>
      <c r="M68" s="127">
        <v>1376</v>
      </c>
      <c r="N68" s="127">
        <v>895</v>
      </c>
      <c r="O68" s="127">
        <v>4204</v>
      </c>
      <c r="P68" s="127">
        <v>2246</v>
      </c>
      <c r="Q68" s="127">
        <v>1321</v>
      </c>
      <c r="R68" s="127">
        <v>887</v>
      </c>
      <c r="S68" s="127">
        <v>197</v>
      </c>
      <c r="T68" s="127">
        <v>50</v>
      </c>
      <c r="U68" s="127">
        <v>205</v>
      </c>
      <c r="V68" s="127">
        <v>2206</v>
      </c>
      <c r="W68" s="127">
        <v>2699</v>
      </c>
      <c r="X68" s="127">
        <v>21</v>
      </c>
      <c r="Y68" s="127">
        <v>36</v>
      </c>
      <c r="Z68" s="127">
        <v>74</v>
      </c>
      <c r="AA68" s="127">
        <v>232</v>
      </c>
      <c r="AB68" s="127">
        <v>1795</v>
      </c>
      <c r="AC68" s="127">
        <v>284</v>
      </c>
      <c r="AD68" s="127">
        <v>315</v>
      </c>
      <c r="AE68" s="127">
        <v>635</v>
      </c>
      <c r="AF68" s="127">
        <v>2015</v>
      </c>
      <c r="AG68" s="127">
        <v>158</v>
      </c>
      <c r="AH68" s="127">
        <v>326</v>
      </c>
      <c r="AI68" s="127">
        <v>1607</v>
      </c>
      <c r="AJ68" s="127">
        <v>152</v>
      </c>
      <c r="AK68" s="127">
        <v>1874</v>
      </c>
      <c r="AL68" s="127">
        <v>195</v>
      </c>
      <c r="AM68" s="127">
        <v>38</v>
      </c>
      <c r="AN68" s="127">
        <v>73</v>
      </c>
      <c r="AO68" s="127">
        <v>4496</v>
      </c>
      <c r="AP68" s="127">
        <v>3118</v>
      </c>
      <c r="AQ68" s="130" t="s">
        <v>179</v>
      </c>
      <c r="AR68" s="129">
        <v>27051</v>
      </c>
      <c r="AS68" s="117"/>
    </row>
    <row r="69" spans="1:45" s="131" customFormat="1" ht="15" customHeight="1">
      <c r="A69" s="131" t="s">
        <v>169</v>
      </c>
      <c r="B69" s="132" t="s">
        <v>180</v>
      </c>
      <c r="C69" s="133" t="s">
        <v>181</v>
      </c>
      <c r="D69" s="134">
        <v>2.91</v>
      </c>
      <c r="E69" s="135">
        <v>2.64</v>
      </c>
      <c r="F69" s="136">
        <v>3.03</v>
      </c>
      <c r="G69" s="136">
        <v>2.99</v>
      </c>
      <c r="H69" s="136">
        <v>4.07</v>
      </c>
      <c r="I69" s="136">
        <v>3.04</v>
      </c>
      <c r="J69" s="136">
        <v>4.32</v>
      </c>
      <c r="K69" s="136">
        <v>3.36</v>
      </c>
      <c r="L69" s="136">
        <v>3.08</v>
      </c>
      <c r="M69" s="136">
        <v>2.95</v>
      </c>
      <c r="N69" s="136">
        <v>3.22</v>
      </c>
      <c r="O69" s="136">
        <v>2.64</v>
      </c>
      <c r="P69" s="136">
        <v>2.37</v>
      </c>
      <c r="Q69" s="136">
        <v>2.68</v>
      </c>
      <c r="R69" s="136">
        <v>3.05</v>
      </c>
      <c r="S69" s="136">
        <v>3.44</v>
      </c>
      <c r="T69" s="136">
        <v>3.14</v>
      </c>
      <c r="U69" s="136">
        <v>2.82</v>
      </c>
      <c r="V69" s="136">
        <v>2.74</v>
      </c>
      <c r="W69" s="136">
        <v>2.4500000000000002</v>
      </c>
      <c r="X69" s="136">
        <v>2.48</v>
      </c>
      <c r="Y69" s="136">
        <v>3.86</v>
      </c>
      <c r="Z69" s="136">
        <v>3.22</v>
      </c>
      <c r="AA69" s="136">
        <v>3.09</v>
      </c>
      <c r="AB69" s="136">
        <v>2.84</v>
      </c>
      <c r="AC69" s="136">
        <v>3.14</v>
      </c>
      <c r="AD69" s="136">
        <v>3.58</v>
      </c>
      <c r="AE69" s="136">
        <v>3.95</v>
      </c>
      <c r="AF69" s="136">
        <v>2.89</v>
      </c>
      <c r="AG69" s="136">
        <v>2.83</v>
      </c>
      <c r="AH69" s="136">
        <v>2.94</v>
      </c>
      <c r="AI69" s="136">
        <v>3.36</v>
      </c>
      <c r="AJ69" s="136">
        <v>2.58</v>
      </c>
      <c r="AK69" s="136">
        <v>2.92</v>
      </c>
      <c r="AL69" s="136">
        <v>3.33</v>
      </c>
      <c r="AM69" s="136">
        <v>3.37</v>
      </c>
      <c r="AN69" s="136">
        <v>3.26</v>
      </c>
      <c r="AO69" s="136">
        <v>2.69</v>
      </c>
      <c r="AP69" s="136">
        <v>2.77</v>
      </c>
      <c r="AQ69" s="130" t="s">
        <v>182</v>
      </c>
      <c r="AR69" s="137" t="s">
        <v>183</v>
      </c>
      <c r="AS69" s="138"/>
    </row>
    <row r="70" spans="1:45" ht="15" customHeight="1">
      <c r="A70" t="s">
        <v>169</v>
      </c>
      <c r="B70" s="139" t="s">
        <v>192</v>
      </c>
      <c r="C70" s="140">
        <v>5</v>
      </c>
      <c r="D70" s="125">
        <v>347362</v>
      </c>
      <c r="E70" s="141">
        <v>817</v>
      </c>
      <c r="F70" s="142">
        <v>9245</v>
      </c>
      <c r="G70" s="142">
        <v>29556</v>
      </c>
      <c r="H70" s="142">
        <v>33726</v>
      </c>
      <c r="I70" s="142">
        <v>10318</v>
      </c>
      <c r="J70" s="142">
        <v>3000</v>
      </c>
      <c r="K70" s="142">
        <v>13163</v>
      </c>
      <c r="L70" s="142">
        <v>8844</v>
      </c>
      <c r="M70" s="142">
        <v>14888</v>
      </c>
      <c r="N70" s="142">
        <v>11487</v>
      </c>
      <c r="O70" s="142">
        <v>22668</v>
      </c>
      <c r="P70" s="142">
        <v>7545</v>
      </c>
      <c r="Q70" s="142">
        <v>8179</v>
      </c>
      <c r="R70" s="142">
        <v>6034</v>
      </c>
      <c r="S70" s="142">
        <v>1061</v>
      </c>
      <c r="T70" s="142">
        <v>407</v>
      </c>
      <c r="U70" s="142">
        <v>2607</v>
      </c>
      <c r="V70" s="142">
        <v>19450</v>
      </c>
      <c r="W70" s="142">
        <v>11333</v>
      </c>
      <c r="X70" s="142">
        <v>89</v>
      </c>
      <c r="Y70" s="142">
        <v>375</v>
      </c>
      <c r="Z70" s="142">
        <v>460</v>
      </c>
      <c r="AA70" s="142">
        <v>2402</v>
      </c>
      <c r="AB70" s="142">
        <v>7288</v>
      </c>
      <c r="AC70" s="142">
        <v>2075</v>
      </c>
      <c r="AD70" s="142">
        <v>6341</v>
      </c>
      <c r="AE70" s="142">
        <v>14464</v>
      </c>
      <c r="AF70" s="142">
        <v>19394</v>
      </c>
      <c r="AG70" s="142">
        <v>546</v>
      </c>
      <c r="AH70" s="142">
        <v>927</v>
      </c>
      <c r="AI70" s="142">
        <v>15169</v>
      </c>
      <c r="AJ70" s="142">
        <v>740</v>
      </c>
      <c r="AK70" s="142">
        <v>17229</v>
      </c>
      <c r="AL70" s="142">
        <v>1646</v>
      </c>
      <c r="AM70" s="142">
        <v>223</v>
      </c>
      <c r="AN70" s="142">
        <v>615</v>
      </c>
      <c r="AO70" s="142">
        <v>28816</v>
      </c>
      <c r="AP70" s="142">
        <v>14235</v>
      </c>
      <c r="AQ70" s="128" t="s">
        <v>173</v>
      </c>
      <c r="AR70" s="143">
        <v>347663</v>
      </c>
      <c r="AS70" s="117"/>
    </row>
    <row r="71" spans="1:45" ht="15" customHeight="1">
      <c r="A71" t="s">
        <v>169</v>
      </c>
      <c r="B71" s="188" t="s">
        <v>192</v>
      </c>
      <c r="C71" s="124">
        <v>4</v>
      </c>
      <c r="D71" s="125">
        <v>465312</v>
      </c>
      <c r="E71" s="126">
        <v>1783</v>
      </c>
      <c r="F71" s="127">
        <v>24426</v>
      </c>
      <c r="G71" s="127">
        <v>27812</v>
      </c>
      <c r="H71" s="127">
        <v>13073</v>
      </c>
      <c r="I71" s="127">
        <v>13363</v>
      </c>
      <c r="J71" s="127">
        <v>923</v>
      </c>
      <c r="K71" s="127">
        <v>10687</v>
      </c>
      <c r="L71" s="127">
        <v>13480</v>
      </c>
      <c r="M71" s="127">
        <v>18453</v>
      </c>
      <c r="N71" s="127">
        <v>13561</v>
      </c>
      <c r="O71" s="127">
        <v>40893</v>
      </c>
      <c r="P71" s="127">
        <v>21027</v>
      </c>
      <c r="Q71" s="127">
        <v>21043</v>
      </c>
      <c r="R71" s="127">
        <v>10494</v>
      </c>
      <c r="S71" s="127">
        <v>1592</v>
      </c>
      <c r="T71" s="127">
        <v>571</v>
      </c>
      <c r="U71" s="127">
        <v>2755</v>
      </c>
      <c r="V71" s="127">
        <v>19052</v>
      </c>
      <c r="W71" s="127">
        <v>19153</v>
      </c>
      <c r="X71" s="127">
        <v>161</v>
      </c>
      <c r="Y71" s="127">
        <v>123</v>
      </c>
      <c r="Z71" s="127">
        <v>619</v>
      </c>
      <c r="AA71" s="127">
        <v>1903</v>
      </c>
      <c r="AB71" s="127">
        <v>18894</v>
      </c>
      <c r="AC71" s="127">
        <v>3086</v>
      </c>
      <c r="AD71" s="127">
        <v>3770</v>
      </c>
      <c r="AE71" s="127">
        <v>9921</v>
      </c>
      <c r="AF71" s="127">
        <v>26123</v>
      </c>
      <c r="AG71" s="127">
        <v>1149</v>
      </c>
      <c r="AH71" s="127">
        <v>2085</v>
      </c>
      <c r="AI71" s="127">
        <v>22699</v>
      </c>
      <c r="AJ71" s="127">
        <v>2113</v>
      </c>
      <c r="AK71" s="127">
        <v>19662</v>
      </c>
      <c r="AL71" s="127">
        <v>2744</v>
      </c>
      <c r="AM71" s="127">
        <v>334</v>
      </c>
      <c r="AN71" s="127">
        <v>1119</v>
      </c>
      <c r="AO71" s="127">
        <v>45387</v>
      </c>
      <c r="AP71" s="127">
        <v>29279</v>
      </c>
      <c r="AQ71" s="130" t="s">
        <v>174</v>
      </c>
      <c r="AR71" s="129">
        <v>412666</v>
      </c>
      <c r="AS71" s="117"/>
    </row>
    <row r="72" spans="1:45" ht="15" customHeight="1">
      <c r="A72" t="s">
        <v>169</v>
      </c>
      <c r="B72" s="188" t="s">
        <v>192</v>
      </c>
      <c r="C72" s="124">
        <v>3</v>
      </c>
      <c r="D72" s="125">
        <v>560495</v>
      </c>
      <c r="E72" s="126">
        <v>2029</v>
      </c>
      <c r="F72" s="127">
        <v>33209</v>
      </c>
      <c r="G72" s="127">
        <v>29823</v>
      </c>
      <c r="H72" s="127">
        <v>13389</v>
      </c>
      <c r="I72" s="127">
        <v>20059</v>
      </c>
      <c r="J72" s="127">
        <v>925</v>
      </c>
      <c r="K72" s="127">
        <v>10083</v>
      </c>
      <c r="L72" s="127">
        <v>23870</v>
      </c>
      <c r="M72" s="127">
        <v>13043</v>
      </c>
      <c r="N72" s="127">
        <v>8081</v>
      </c>
      <c r="O72" s="127">
        <v>54942</v>
      </c>
      <c r="P72" s="127">
        <v>38430</v>
      </c>
      <c r="Q72" s="127">
        <v>10757</v>
      </c>
      <c r="R72" s="127">
        <v>12569</v>
      </c>
      <c r="S72" s="127">
        <v>2354</v>
      </c>
      <c r="T72" s="127">
        <v>672</v>
      </c>
      <c r="U72" s="127">
        <v>2072</v>
      </c>
      <c r="V72" s="127">
        <v>45575</v>
      </c>
      <c r="W72" s="127">
        <v>20124</v>
      </c>
      <c r="X72" s="127">
        <v>308</v>
      </c>
      <c r="Y72" s="127">
        <v>228</v>
      </c>
      <c r="Z72" s="127">
        <v>859</v>
      </c>
      <c r="AA72" s="127">
        <v>2398</v>
      </c>
      <c r="AB72" s="127">
        <v>19926</v>
      </c>
      <c r="AC72" s="127">
        <v>4629</v>
      </c>
      <c r="AD72" s="127">
        <v>2166</v>
      </c>
      <c r="AE72" s="127">
        <v>6104</v>
      </c>
      <c r="AF72" s="127">
        <v>19662</v>
      </c>
      <c r="AG72" s="127">
        <v>2342</v>
      </c>
      <c r="AH72" s="127">
        <v>9354</v>
      </c>
      <c r="AI72" s="127">
        <v>20920</v>
      </c>
      <c r="AJ72" s="127">
        <v>3442</v>
      </c>
      <c r="AK72" s="127">
        <v>25962</v>
      </c>
      <c r="AL72" s="127">
        <v>3082</v>
      </c>
      <c r="AM72" s="127">
        <v>521</v>
      </c>
      <c r="AN72" s="127">
        <v>1657</v>
      </c>
      <c r="AO72" s="127">
        <v>55477</v>
      </c>
      <c r="AP72" s="127">
        <v>39452</v>
      </c>
      <c r="AQ72" s="130" t="s">
        <v>175</v>
      </c>
      <c r="AR72" s="129">
        <v>403430</v>
      </c>
      <c r="AS72" s="117"/>
    </row>
    <row r="73" spans="1:45" ht="15" customHeight="1">
      <c r="A73" t="s">
        <v>169</v>
      </c>
      <c r="B73" s="188" t="s">
        <v>192</v>
      </c>
      <c r="C73" s="124">
        <v>2</v>
      </c>
      <c r="D73" s="125">
        <v>473880</v>
      </c>
      <c r="E73" s="126">
        <v>1900</v>
      </c>
      <c r="F73" s="127">
        <v>20787</v>
      </c>
      <c r="G73" s="127">
        <v>32369</v>
      </c>
      <c r="H73" s="127">
        <v>9175</v>
      </c>
      <c r="I73" s="127">
        <v>15494</v>
      </c>
      <c r="J73" s="127">
        <v>243</v>
      </c>
      <c r="K73" s="127">
        <v>5688</v>
      </c>
      <c r="L73" s="127">
        <v>11571</v>
      </c>
      <c r="M73" s="127">
        <v>10849</v>
      </c>
      <c r="N73" s="127">
        <v>5210</v>
      </c>
      <c r="O73" s="127">
        <v>60529</v>
      </c>
      <c r="P73" s="127">
        <v>46939</v>
      </c>
      <c r="Q73" s="127">
        <v>17829</v>
      </c>
      <c r="R73" s="127">
        <v>12164</v>
      </c>
      <c r="S73" s="127">
        <v>1339</v>
      </c>
      <c r="T73" s="127">
        <v>516</v>
      </c>
      <c r="U73" s="127">
        <v>1841</v>
      </c>
      <c r="V73" s="127">
        <v>35221</v>
      </c>
      <c r="W73" s="127">
        <v>16043</v>
      </c>
      <c r="X73" s="127">
        <v>228</v>
      </c>
      <c r="Y73" s="127">
        <v>85</v>
      </c>
      <c r="Z73" s="127">
        <v>660</v>
      </c>
      <c r="AA73" s="127">
        <v>2179</v>
      </c>
      <c r="AB73" s="127">
        <v>26009</v>
      </c>
      <c r="AC73" s="127">
        <v>3983</v>
      </c>
      <c r="AD73" s="127">
        <v>2706</v>
      </c>
      <c r="AE73" s="127">
        <v>3364</v>
      </c>
      <c r="AF73" s="127">
        <v>13719</v>
      </c>
      <c r="AG73" s="127">
        <v>1238</v>
      </c>
      <c r="AH73" s="127">
        <v>3080</v>
      </c>
      <c r="AI73" s="127">
        <v>7586</v>
      </c>
      <c r="AJ73" s="127">
        <v>2218</v>
      </c>
      <c r="AK73" s="127">
        <v>17398</v>
      </c>
      <c r="AL73" s="127">
        <v>1112</v>
      </c>
      <c r="AM73" s="127">
        <v>417</v>
      </c>
      <c r="AN73" s="127">
        <v>546</v>
      </c>
      <c r="AO73" s="127">
        <v>47098</v>
      </c>
      <c r="AP73" s="127">
        <v>34547</v>
      </c>
      <c r="AQ73" s="130" t="s">
        <v>176</v>
      </c>
      <c r="AR73" s="129">
        <v>3773</v>
      </c>
      <c r="AS73" s="117"/>
    </row>
    <row r="74" spans="1:45" ht="15" customHeight="1">
      <c r="A74" t="s">
        <v>169</v>
      </c>
      <c r="B74" s="188" t="s">
        <v>192</v>
      </c>
      <c r="C74" s="124">
        <v>1</v>
      </c>
      <c r="D74" s="125">
        <v>357377</v>
      </c>
      <c r="E74" s="126">
        <v>1073</v>
      </c>
      <c r="F74" s="127">
        <v>7037</v>
      </c>
      <c r="G74" s="127">
        <v>25196</v>
      </c>
      <c r="H74" s="127">
        <v>3323</v>
      </c>
      <c r="I74" s="127">
        <v>13392</v>
      </c>
      <c r="J74" s="127">
        <v>423</v>
      </c>
      <c r="K74" s="127">
        <v>8877</v>
      </c>
      <c r="L74" s="127">
        <v>5700</v>
      </c>
      <c r="M74" s="127">
        <v>16827</v>
      </c>
      <c r="N74" s="127">
        <v>7152</v>
      </c>
      <c r="O74" s="127">
        <v>31296</v>
      </c>
      <c r="P74" s="127">
        <v>24936</v>
      </c>
      <c r="Q74" s="127">
        <v>15949</v>
      </c>
      <c r="R74" s="127">
        <v>4481</v>
      </c>
      <c r="S74" s="127">
        <v>396</v>
      </c>
      <c r="T74" s="127">
        <v>236</v>
      </c>
      <c r="U74" s="127">
        <v>1449</v>
      </c>
      <c r="V74" s="127">
        <v>25002</v>
      </c>
      <c r="W74" s="127">
        <v>29750</v>
      </c>
      <c r="X74" s="127">
        <v>118</v>
      </c>
      <c r="Y74" s="127">
        <v>141</v>
      </c>
      <c r="Z74" s="127">
        <v>357</v>
      </c>
      <c r="AA74" s="127">
        <v>1155</v>
      </c>
      <c r="AB74" s="127">
        <v>20622</v>
      </c>
      <c r="AC74" s="127">
        <v>1180</v>
      </c>
      <c r="AD74" s="127">
        <v>1701</v>
      </c>
      <c r="AE74" s="127">
        <v>2679</v>
      </c>
      <c r="AF74" s="127">
        <v>21676</v>
      </c>
      <c r="AG74" s="127">
        <v>332</v>
      </c>
      <c r="AH74" s="127">
        <v>512</v>
      </c>
      <c r="AI74" s="127">
        <v>1744</v>
      </c>
      <c r="AJ74" s="127">
        <v>942</v>
      </c>
      <c r="AK74" s="127">
        <v>18937</v>
      </c>
      <c r="AL74" s="127">
        <v>413</v>
      </c>
      <c r="AM74" s="127">
        <v>86</v>
      </c>
      <c r="AN74" s="127">
        <v>111</v>
      </c>
      <c r="AO74" s="127">
        <v>44338</v>
      </c>
      <c r="AP74" s="127">
        <v>17838</v>
      </c>
      <c r="AQ74" s="130" t="s">
        <v>177</v>
      </c>
      <c r="AR74" s="129">
        <v>22714</v>
      </c>
      <c r="AS74" s="117"/>
    </row>
    <row r="75" spans="1:45" ht="15" customHeight="1">
      <c r="A75" t="s">
        <v>169</v>
      </c>
      <c r="B75" s="188" t="s">
        <v>192</v>
      </c>
      <c r="C75" s="124" t="s">
        <v>178</v>
      </c>
      <c r="D75" s="125">
        <v>2204426</v>
      </c>
      <c r="E75" s="126">
        <v>7602</v>
      </c>
      <c r="F75" s="127">
        <v>94704</v>
      </c>
      <c r="G75" s="127">
        <v>144756</v>
      </c>
      <c r="H75" s="127">
        <v>72686</v>
      </c>
      <c r="I75" s="127">
        <v>72626</v>
      </c>
      <c r="J75" s="127">
        <v>5514</v>
      </c>
      <c r="K75" s="127">
        <v>48498</v>
      </c>
      <c r="L75" s="127">
        <v>63465</v>
      </c>
      <c r="M75" s="127">
        <v>74060</v>
      </c>
      <c r="N75" s="127">
        <v>45491</v>
      </c>
      <c r="O75" s="127">
        <v>210328</v>
      </c>
      <c r="P75" s="127">
        <v>138877</v>
      </c>
      <c r="Q75" s="127">
        <v>73757</v>
      </c>
      <c r="R75" s="127">
        <v>45742</v>
      </c>
      <c r="S75" s="127">
        <v>6742</v>
      </c>
      <c r="T75" s="127">
        <v>2402</v>
      </c>
      <c r="U75" s="127">
        <v>10724</v>
      </c>
      <c r="V75" s="127">
        <v>144300</v>
      </c>
      <c r="W75" s="127">
        <v>96403</v>
      </c>
      <c r="X75" s="127">
        <v>904</v>
      </c>
      <c r="Y75" s="127">
        <v>952</v>
      </c>
      <c r="Z75" s="127">
        <v>2955</v>
      </c>
      <c r="AA75" s="127">
        <v>10037</v>
      </c>
      <c r="AB75" s="127">
        <v>92739</v>
      </c>
      <c r="AC75" s="127">
        <v>14953</v>
      </c>
      <c r="AD75" s="127">
        <v>16684</v>
      </c>
      <c r="AE75" s="127">
        <v>36532</v>
      </c>
      <c r="AF75" s="127">
        <v>100574</v>
      </c>
      <c r="AG75" s="127">
        <v>5607</v>
      </c>
      <c r="AH75" s="127">
        <v>15958</v>
      </c>
      <c r="AI75" s="127">
        <v>68118</v>
      </c>
      <c r="AJ75" s="127">
        <v>9455</v>
      </c>
      <c r="AK75" s="127">
        <v>99188</v>
      </c>
      <c r="AL75" s="127">
        <v>8997</v>
      </c>
      <c r="AM75" s="127">
        <v>1581</v>
      </c>
      <c r="AN75" s="127">
        <v>4048</v>
      </c>
      <c r="AO75" s="127">
        <v>221116</v>
      </c>
      <c r="AP75" s="127">
        <v>135351</v>
      </c>
      <c r="AQ75" s="130" t="s">
        <v>179</v>
      </c>
      <c r="AR75" s="129">
        <v>1190246</v>
      </c>
      <c r="AS75" s="117"/>
    </row>
    <row r="76" spans="1:45" s="131" customFormat="1" ht="15" customHeight="1">
      <c r="A76" s="131" t="s">
        <v>169</v>
      </c>
      <c r="B76" s="144" t="s">
        <v>180</v>
      </c>
      <c r="C76" s="145" t="s">
        <v>181</v>
      </c>
      <c r="D76" s="146">
        <v>2.99</v>
      </c>
      <c r="E76" s="147">
        <v>2.92</v>
      </c>
      <c r="F76" s="148">
        <v>3.09</v>
      </c>
      <c r="G76" s="148">
        <v>3.03</v>
      </c>
      <c r="H76" s="148">
        <v>3.89</v>
      </c>
      <c r="I76" s="148">
        <v>2.89</v>
      </c>
      <c r="J76" s="148">
        <v>4.0599999999999996</v>
      </c>
      <c r="K76" s="148">
        <v>3.28</v>
      </c>
      <c r="L76" s="148">
        <v>3.13</v>
      </c>
      <c r="M76" s="148">
        <v>3.05</v>
      </c>
      <c r="N76" s="148">
        <v>3.37</v>
      </c>
      <c r="O76" s="148">
        <v>2.82</v>
      </c>
      <c r="P76" s="148">
        <v>2.56</v>
      </c>
      <c r="Q76" s="148">
        <v>2.83</v>
      </c>
      <c r="R76" s="148">
        <v>3.03</v>
      </c>
      <c r="S76" s="148">
        <v>3.23</v>
      </c>
      <c r="T76" s="148">
        <v>3.17</v>
      </c>
      <c r="U76" s="148">
        <v>3.3</v>
      </c>
      <c r="V76" s="148">
        <v>2.81</v>
      </c>
      <c r="W76" s="148">
        <v>2.65</v>
      </c>
      <c r="X76" s="148">
        <v>2.86</v>
      </c>
      <c r="Y76" s="148">
        <v>3.53</v>
      </c>
      <c r="Z76" s="148">
        <v>3.06</v>
      </c>
      <c r="AA76" s="148">
        <v>3.22</v>
      </c>
      <c r="AB76" s="148">
        <v>2.64</v>
      </c>
      <c r="AC76" s="148">
        <v>3.06</v>
      </c>
      <c r="AD76" s="148">
        <v>3.62</v>
      </c>
      <c r="AE76" s="148">
        <v>3.82</v>
      </c>
      <c r="AF76" s="148">
        <v>3.08</v>
      </c>
      <c r="AG76" s="148">
        <v>3.06</v>
      </c>
      <c r="AH76" s="148">
        <v>2.99</v>
      </c>
      <c r="AI76" s="148">
        <v>3.62</v>
      </c>
      <c r="AJ76" s="148">
        <v>2.95</v>
      </c>
      <c r="AK76" s="148">
        <v>2.99</v>
      </c>
      <c r="AL76" s="148">
        <v>3.46</v>
      </c>
      <c r="AM76" s="148">
        <v>3.12</v>
      </c>
      <c r="AN76" s="148">
        <v>3.39</v>
      </c>
      <c r="AO76" s="148">
        <v>2.85</v>
      </c>
      <c r="AP76" s="148">
        <v>2.91</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204</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205</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241</v>
      </c>
      <c r="E7" s="126" t="s">
        <v>171</v>
      </c>
      <c r="F7" s="127">
        <v>3</v>
      </c>
      <c r="G7" s="127">
        <v>13</v>
      </c>
      <c r="H7" s="127">
        <v>7</v>
      </c>
      <c r="I7" s="127">
        <v>3</v>
      </c>
      <c r="J7" s="127">
        <v>3</v>
      </c>
      <c r="K7" s="127">
        <v>1</v>
      </c>
      <c r="L7" s="127">
        <v>6</v>
      </c>
      <c r="M7" s="127">
        <v>6</v>
      </c>
      <c r="N7" s="127">
        <v>4</v>
      </c>
      <c r="O7" s="127">
        <v>19</v>
      </c>
      <c r="P7" s="127">
        <v>20</v>
      </c>
      <c r="Q7" s="127">
        <v>1</v>
      </c>
      <c r="R7" s="127">
        <v>3</v>
      </c>
      <c r="S7" s="127" t="s">
        <v>171</v>
      </c>
      <c r="T7" s="127" t="s">
        <v>171</v>
      </c>
      <c r="U7" s="127" t="s">
        <v>171</v>
      </c>
      <c r="V7" s="127">
        <v>14</v>
      </c>
      <c r="W7" s="127">
        <v>17</v>
      </c>
      <c r="X7" s="127" t="s">
        <v>171</v>
      </c>
      <c r="Y7" s="127" t="s">
        <v>172</v>
      </c>
      <c r="Z7" s="127" t="s">
        <v>172</v>
      </c>
      <c r="AA7" s="127">
        <v>1</v>
      </c>
      <c r="AB7" s="127" t="s">
        <v>171</v>
      </c>
      <c r="AC7" s="127" t="s">
        <v>171</v>
      </c>
      <c r="AD7" s="127" t="s">
        <v>171</v>
      </c>
      <c r="AE7" s="127">
        <v>2</v>
      </c>
      <c r="AF7" s="127">
        <v>35</v>
      </c>
      <c r="AG7" s="127">
        <v>3</v>
      </c>
      <c r="AH7" s="127">
        <v>3</v>
      </c>
      <c r="AI7" s="127">
        <v>12</v>
      </c>
      <c r="AJ7" s="127">
        <v>1</v>
      </c>
      <c r="AK7" s="127">
        <v>14</v>
      </c>
      <c r="AL7" s="127">
        <v>16</v>
      </c>
      <c r="AM7" s="127" t="s">
        <v>171</v>
      </c>
      <c r="AN7" s="127">
        <v>3</v>
      </c>
      <c r="AO7" s="127">
        <v>21</v>
      </c>
      <c r="AP7" s="127">
        <v>10</v>
      </c>
      <c r="AQ7" s="128" t="s">
        <v>173</v>
      </c>
      <c r="AR7" s="129">
        <v>1454</v>
      </c>
      <c r="AS7" s="117"/>
    </row>
    <row r="8" spans="1:45" ht="15" customHeight="1">
      <c r="A8" t="s">
        <v>169</v>
      </c>
      <c r="B8" s="188" t="s">
        <v>170</v>
      </c>
      <c r="C8" s="124">
        <v>4</v>
      </c>
      <c r="D8" s="125">
        <v>615</v>
      </c>
      <c r="E8" s="126">
        <v>3</v>
      </c>
      <c r="F8" s="127">
        <v>18</v>
      </c>
      <c r="G8" s="127">
        <v>31</v>
      </c>
      <c r="H8" s="127">
        <v>8</v>
      </c>
      <c r="I8" s="127">
        <v>11</v>
      </c>
      <c r="J8" s="127" t="s">
        <v>171</v>
      </c>
      <c r="K8" s="127">
        <v>1</v>
      </c>
      <c r="L8" s="127">
        <v>6</v>
      </c>
      <c r="M8" s="127">
        <v>9</v>
      </c>
      <c r="N8" s="127">
        <v>4</v>
      </c>
      <c r="O8" s="127">
        <v>84</v>
      </c>
      <c r="P8" s="127">
        <v>45</v>
      </c>
      <c r="Q8" s="127">
        <v>24</v>
      </c>
      <c r="R8" s="127">
        <v>6</v>
      </c>
      <c r="S8" s="127">
        <v>3</v>
      </c>
      <c r="T8" s="127" t="s">
        <v>171</v>
      </c>
      <c r="U8" s="127">
        <v>4</v>
      </c>
      <c r="V8" s="127">
        <v>23</v>
      </c>
      <c r="W8" s="127">
        <v>26</v>
      </c>
      <c r="X8" s="127" t="s">
        <v>171</v>
      </c>
      <c r="Y8" s="127" t="s">
        <v>172</v>
      </c>
      <c r="Z8" s="127" t="s">
        <v>172</v>
      </c>
      <c r="AA8" s="127">
        <v>4</v>
      </c>
      <c r="AB8" s="127">
        <v>5</v>
      </c>
      <c r="AC8" s="127">
        <v>2</v>
      </c>
      <c r="AD8" s="127">
        <v>1</v>
      </c>
      <c r="AE8" s="127">
        <v>4</v>
      </c>
      <c r="AF8" s="127">
        <v>80</v>
      </c>
      <c r="AG8" s="127">
        <v>2</v>
      </c>
      <c r="AH8" s="127">
        <v>4</v>
      </c>
      <c r="AI8" s="127">
        <v>25</v>
      </c>
      <c r="AJ8" s="127">
        <v>1</v>
      </c>
      <c r="AK8" s="127">
        <v>18</v>
      </c>
      <c r="AL8" s="127">
        <v>32</v>
      </c>
      <c r="AM8" s="127">
        <v>3</v>
      </c>
      <c r="AN8" s="127">
        <v>27</v>
      </c>
      <c r="AO8" s="127">
        <v>59</v>
      </c>
      <c r="AP8" s="127">
        <v>41</v>
      </c>
      <c r="AQ8" s="130" t="s">
        <v>174</v>
      </c>
      <c r="AR8" s="129">
        <v>1821</v>
      </c>
      <c r="AS8" s="117"/>
    </row>
    <row r="9" spans="1:45" ht="15" customHeight="1">
      <c r="A9" t="s">
        <v>169</v>
      </c>
      <c r="B9" s="188" t="s">
        <v>170</v>
      </c>
      <c r="C9" s="124">
        <v>3</v>
      </c>
      <c r="D9" s="125">
        <v>1319</v>
      </c>
      <c r="E9" s="126">
        <v>10</v>
      </c>
      <c r="F9" s="127">
        <v>103</v>
      </c>
      <c r="G9" s="127">
        <v>56</v>
      </c>
      <c r="H9" s="127">
        <v>16</v>
      </c>
      <c r="I9" s="127">
        <v>10</v>
      </c>
      <c r="J9" s="127">
        <v>3</v>
      </c>
      <c r="K9" s="127">
        <v>5</v>
      </c>
      <c r="L9" s="127">
        <v>15</v>
      </c>
      <c r="M9" s="127">
        <v>16</v>
      </c>
      <c r="N9" s="127">
        <v>7</v>
      </c>
      <c r="O9" s="127">
        <v>237</v>
      </c>
      <c r="P9" s="127">
        <v>98</v>
      </c>
      <c r="Q9" s="127">
        <v>23</v>
      </c>
      <c r="R9" s="127">
        <v>22</v>
      </c>
      <c r="S9" s="127">
        <v>4</v>
      </c>
      <c r="T9" s="127">
        <v>6</v>
      </c>
      <c r="U9" s="127">
        <v>1</v>
      </c>
      <c r="V9" s="127">
        <v>72</v>
      </c>
      <c r="W9" s="127">
        <v>56</v>
      </c>
      <c r="X9" s="127" t="s">
        <v>171</v>
      </c>
      <c r="Y9" s="127" t="s">
        <v>172</v>
      </c>
      <c r="Z9" s="127" t="s">
        <v>172</v>
      </c>
      <c r="AA9" s="127">
        <v>4</v>
      </c>
      <c r="AB9" s="127">
        <v>13</v>
      </c>
      <c r="AC9" s="127">
        <v>1</v>
      </c>
      <c r="AD9" s="127" t="s">
        <v>171</v>
      </c>
      <c r="AE9" s="127">
        <v>6</v>
      </c>
      <c r="AF9" s="127">
        <v>76</v>
      </c>
      <c r="AG9" s="127">
        <v>10</v>
      </c>
      <c r="AH9" s="127">
        <v>41</v>
      </c>
      <c r="AI9" s="127">
        <v>45</v>
      </c>
      <c r="AJ9" s="127">
        <v>8</v>
      </c>
      <c r="AK9" s="127">
        <v>52</v>
      </c>
      <c r="AL9" s="127">
        <v>43</v>
      </c>
      <c r="AM9" s="127">
        <v>7</v>
      </c>
      <c r="AN9" s="127">
        <v>35</v>
      </c>
      <c r="AO9" s="127">
        <v>99</v>
      </c>
      <c r="AP9" s="127">
        <v>117</v>
      </c>
      <c r="AQ9" s="130" t="s">
        <v>175</v>
      </c>
      <c r="AR9" s="129">
        <v>1431</v>
      </c>
      <c r="AS9" s="117"/>
    </row>
    <row r="10" spans="1:45" ht="15" customHeight="1">
      <c r="A10" t="s">
        <v>169</v>
      </c>
      <c r="B10" s="188" t="s">
        <v>170</v>
      </c>
      <c r="C10" s="124">
        <v>2</v>
      </c>
      <c r="D10" s="125">
        <v>2176</v>
      </c>
      <c r="E10" s="126">
        <v>12</v>
      </c>
      <c r="F10" s="127">
        <v>184</v>
      </c>
      <c r="G10" s="127">
        <v>87</v>
      </c>
      <c r="H10" s="127">
        <v>16</v>
      </c>
      <c r="I10" s="127">
        <v>41</v>
      </c>
      <c r="J10" s="127">
        <v>1</v>
      </c>
      <c r="K10" s="127">
        <v>3</v>
      </c>
      <c r="L10" s="127">
        <v>17</v>
      </c>
      <c r="M10" s="127">
        <v>12</v>
      </c>
      <c r="N10" s="127">
        <v>7</v>
      </c>
      <c r="O10" s="127">
        <v>458</v>
      </c>
      <c r="P10" s="127">
        <v>321</v>
      </c>
      <c r="Q10" s="127">
        <v>66</v>
      </c>
      <c r="R10" s="127">
        <v>58</v>
      </c>
      <c r="S10" s="127">
        <v>5</v>
      </c>
      <c r="T10" s="127">
        <v>2</v>
      </c>
      <c r="U10" s="127">
        <v>5</v>
      </c>
      <c r="V10" s="127">
        <v>118</v>
      </c>
      <c r="W10" s="127">
        <v>71</v>
      </c>
      <c r="X10" s="127" t="s">
        <v>171</v>
      </c>
      <c r="Y10" s="127" t="s">
        <v>172</v>
      </c>
      <c r="Z10" s="127" t="s">
        <v>172</v>
      </c>
      <c r="AA10" s="127">
        <v>9</v>
      </c>
      <c r="AB10" s="127">
        <v>45</v>
      </c>
      <c r="AC10" s="127">
        <v>2</v>
      </c>
      <c r="AD10" s="127">
        <v>2</v>
      </c>
      <c r="AE10" s="127">
        <v>3</v>
      </c>
      <c r="AF10" s="127">
        <v>68</v>
      </c>
      <c r="AG10" s="127">
        <v>6</v>
      </c>
      <c r="AH10" s="127">
        <v>22</v>
      </c>
      <c r="AI10" s="127">
        <v>15</v>
      </c>
      <c r="AJ10" s="127">
        <v>5</v>
      </c>
      <c r="AK10" s="127">
        <v>59</v>
      </c>
      <c r="AL10" s="127">
        <v>23</v>
      </c>
      <c r="AM10" s="127">
        <v>5</v>
      </c>
      <c r="AN10" s="127">
        <v>9</v>
      </c>
      <c r="AO10" s="127">
        <v>187</v>
      </c>
      <c r="AP10" s="127">
        <v>230</v>
      </c>
      <c r="AQ10" s="130" t="s">
        <v>176</v>
      </c>
      <c r="AR10" s="129" t="s">
        <v>183</v>
      </c>
      <c r="AS10" s="117"/>
    </row>
    <row r="11" spans="1:45" ht="15" customHeight="1">
      <c r="A11" t="s">
        <v>169</v>
      </c>
      <c r="B11" s="188" t="s">
        <v>170</v>
      </c>
      <c r="C11" s="124">
        <v>1</v>
      </c>
      <c r="D11" s="125">
        <v>2560</v>
      </c>
      <c r="E11" s="126">
        <v>4</v>
      </c>
      <c r="F11" s="127">
        <v>87</v>
      </c>
      <c r="G11" s="127">
        <v>127</v>
      </c>
      <c r="H11" s="127">
        <v>11</v>
      </c>
      <c r="I11" s="127">
        <v>85</v>
      </c>
      <c r="J11" s="127">
        <v>1</v>
      </c>
      <c r="K11" s="127">
        <v>7</v>
      </c>
      <c r="L11" s="127">
        <v>17</v>
      </c>
      <c r="M11" s="127">
        <v>57</v>
      </c>
      <c r="N11" s="127">
        <v>11</v>
      </c>
      <c r="O11" s="127">
        <v>335</v>
      </c>
      <c r="P11" s="127">
        <v>210</v>
      </c>
      <c r="Q11" s="127">
        <v>117</v>
      </c>
      <c r="R11" s="127">
        <v>44</v>
      </c>
      <c r="S11" s="127">
        <v>4</v>
      </c>
      <c r="T11" s="127">
        <v>1</v>
      </c>
      <c r="U11" s="127">
        <v>4</v>
      </c>
      <c r="V11" s="127">
        <v>179</v>
      </c>
      <c r="W11" s="127">
        <v>243</v>
      </c>
      <c r="X11" s="127" t="s">
        <v>171</v>
      </c>
      <c r="Y11" s="127" t="s">
        <v>172</v>
      </c>
      <c r="Z11" s="127" t="s">
        <v>172</v>
      </c>
      <c r="AA11" s="127">
        <v>5</v>
      </c>
      <c r="AB11" s="127">
        <v>65</v>
      </c>
      <c r="AC11" s="127">
        <v>2</v>
      </c>
      <c r="AD11" s="127">
        <v>2</v>
      </c>
      <c r="AE11" s="127">
        <v>4</v>
      </c>
      <c r="AF11" s="127">
        <v>204</v>
      </c>
      <c r="AG11" s="127">
        <v>3</v>
      </c>
      <c r="AH11" s="127">
        <v>3</v>
      </c>
      <c r="AI11" s="127">
        <v>5</v>
      </c>
      <c r="AJ11" s="127">
        <v>1</v>
      </c>
      <c r="AK11" s="127">
        <v>80</v>
      </c>
      <c r="AL11" s="127">
        <v>8</v>
      </c>
      <c r="AM11" s="127">
        <v>1</v>
      </c>
      <c r="AN11" s="127">
        <v>1</v>
      </c>
      <c r="AO11" s="127">
        <v>418</v>
      </c>
      <c r="AP11" s="127">
        <v>214</v>
      </c>
      <c r="AQ11" s="130" t="s">
        <v>177</v>
      </c>
      <c r="AR11" s="129">
        <v>79</v>
      </c>
      <c r="AS11" s="117"/>
    </row>
    <row r="12" spans="1:45" ht="15" customHeight="1">
      <c r="A12" t="s">
        <v>169</v>
      </c>
      <c r="B12" s="188" t="s">
        <v>170</v>
      </c>
      <c r="C12" s="124" t="s">
        <v>178</v>
      </c>
      <c r="D12" s="125">
        <v>6911</v>
      </c>
      <c r="E12" s="126">
        <v>29</v>
      </c>
      <c r="F12" s="127">
        <v>395</v>
      </c>
      <c r="G12" s="127">
        <v>314</v>
      </c>
      <c r="H12" s="127">
        <v>58</v>
      </c>
      <c r="I12" s="127">
        <v>150</v>
      </c>
      <c r="J12" s="127">
        <v>8</v>
      </c>
      <c r="K12" s="127">
        <v>17</v>
      </c>
      <c r="L12" s="127">
        <v>61</v>
      </c>
      <c r="M12" s="127">
        <v>100</v>
      </c>
      <c r="N12" s="127">
        <v>33</v>
      </c>
      <c r="O12" s="127">
        <v>1133</v>
      </c>
      <c r="P12" s="127">
        <v>694</v>
      </c>
      <c r="Q12" s="127">
        <v>231</v>
      </c>
      <c r="R12" s="127">
        <v>133</v>
      </c>
      <c r="S12" s="127">
        <v>16</v>
      </c>
      <c r="T12" s="127">
        <v>9</v>
      </c>
      <c r="U12" s="127">
        <v>14</v>
      </c>
      <c r="V12" s="127">
        <v>406</v>
      </c>
      <c r="W12" s="127">
        <v>413</v>
      </c>
      <c r="X12" s="127" t="s">
        <v>171</v>
      </c>
      <c r="Y12" s="127">
        <v>1</v>
      </c>
      <c r="Z12" s="127">
        <v>4</v>
      </c>
      <c r="AA12" s="127">
        <v>23</v>
      </c>
      <c r="AB12" s="127">
        <v>128</v>
      </c>
      <c r="AC12" s="127">
        <v>7</v>
      </c>
      <c r="AD12" s="127">
        <v>5</v>
      </c>
      <c r="AE12" s="127">
        <v>19</v>
      </c>
      <c r="AF12" s="127">
        <v>463</v>
      </c>
      <c r="AG12" s="127">
        <v>24</v>
      </c>
      <c r="AH12" s="127">
        <v>73</v>
      </c>
      <c r="AI12" s="127">
        <v>102</v>
      </c>
      <c r="AJ12" s="127">
        <v>16</v>
      </c>
      <c r="AK12" s="127">
        <v>223</v>
      </c>
      <c r="AL12" s="127">
        <v>122</v>
      </c>
      <c r="AM12" s="127">
        <v>16</v>
      </c>
      <c r="AN12" s="127">
        <v>75</v>
      </c>
      <c r="AO12" s="127">
        <v>784</v>
      </c>
      <c r="AP12" s="127">
        <v>612</v>
      </c>
      <c r="AQ12" s="130" t="s">
        <v>179</v>
      </c>
      <c r="AR12" s="129">
        <v>4785</v>
      </c>
      <c r="AS12" s="117"/>
    </row>
    <row r="13" spans="1:45" s="131" customFormat="1" ht="15" customHeight="1">
      <c r="A13" s="131" t="s">
        <v>169</v>
      </c>
      <c r="B13" s="132" t="s">
        <v>180</v>
      </c>
      <c r="C13" s="133" t="s">
        <v>181</v>
      </c>
      <c r="D13" s="134">
        <v>2.1</v>
      </c>
      <c r="E13" s="135">
        <v>2.41</v>
      </c>
      <c r="F13" s="136">
        <v>2.15</v>
      </c>
      <c r="G13" s="136">
        <v>2.1</v>
      </c>
      <c r="H13" s="136">
        <v>2.72</v>
      </c>
      <c r="I13" s="136">
        <v>1.71</v>
      </c>
      <c r="J13" s="136">
        <v>3.38</v>
      </c>
      <c r="K13" s="136">
        <v>2.1800000000000002</v>
      </c>
      <c r="L13" s="136">
        <v>2.46</v>
      </c>
      <c r="M13" s="136">
        <v>1.95</v>
      </c>
      <c r="N13" s="136">
        <v>2.48</v>
      </c>
      <c r="O13" s="136">
        <v>2.11</v>
      </c>
      <c r="P13" s="136">
        <v>2.0499999999999998</v>
      </c>
      <c r="Q13" s="136">
        <v>1.81</v>
      </c>
      <c r="R13" s="136">
        <v>1.99</v>
      </c>
      <c r="S13" s="136">
        <v>2.38</v>
      </c>
      <c r="T13" s="136">
        <v>2.56</v>
      </c>
      <c r="U13" s="136">
        <v>2.36</v>
      </c>
      <c r="V13" s="136">
        <v>1.95</v>
      </c>
      <c r="W13" s="136">
        <v>1.8</v>
      </c>
      <c r="X13" s="136" t="s">
        <v>171</v>
      </c>
      <c r="Y13" s="136" t="s">
        <v>172</v>
      </c>
      <c r="Z13" s="136" t="s">
        <v>172</v>
      </c>
      <c r="AA13" s="136">
        <v>2.4300000000000002</v>
      </c>
      <c r="AB13" s="136">
        <v>1.67</v>
      </c>
      <c r="AC13" s="136">
        <v>2.4300000000000002</v>
      </c>
      <c r="AD13" s="136">
        <v>2</v>
      </c>
      <c r="AE13" s="136">
        <v>2.84</v>
      </c>
      <c r="AF13" s="136">
        <v>2.2999999999999998</v>
      </c>
      <c r="AG13" s="136">
        <v>2.83</v>
      </c>
      <c r="AH13" s="136">
        <v>2.75</v>
      </c>
      <c r="AI13" s="136">
        <v>3.24</v>
      </c>
      <c r="AJ13" s="136">
        <v>2.75</v>
      </c>
      <c r="AK13" s="136">
        <v>2.2200000000000002</v>
      </c>
      <c r="AL13" s="136">
        <v>3.2</v>
      </c>
      <c r="AM13" s="136">
        <v>2.75</v>
      </c>
      <c r="AN13" s="136">
        <v>3.29</v>
      </c>
      <c r="AO13" s="136">
        <v>1.82</v>
      </c>
      <c r="AP13" s="136">
        <v>2.02</v>
      </c>
      <c r="AQ13" s="130" t="s">
        <v>182</v>
      </c>
      <c r="AR13" s="137" t="s">
        <v>183</v>
      </c>
      <c r="AS13" s="138"/>
    </row>
    <row r="14" spans="1:45" ht="15" customHeight="1">
      <c r="A14" t="s">
        <v>169</v>
      </c>
      <c r="B14" s="139" t="s">
        <v>184</v>
      </c>
      <c r="C14" s="140">
        <v>5</v>
      </c>
      <c r="D14" s="125">
        <v>83757</v>
      </c>
      <c r="E14" s="141">
        <v>424</v>
      </c>
      <c r="F14" s="142">
        <v>2822</v>
      </c>
      <c r="G14" s="142">
        <v>7008</v>
      </c>
      <c r="H14" s="142">
        <v>8073</v>
      </c>
      <c r="I14" s="142">
        <v>2622</v>
      </c>
      <c r="J14" s="142">
        <v>3602</v>
      </c>
      <c r="K14" s="142">
        <v>2081</v>
      </c>
      <c r="L14" s="142">
        <v>1530</v>
      </c>
      <c r="M14" s="142">
        <v>2935</v>
      </c>
      <c r="N14" s="142">
        <v>2060</v>
      </c>
      <c r="O14" s="142">
        <v>6988</v>
      </c>
      <c r="P14" s="142">
        <v>2903</v>
      </c>
      <c r="Q14" s="142">
        <v>1551</v>
      </c>
      <c r="R14" s="142">
        <v>1248</v>
      </c>
      <c r="S14" s="142">
        <v>295</v>
      </c>
      <c r="T14" s="142">
        <v>23</v>
      </c>
      <c r="U14" s="142">
        <v>418</v>
      </c>
      <c r="V14" s="142">
        <v>4151</v>
      </c>
      <c r="W14" s="142">
        <v>2603</v>
      </c>
      <c r="X14" s="142">
        <v>1</v>
      </c>
      <c r="Y14" s="142">
        <v>316</v>
      </c>
      <c r="Z14" s="142">
        <v>96</v>
      </c>
      <c r="AA14" s="142">
        <v>414</v>
      </c>
      <c r="AB14" s="142">
        <v>746</v>
      </c>
      <c r="AC14" s="142">
        <v>219</v>
      </c>
      <c r="AD14" s="142">
        <v>739</v>
      </c>
      <c r="AE14" s="142">
        <v>1693</v>
      </c>
      <c r="AF14" s="142">
        <v>8461</v>
      </c>
      <c r="AG14" s="142">
        <v>235</v>
      </c>
      <c r="AH14" s="142">
        <v>455</v>
      </c>
      <c r="AI14" s="142">
        <v>1311</v>
      </c>
      <c r="AJ14" s="142">
        <v>81</v>
      </c>
      <c r="AK14" s="142">
        <v>4445</v>
      </c>
      <c r="AL14" s="142">
        <v>961</v>
      </c>
      <c r="AM14" s="142">
        <v>34</v>
      </c>
      <c r="AN14" s="142">
        <v>820</v>
      </c>
      <c r="AO14" s="142">
        <v>6394</v>
      </c>
      <c r="AP14" s="142">
        <v>2999</v>
      </c>
      <c r="AQ14" s="128" t="s">
        <v>173</v>
      </c>
      <c r="AR14" s="143">
        <v>59436</v>
      </c>
      <c r="AS14" s="117"/>
    </row>
    <row r="15" spans="1:45" ht="15" customHeight="1">
      <c r="A15" t="s">
        <v>169</v>
      </c>
      <c r="B15" s="188" t="s">
        <v>184</v>
      </c>
      <c r="C15" s="124">
        <v>4</v>
      </c>
      <c r="D15" s="125">
        <v>94199</v>
      </c>
      <c r="E15" s="126">
        <v>725</v>
      </c>
      <c r="F15" s="127">
        <v>7274</v>
      </c>
      <c r="G15" s="127">
        <v>5344</v>
      </c>
      <c r="H15" s="127">
        <v>3246</v>
      </c>
      <c r="I15" s="127">
        <v>3756</v>
      </c>
      <c r="J15" s="127">
        <v>738</v>
      </c>
      <c r="K15" s="127">
        <v>1499</v>
      </c>
      <c r="L15" s="127">
        <v>2058</v>
      </c>
      <c r="M15" s="127">
        <v>3309</v>
      </c>
      <c r="N15" s="127">
        <v>2240</v>
      </c>
      <c r="O15" s="127">
        <v>9503</v>
      </c>
      <c r="P15" s="127">
        <v>5376</v>
      </c>
      <c r="Q15" s="127">
        <v>3476</v>
      </c>
      <c r="R15" s="127">
        <v>1840</v>
      </c>
      <c r="S15" s="127">
        <v>582</v>
      </c>
      <c r="T15" s="127">
        <v>64</v>
      </c>
      <c r="U15" s="127">
        <v>421</v>
      </c>
      <c r="V15" s="127">
        <v>3325</v>
      </c>
      <c r="W15" s="127">
        <v>3489</v>
      </c>
      <c r="X15" s="127">
        <v>11</v>
      </c>
      <c r="Y15" s="127">
        <v>76</v>
      </c>
      <c r="Z15" s="127">
        <v>112</v>
      </c>
      <c r="AA15" s="127">
        <v>279</v>
      </c>
      <c r="AB15" s="127">
        <v>2570</v>
      </c>
      <c r="AC15" s="127">
        <v>349</v>
      </c>
      <c r="AD15" s="127">
        <v>511</v>
      </c>
      <c r="AE15" s="127">
        <v>1317</v>
      </c>
      <c r="AF15" s="127">
        <v>7329</v>
      </c>
      <c r="AG15" s="127">
        <v>362</v>
      </c>
      <c r="AH15" s="127">
        <v>756</v>
      </c>
      <c r="AI15" s="127">
        <v>2239</v>
      </c>
      <c r="AJ15" s="127">
        <v>128</v>
      </c>
      <c r="AK15" s="127">
        <v>4493</v>
      </c>
      <c r="AL15" s="127">
        <v>847</v>
      </c>
      <c r="AM15" s="127">
        <v>95</v>
      </c>
      <c r="AN15" s="127">
        <v>754</v>
      </c>
      <c r="AO15" s="127">
        <v>7660</v>
      </c>
      <c r="AP15" s="127">
        <v>6046</v>
      </c>
      <c r="AQ15" s="130" t="s">
        <v>174</v>
      </c>
      <c r="AR15" s="129">
        <v>61589</v>
      </c>
      <c r="AS15" s="117"/>
    </row>
    <row r="16" spans="1:45" ht="15" customHeight="1">
      <c r="A16" t="s">
        <v>169</v>
      </c>
      <c r="B16" s="188" t="s">
        <v>184</v>
      </c>
      <c r="C16" s="124">
        <v>3</v>
      </c>
      <c r="D16" s="125">
        <v>100282</v>
      </c>
      <c r="E16" s="126">
        <v>601</v>
      </c>
      <c r="F16" s="127">
        <v>9582</v>
      </c>
      <c r="G16" s="127">
        <v>5372</v>
      </c>
      <c r="H16" s="127">
        <v>3000</v>
      </c>
      <c r="I16" s="127">
        <v>5563</v>
      </c>
      <c r="J16" s="127">
        <v>511</v>
      </c>
      <c r="K16" s="127">
        <v>1317</v>
      </c>
      <c r="L16" s="127">
        <v>2651</v>
      </c>
      <c r="M16" s="127">
        <v>2236</v>
      </c>
      <c r="N16" s="127">
        <v>1339</v>
      </c>
      <c r="O16" s="127">
        <v>10705</v>
      </c>
      <c r="P16" s="127">
        <v>7509</v>
      </c>
      <c r="Q16" s="127">
        <v>1671</v>
      </c>
      <c r="R16" s="127">
        <v>2038</v>
      </c>
      <c r="S16" s="127">
        <v>812</v>
      </c>
      <c r="T16" s="127">
        <v>66</v>
      </c>
      <c r="U16" s="127">
        <v>326</v>
      </c>
      <c r="V16" s="127">
        <v>6375</v>
      </c>
      <c r="W16" s="127">
        <v>3116</v>
      </c>
      <c r="X16" s="127">
        <v>32</v>
      </c>
      <c r="Y16" s="127">
        <v>113</v>
      </c>
      <c r="Z16" s="127">
        <v>146</v>
      </c>
      <c r="AA16" s="127">
        <v>303</v>
      </c>
      <c r="AB16" s="127">
        <v>2876</v>
      </c>
      <c r="AC16" s="127">
        <v>488</v>
      </c>
      <c r="AD16" s="127">
        <v>269</v>
      </c>
      <c r="AE16" s="127">
        <v>868</v>
      </c>
      <c r="AF16" s="127">
        <v>4184</v>
      </c>
      <c r="AG16" s="127">
        <v>592</v>
      </c>
      <c r="AH16" s="127">
        <v>1808</v>
      </c>
      <c r="AI16" s="127">
        <v>1972</v>
      </c>
      <c r="AJ16" s="127">
        <v>118</v>
      </c>
      <c r="AK16" s="127">
        <v>5276</v>
      </c>
      <c r="AL16" s="127">
        <v>703</v>
      </c>
      <c r="AM16" s="127">
        <v>135</v>
      </c>
      <c r="AN16" s="127">
        <v>572</v>
      </c>
      <c r="AO16" s="127">
        <v>7703</v>
      </c>
      <c r="AP16" s="127">
        <v>7334</v>
      </c>
      <c r="AQ16" s="130" t="s">
        <v>175</v>
      </c>
      <c r="AR16" s="129">
        <v>58888</v>
      </c>
      <c r="AS16" s="117"/>
    </row>
    <row r="17" spans="1:45" ht="15" customHeight="1">
      <c r="A17" t="s">
        <v>169</v>
      </c>
      <c r="B17" s="188" t="s">
        <v>184</v>
      </c>
      <c r="C17" s="124">
        <v>2</v>
      </c>
      <c r="D17" s="125">
        <v>74567</v>
      </c>
      <c r="E17" s="126">
        <v>497</v>
      </c>
      <c r="F17" s="127">
        <v>5755</v>
      </c>
      <c r="G17" s="127">
        <v>5232</v>
      </c>
      <c r="H17" s="127">
        <v>1907</v>
      </c>
      <c r="I17" s="127">
        <v>3838</v>
      </c>
      <c r="J17" s="127">
        <v>79</v>
      </c>
      <c r="K17" s="127">
        <v>688</v>
      </c>
      <c r="L17" s="127">
        <v>980</v>
      </c>
      <c r="M17" s="127">
        <v>1748</v>
      </c>
      <c r="N17" s="127">
        <v>838</v>
      </c>
      <c r="O17" s="127">
        <v>9664</v>
      </c>
      <c r="P17" s="127">
        <v>7246</v>
      </c>
      <c r="Q17" s="127">
        <v>2724</v>
      </c>
      <c r="R17" s="127">
        <v>2087</v>
      </c>
      <c r="S17" s="127">
        <v>302</v>
      </c>
      <c r="T17" s="127">
        <v>25</v>
      </c>
      <c r="U17" s="127">
        <v>277</v>
      </c>
      <c r="V17" s="127">
        <v>4270</v>
      </c>
      <c r="W17" s="127">
        <v>2110</v>
      </c>
      <c r="X17" s="127">
        <v>21</v>
      </c>
      <c r="Y17" s="127">
        <v>47</v>
      </c>
      <c r="Z17" s="127">
        <v>92</v>
      </c>
      <c r="AA17" s="127">
        <v>242</v>
      </c>
      <c r="AB17" s="127">
        <v>3680</v>
      </c>
      <c r="AC17" s="127">
        <v>396</v>
      </c>
      <c r="AD17" s="127">
        <v>358</v>
      </c>
      <c r="AE17" s="127">
        <v>446</v>
      </c>
      <c r="AF17" s="127">
        <v>2658</v>
      </c>
      <c r="AG17" s="127">
        <v>193</v>
      </c>
      <c r="AH17" s="127">
        <v>234</v>
      </c>
      <c r="AI17" s="127">
        <v>595</v>
      </c>
      <c r="AJ17" s="127">
        <v>32</v>
      </c>
      <c r="AK17" s="127">
        <v>3152</v>
      </c>
      <c r="AL17" s="127">
        <v>168</v>
      </c>
      <c r="AM17" s="127">
        <v>89</v>
      </c>
      <c r="AN17" s="127">
        <v>74</v>
      </c>
      <c r="AO17" s="127">
        <v>6007</v>
      </c>
      <c r="AP17" s="127">
        <v>5816</v>
      </c>
      <c r="AQ17" s="130" t="s">
        <v>176</v>
      </c>
      <c r="AR17" s="129">
        <v>430</v>
      </c>
      <c r="AS17" s="117"/>
    </row>
    <row r="18" spans="1:45" ht="15" customHeight="1">
      <c r="A18" t="s">
        <v>169</v>
      </c>
      <c r="B18" s="188" t="s">
        <v>184</v>
      </c>
      <c r="C18" s="124">
        <v>1</v>
      </c>
      <c r="D18" s="125">
        <v>40757</v>
      </c>
      <c r="E18" s="126">
        <v>145</v>
      </c>
      <c r="F18" s="127">
        <v>1140</v>
      </c>
      <c r="G18" s="127">
        <v>3023</v>
      </c>
      <c r="H18" s="127">
        <v>568</v>
      </c>
      <c r="I18" s="127">
        <v>2299</v>
      </c>
      <c r="J18" s="127">
        <v>69</v>
      </c>
      <c r="K18" s="127">
        <v>835</v>
      </c>
      <c r="L18" s="127">
        <v>272</v>
      </c>
      <c r="M18" s="127">
        <v>2360</v>
      </c>
      <c r="N18" s="127">
        <v>1025</v>
      </c>
      <c r="O18" s="127">
        <v>2415</v>
      </c>
      <c r="P18" s="127">
        <v>1760</v>
      </c>
      <c r="Q18" s="127">
        <v>2257</v>
      </c>
      <c r="R18" s="127">
        <v>644</v>
      </c>
      <c r="S18" s="127">
        <v>61</v>
      </c>
      <c r="T18" s="127">
        <v>6</v>
      </c>
      <c r="U18" s="127">
        <v>209</v>
      </c>
      <c r="V18" s="127">
        <v>2533</v>
      </c>
      <c r="W18" s="127">
        <v>3140</v>
      </c>
      <c r="X18" s="127">
        <v>4</v>
      </c>
      <c r="Y18" s="127">
        <v>48</v>
      </c>
      <c r="Z18" s="127">
        <v>59</v>
      </c>
      <c r="AA18" s="127">
        <v>84</v>
      </c>
      <c r="AB18" s="127">
        <v>2430</v>
      </c>
      <c r="AC18" s="127">
        <v>112</v>
      </c>
      <c r="AD18" s="127">
        <v>177</v>
      </c>
      <c r="AE18" s="127">
        <v>299</v>
      </c>
      <c r="AF18" s="127">
        <v>3452</v>
      </c>
      <c r="AG18" s="127">
        <v>27</v>
      </c>
      <c r="AH18" s="127">
        <v>17</v>
      </c>
      <c r="AI18" s="127">
        <v>65</v>
      </c>
      <c r="AJ18" s="127">
        <v>10</v>
      </c>
      <c r="AK18" s="127">
        <v>2673</v>
      </c>
      <c r="AL18" s="127">
        <v>21</v>
      </c>
      <c r="AM18" s="127">
        <v>5</v>
      </c>
      <c r="AN18" s="127">
        <v>2</v>
      </c>
      <c r="AO18" s="127">
        <v>4927</v>
      </c>
      <c r="AP18" s="127">
        <v>1584</v>
      </c>
      <c r="AQ18" s="130" t="s">
        <v>177</v>
      </c>
      <c r="AR18" s="129">
        <v>1758</v>
      </c>
      <c r="AS18" s="117"/>
    </row>
    <row r="19" spans="1:45" ht="15" customHeight="1">
      <c r="A19" t="s">
        <v>169</v>
      </c>
      <c r="B19" s="188" t="s">
        <v>184</v>
      </c>
      <c r="C19" s="124" t="s">
        <v>178</v>
      </c>
      <c r="D19" s="125">
        <v>393562</v>
      </c>
      <c r="E19" s="126">
        <v>2392</v>
      </c>
      <c r="F19" s="127">
        <v>26573</v>
      </c>
      <c r="G19" s="127">
        <v>25979</v>
      </c>
      <c r="H19" s="127">
        <v>16794</v>
      </c>
      <c r="I19" s="127">
        <v>18078</v>
      </c>
      <c r="J19" s="127">
        <v>4999</v>
      </c>
      <c r="K19" s="127">
        <v>6420</v>
      </c>
      <c r="L19" s="127">
        <v>7491</v>
      </c>
      <c r="M19" s="127">
        <v>12588</v>
      </c>
      <c r="N19" s="127">
        <v>7502</v>
      </c>
      <c r="O19" s="127">
        <v>39275</v>
      </c>
      <c r="P19" s="127">
        <v>24794</v>
      </c>
      <c r="Q19" s="127">
        <v>11679</v>
      </c>
      <c r="R19" s="127">
        <v>7857</v>
      </c>
      <c r="S19" s="127">
        <v>2052</v>
      </c>
      <c r="T19" s="127">
        <v>184</v>
      </c>
      <c r="U19" s="127">
        <v>1651</v>
      </c>
      <c r="V19" s="127">
        <v>20654</v>
      </c>
      <c r="W19" s="127">
        <v>14458</v>
      </c>
      <c r="X19" s="127">
        <v>69</v>
      </c>
      <c r="Y19" s="127">
        <v>600</v>
      </c>
      <c r="Z19" s="127">
        <v>505</v>
      </c>
      <c r="AA19" s="127">
        <v>1322</v>
      </c>
      <c r="AB19" s="127">
        <v>12302</v>
      </c>
      <c r="AC19" s="127">
        <v>1564</v>
      </c>
      <c r="AD19" s="127">
        <v>2054</v>
      </c>
      <c r="AE19" s="127">
        <v>4623</v>
      </c>
      <c r="AF19" s="127">
        <v>26084</v>
      </c>
      <c r="AG19" s="127">
        <v>1409</v>
      </c>
      <c r="AH19" s="127">
        <v>3270</v>
      </c>
      <c r="AI19" s="127">
        <v>6182</v>
      </c>
      <c r="AJ19" s="127">
        <v>369</v>
      </c>
      <c r="AK19" s="127">
        <v>20039</v>
      </c>
      <c r="AL19" s="127">
        <v>2700</v>
      </c>
      <c r="AM19" s="127">
        <v>358</v>
      </c>
      <c r="AN19" s="127">
        <v>2222</v>
      </c>
      <c r="AO19" s="127">
        <v>32691</v>
      </c>
      <c r="AP19" s="127">
        <v>23779</v>
      </c>
      <c r="AQ19" s="130" t="s">
        <v>179</v>
      </c>
      <c r="AR19" s="129">
        <v>182101</v>
      </c>
      <c r="AS19" s="117"/>
    </row>
    <row r="20" spans="1:45" s="131" customFormat="1" ht="15" customHeight="1">
      <c r="A20" s="131" t="s">
        <v>169</v>
      </c>
      <c r="B20" s="132" t="s">
        <v>180</v>
      </c>
      <c r="C20" s="133" t="s">
        <v>181</v>
      </c>
      <c r="D20" s="134">
        <v>3.27</v>
      </c>
      <c r="E20" s="135">
        <v>3.33</v>
      </c>
      <c r="F20" s="136">
        <v>3.18</v>
      </c>
      <c r="G20" s="136">
        <v>3.31</v>
      </c>
      <c r="H20" s="136">
        <v>3.97</v>
      </c>
      <c r="I20" s="136">
        <v>3.03</v>
      </c>
      <c r="J20" s="136">
        <v>4.55</v>
      </c>
      <c r="K20" s="136">
        <v>3.51</v>
      </c>
      <c r="L20" s="136">
        <v>3.48</v>
      </c>
      <c r="M20" s="136">
        <v>3.22</v>
      </c>
      <c r="N20" s="136">
        <v>3.46</v>
      </c>
      <c r="O20" s="136">
        <v>3.23</v>
      </c>
      <c r="P20" s="136">
        <v>3.02</v>
      </c>
      <c r="Q20" s="136">
        <v>2.94</v>
      </c>
      <c r="R20" s="136">
        <v>3.12</v>
      </c>
      <c r="S20" s="136">
        <v>3.36</v>
      </c>
      <c r="T20" s="136">
        <v>3.4</v>
      </c>
      <c r="U20" s="136">
        <v>3.34</v>
      </c>
      <c r="V20" s="136">
        <v>3.11</v>
      </c>
      <c r="W20" s="136">
        <v>3.02</v>
      </c>
      <c r="X20" s="136">
        <v>2.77</v>
      </c>
      <c r="Y20" s="136">
        <v>3.94</v>
      </c>
      <c r="Z20" s="136">
        <v>3.19</v>
      </c>
      <c r="AA20" s="136">
        <v>3.53</v>
      </c>
      <c r="AB20" s="136">
        <v>2.64</v>
      </c>
      <c r="AC20" s="136">
        <v>3.11</v>
      </c>
      <c r="AD20" s="136">
        <v>3.62</v>
      </c>
      <c r="AE20" s="136">
        <v>3.79</v>
      </c>
      <c r="AF20" s="136">
        <v>3.56</v>
      </c>
      <c r="AG20" s="136">
        <v>3.42</v>
      </c>
      <c r="AH20" s="136">
        <v>3.43</v>
      </c>
      <c r="AI20" s="136">
        <v>3.67</v>
      </c>
      <c r="AJ20" s="136">
        <v>3.64</v>
      </c>
      <c r="AK20" s="136">
        <v>3.24</v>
      </c>
      <c r="AL20" s="136">
        <v>3.95</v>
      </c>
      <c r="AM20" s="136">
        <v>3.18</v>
      </c>
      <c r="AN20" s="136">
        <v>4.04</v>
      </c>
      <c r="AO20" s="136">
        <v>3.14</v>
      </c>
      <c r="AP20" s="136">
        <v>3.13</v>
      </c>
      <c r="AQ20" s="130" t="s">
        <v>182</v>
      </c>
      <c r="AR20" s="137" t="s">
        <v>183</v>
      </c>
      <c r="AS20" s="138"/>
    </row>
    <row r="21" spans="1:45" ht="15" customHeight="1">
      <c r="A21" t="s">
        <v>169</v>
      </c>
      <c r="B21" s="139" t="s">
        <v>185</v>
      </c>
      <c r="C21" s="140">
        <v>5</v>
      </c>
      <c r="D21" s="125">
        <v>7144</v>
      </c>
      <c r="E21" s="141">
        <v>44</v>
      </c>
      <c r="F21" s="142">
        <v>102</v>
      </c>
      <c r="G21" s="142">
        <v>429</v>
      </c>
      <c r="H21" s="142">
        <v>269</v>
      </c>
      <c r="I21" s="142">
        <v>46</v>
      </c>
      <c r="J21" s="142">
        <v>3</v>
      </c>
      <c r="K21" s="142">
        <v>51</v>
      </c>
      <c r="L21" s="142">
        <v>63</v>
      </c>
      <c r="M21" s="142">
        <v>171</v>
      </c>
      <c r="N21" s="142">
        <v>114</v>
      </c>
      <c r="O21" s="142">
        <v>844</v>
      </c>
      <c r="P21" s="142">
        <v>262</v>
      </c>
      <c r="Q21" s="142">
        <v>89</v>
      </c>
      <c r="R21" s="142">
        <v>96</v>
      </c>
      <c r="S21" s="142">
        <v>121</v>
      </c>
      <c r="T21" s="142">
        <v>1</v>
      </c>
      <c r="U21" s="142">
        <v>53</v>
      </c>
      <c r="V21" s="142">
        <v>704</v>
      </c>
      <c r="W21" s="142">
        <v>394</v>
      </c>
      <c r="X21" s="142">
        <v>1</v>
      </c>
      <c r="Y21" s="142" t="s">
        <v>171</v>
      </c>
      <c r="Z21" s="142">
        <v>5</v>
      </c>
      <c r="AA21" s="142">
        <v>34</v>
      </c>
      <c r="AB21" s="142">
        <v>12</v>
      </c>
      <c r="AC21" s="142">
        <v>2</v>
      </c>
      <c r="AD21" s="142">
        <v>7</v>
      </c>
      <c r="AE21" s="142">
        <v>36</v>
      </c>
      <c r="AF21" s="142">
        <v>1278</v>
      </c>
      <c r="AG21" s="142">
        <v>38</v>
      </c>
      <c r="AH21" s="142">
        <v>67</v>
      </c>
      <c r="AI21" s="142">
        <v>135</v>
      </c>
      <c r="AJ21" s="142">
        <v>9</v>
      </c>
      <c r="AK21" s="142">
        <v>173</v>
      </c>
      <c r="AL21" s="142">
        <v>194</v>
      </c>
      <c r="AM21" s="142">
        <v>6</v>
      </c>
      <c r="AN21" s="142">
        <v>116</v>
      </c>
      <c r="AO21" s="142">
        <v>832</v>
      </c>
      <c r="AP21" s="142">
        <v>343</v>
      </c>
      <c r="AQ21" s="128" t="s">
        <v>173</v>
      </c>
      <c r="AR21" s="143">
        <v>35359</v>
      </c>
      <c r="AS21" s="117"/>
    </row>
    <row r="22" spans="1:45" ht="15" customHeight="1">
      <c r="A22" t="s">
        <v>169</v>
      </c>
      <c r="B22" s="188" t="s">
        <v>185</v>
      </c>
      <c r="C22" s="124">
        <v>4</v>
      </c>
      <c r="D22" s="125">
        <v>17672</v>
      </c>
      <c r="E22" s="126">
        <v>122</v>
      </c>
      <c r="F22" s="127">
        <v>759</v>
      </c>
      <c r="G22" s="127">
        <v>756</v>
      </c>
      <c r="H22" s="127">
        <v>285</v>
      </c>
      <c r="I22" s="127">
        <v>225</v>
      </c>
      <c r="J22" s="127">
        <v>4</v>
      </c>
      <c r="K22" s="127">
        <v>81</v>
      </c>
      <c r="L22" s="127">
        <v>222</v>
      </c>
      <c r="M22" s="127">
        <v>442</v>
      </c>
      <c r="N22" s="127">
        <v>230</v>
      </c>
      <c r="O22" s="127">
        <v>2426</v>
      </c>
      <c r="P22" s="127">
        <v>1130</v>
      </c>
      <c r="Q22" s="127">
        <v>629</v>
      </c>
      <c r="R22" s="127">
        <v>253</v>
      </c>
      <c r="S22" s="127">
        <v>230</v>
      </c>
      <c r="T22" s="127">
        <v>3</v>
      </c>
      <c r="U22" s="127">
        <v>108</v>
      </c>
      <c r="V22" s="127">
        <v>810</v>
      </c>
      <c r="W22" s="127">
        <v>984</v>
      </c>
      <c r="X22" s="127">
        <v>4</v>
      </c>
      <c r="Y22" s="127">
        <v>3</v>
      </c>
      <c r="Z22" s="127">
        <v>15</v>
      </c>
      <c r="AA22" s="127">
        <v>45</v>
      </c>
      <c r="AB22" s="127">
        <v>124</v>
      </c>
      <c r="AC22" s="127">
        <v>19</v>
      </c>
      <c r="AD22" s="127">
        <v>19</v>
      </c>
      <c r="AE22" s="127">
        <v>74</v>
      </c>
      <c r="AF22" s="127">
        <v>2417</v>
      </c>
      <c r="AG22" s="127">
        <v>118</v>
      </c>
      <c r="AH22" s="127">
        <v>215</v>
      </c>
      <c r="AI22" s="127">
        <v>393</v>
      </c>
      <c r="AJ22" s="127">
        <v>28</v>
      </c>
      <c r="AK22" s="127">
        <v>449</v>
      </c>
      <c r="AL22" s="127">
        <v>437</v>
      </c>
      <c r="AM22" s="127">
        <v>34</v>
      </c>
      <c r="AN22" s="127">
        <v>247</v>
      </c>
      <c r="AO22" s="127">
        <v>2012</v>
      </c>
      <c r="AP22" s="127">
        <v>1320</v>
      </c>
      <c r="AQ22" s="130" t="s">
        <v>174</v>
      </c>
      <c r="AR22" s="129">
        <v>45614</v>
      </c>
      <c r="AS22" s="117"/>
    </row>
    <row r="23" spans="1:45" ht="15" customHeight="1">
      <c r="A23" t="s">
        <v>169</v>
      </c>
      <c r="B23" s="188" t="s">
        <v>185</v>
      </c>
      <c r="C23" s="124">
        <v>3</v>
      </c>
      <c r="D23" s="125">
        <v>36241</v>
      </c>
      <c r="E23" s="126">
        <v>215</v>
      </c>
      <c r="F23" s="127">
        <v>2672</v>
      </c>
      <c r="G23" s="127">
        <v>1304</v>
      </c>
      <c r="H23" s="127">
        <v>416</v>
      </c>
      <c r="I23" s="127">
        <v>708</v>
      </c>
      <c r="J23" s="127">
        <v>34</v>
      </c>
      <c r="K23" s="127">
        <v>128</v>
      </c>
      <c r="L23" s="127">
        <v>819</v>
      </c>
      <c r="M23" s="127">
        <v>492</v>
      </c>
      <c r="N23" s="127">
        <v>239</v>
      </c>
      <c r="O23" s="127">
        <v>5474</v>
      </c>
      <c r="P23" s="127">
        <v>3222</v>
      </c>
      <c r="Q23" s="127">
        <v>553</v>
      </c>
      <c r="R23" s="127">
        <v>463</v>
      </c>
      <c r="S23" s="127">
        <v>372</v>
      </c>
      <c r="T23" s="127">
        <v>13</v>
      </c>
      <c r="U23" s="127">
        <v>130</v>
      </c>
      <c r="V23" s="127">
        <v>2721</v>
      </c>
      <c r="W23" s="127">
        <v>1538</v>
      </c>
      <c r="X23" s="127">
        <v>10</v>
      </c>
      <c r="Y23" s="127">
        <v>12</v>
      </c>
      <c r="Z23" s="127">
        <v>41</v>
      </c>
      <c r="AA23" s="127">
        <v>82</v>
      </c>
      <c r="AB23" s="127">
        <v>309</v>
      </c>
      <c r="AC23" s="127">
        <v>50</v>
      </c>
      <c r="AD23" s="127">
        <v>11</v>
      </c>
      <c r="AE23" s="127">
        <v>98</v>
      </c>
      <c r="AF23" s="127">
        <v>2279</v>
      </c>
      <c r="AG23" s="127">
        <v>428</v>
      </c>
      <c r="AH23" s="127">
        <v>1475</v>
      </c>
      <c r="AI23" s="127">
        <v>693</v>
      </c>
      <c r="AJ23" s="127">
        <v>55</v>
      </c>
      <c r="AK23" s="127">
        <v>1189</v>
      </c>
      <c r="AL23" s="127">
        <v>670</v>
      </c>
      <c r="AM23" s="127">
        <v>70</v>
      </c>
      <c r="AN23" s="127">
        <v>331</v>
      </c>
      <c r="AO23" s="127">
        <v>3735</v>
      </c>
      <c r="AP23" s="127">
        <v>3190</v>
      </c>
      <c r="AQ23" s="130" t="s">
        <v>175</v>
      </c>
      <c r="AR23" s="129">
        <v>41657</v>
      </c>
      <c r="AS23" s="117"/>
    </row>
    <row r="24" spans="1:45" ht="15" customHeight="1">
      <c r="A24" t="s">
        <v>169</v>
      </c>
      <c r="B24" s="188" t="s">
        <v>185</v>
      </c>
      <c r="C24" s="124">
        <v>2</v>
      </c>
      <c r="D24" s="125">
        <v>55984</v>
      </c>
      <c r="E24" s="126">
        <v>266</v>
      </c>
      <c r="F24" s="127">
        <v>4522</v>
      </c>
      <c r="G24" s="127">
        <v>2090</v>
      </c>
      <c r="H24" s="127">
        <v>412</v>
      </c>
      <c r="I24" s="127">
        <v>1086</v>
      </c>
      <c r="J24" s="127">
        <v>24</v>
      </c>
      <c r="K24" s="127">
        <v>97</v>
      </c>
      <c r="L24" s="127">
        <v>903</v>
      </c>
      <c r="M24" s="127">
        <v>604</v>
      </c>
      <c r="N24" s="127">
        <v>245</v>
      </c>
      <c r="O24" s="127">
        <v>11643</v>
      </c>
      <c r="P24" s="127">
        <v>8025</v>
      </c>
      <c r="Q24" s="127">
        <v>1588</v>
      </c>
      <c r="R24" s="127">
        <v>802</v>
      </c>
      <c r="S24" s="127">
        <v>250</v>
      </c>
      <c r="T24" s="127">
        <v>13</v>
      </c>
      <c r="U24" s="127">
        <v>190</v>
      </c>
      <c r="V24" s="127">
        <v>3676</v>
      </c>
      <c r="W24" s="127">
        <v>1757</v>
      </c>
      <c r="X24" s="127">
        <v>14</v>
      </c>
      <c r="Y24" s="127">
        <v>3</v>
      </c>
      <c r="Z24" s="127">
        <v>51</v>
      </c>
      <c r="AA24" s="127">
        <v>156</v>
      </c>
      <c r="AB24" s="127">
        <v>902</v>
      </c>
      <c r="AC24" s="127">
        <v>85</v>
      </c>
      <c r="AD24" s="127">
        <v>25</v>
      </c>
      <c r="AE24" s="127">
        <v>81</v>
      </c>
      <c r="AF24" s="127">
        <v>2077</v>
      </c>
      <c r="AG24" s="127">
        <v>337</v>
      </c>
      <c r="AH24" s="127">
        <v>829</v>
      </c>
      <c r="AI24" s="127">
        <v>506</v>
      </c>
      <c r="AJ24" s="127">
        <v>32</v>
      </c>
      <c r="AK24" s="127">
        <v>1480</v>
      </c>
      <c r="AL24" s="127">
        <v>284</v>
      </c>
      <c r="AM24" s="127">
        <v>85</v>
      </c>
      <c r="AN24" s="127">
        <v>119</v>
      </c>
      <c r="AO24" s="127">
        <v>5178</v>
      </c>
      <c r="AP24" s="127">
        <v>5547</v>
      </c>
      <c r="AQ24" s="130" t="s">
        <v>176</v>
      </c>
      <c r="AR24" s="129">
        <v>73</v>
      </c>
      <c r="AS24" s="117"/>
    </row>
    <row r="25" spans="1:45" ht="15" customHeight="1">
      <c r="A25" t="s">
        <v>169</v>
      </c>
      <c r="B25" s="188" t="s">
        <v>185</v>
      </c>
      <c r="C25" s="124">
        <v>1</v>
      </c>
      <c r="D25" s="125">
        <v>78871</v>
      </c>
      <c r="E25" s="126">
        <v>223</v>
      </c>
      <c r="F25" s="127">
        <v>3101</v>
      </c>
      <c r="G25" s="127">
        <v>3404</v>
      </c>
      <c r="H25" s="127">
        <v>183</v>
      </c>
      <c r="I25" s="127">
        <v>2209</v>
      </c>
      <c r="J25" s="127">
        <v>45</v>
      </c>
      <c r="K25" s="127">
        <v>393</v>
      </c>
      <c r="L25" s="127">
        <v>720</v>
      </c>
      <c r="M25" s="127">
        <v>2320</v>
      </c>
      <c r="N25" s="127">
        <v>846</v>
      </c>
      <c r="O25" s="127">
        <v>10275</v>
      </c>
      <c r="P25" s="127">
        <v>8474</v>
      </c>
      <c r="Q25" s="127">
        <v>4051</v>
      </c>
      <c r="R25" s="127">
        <v>607</v>
      </c>
      <c r="S25" s="127">
        <v>104</v>
      </c>
      <c r="T25" s="127">
        <v>11</v>
      </c>
      <c r="U25" s="127">
        <v>355</v>
      </c>
      <c r="V25" s="127">
        <v>6002</v>
      </c>
      <c r="W25" s="127">
        <v>6199</v>
      </c>
      <c r="X25" s="127">
        <v>8</v>
      </c>
      <c r="Y25" s="127">
        <v>12</v>
      </c>
      <c r="Z25" s="127">
        <v>42</v>
      </c>
      <c r="AA25" s="127">
        <v>167</v>
      </c>
      <c r="AB25" s="127">
        <v>2263</v>
      </c>
      <c r="AC25" s="127">
        <v>61</v>
      </c>
      <c r="AD25" s="127">
        <v>54</v>
      </c>
      <c r="AE25" s="127">
        <v>132</v>
      </c>
      <c r="AF25" s="127">
        <v>5881</v>
      </c>
      <c r="AG25" s="127">
        <v>102</v>
      </c>
      <c r="AH25" s="127">
        <v>139</v>
      </c>
      <c r="AI25" s="127">
        <v>226</v>
      </c>
      <c r="AJ25" s="127">
        <v>12</v>
      </c>
      <c r="AK25" s="127">
        <v>3226</v>
      </c>
      <c r="AL25" s="127">
        <v>125</v>
      </c>
      <c r="AM25" s="127">
        <v>38</v>
      </c>
      <c r="AN25" s="127">
        <v>23</v>
      </c>
      <c r="AO25" s="127">
        <v>11439</v>
      </c>
      <c r="AP25" s="127">
        <v>5399</v>
      </c>
      <c r="AQ25" s="130" t="s">
        <v>177</v>
      </c>
      <c r="AR25" s="129">
        <v>2143</v>
      </c>
      <c r="AS25" s="117"/>
    </row>
    <row r="26" spans="1:45" ht="15" customHeight="1">
      <c r="A26" t="s">
        <v>169</v>
      </c>
      <c r="B26" s="188" t="s">
        <v>185</v>
      </c>
      <c r="C26" s="124" t="s">
        <v>178</v>
      </c>
      <c r="D26" s="125">
        <v>195912</v>
      </c>
      <c r="E26" s="126">
        <v>870</v>
      </c>
      <c r="F26" s="127">
        <v>11156</v>
      </c>
      <c r="G26" s="127">
        <v>7983</v>
      </c>
      <c r="H26" s="127">
        <v>1565</v>
      </c>
      <c r="I26" s="127">
        <v>4274</v>
      </c>
      <c r="J26" s="127">
        <v>110</v>
      </c>
      <c r="K26" s="127">
        <v>750</v>
      </c>
      <c r="L26" s="127">
        <v>2727</v>
      </c>
      <c r="M26" s="127">
        <v>4029</v>
      </c>
      <c r="N26" s="127">
        <v>1674</v>
      </c>
      <c r="O26" s="127">
        <v>30662</v>
      </c>
      <c r="P26" s="127">
        <v>21113</v>
      </c>
      <c r="Q26" s="127">
        <v>6910</v>
      </c>
      <c r="R26" s="127">
        <v>2221</v>
      </c>
      <c r="S26" s="127">
        <v>1077</v>
      </c>
      <c r="T26" s="127">
        <v>41</v>
      </c>
      <c r="U26" s="127">
        <v>836</v>
      </c>
      <c r="V26" s="127">
        <v>13913</v>
      </c>
      <c r="W26" s="127">
        <v>10872</v>
      </c>
      <c r="X26" s="127">
        <v>37</v>
      </c>
      <c r="Y26" s="127">
        <v>30</v>
      </c>
      <c r="Z26" s="127">
        <v>154</v>
      </c>
      <c r="AA26" s="127">
        <v>484</v>
      </c>
      <c r="AB26" s="127">
        <v>3610</v>
      </c>
      <c r="AC26" s="127">
        <v>217</v>
      </c>
      <c r="AD26" s="127">
        <v>116</v>
      </c>
      <c r="AE26" s="127">
        <v>421</v>
      </c>
      <c r="AF26" s="127">
        <v>13932</v>
      </c>
      <c r="AG26" s="127">
        <v>1023</v>
      </c>
      <c r="AH26" s="127">
        <v>2725</v>
      </c>
      <c r="AI26" s="127">
        <v>1953</v>
      </c>
      <c r="AJ26" s="127">
        <v>136</v>
      </c>
      <c r="AK26" s="127">
        <v>6517</v>
      </c>
      <c r="AL26" s="127">
        <v>1710</v>
      </c>
      <c r="AM26" s="127">
        <v>233</v>
      </c>
      <c r="AN26" s="127">
        <v>836</v>
      </c>
      <c r="AO26" s="127">
        <v>23196</v>
      </c>
      <c r="AP26" s="127">
        <v>15799</v>
      </c>
      <c r="AQ26" s="130" t="s">
        <v>179</v>
      </c>
      <c r="AR26" s="129">
        <v>124846</v>
      </c>
      <c r="AS26" s="117"/>
    </row>
    <row r="27" spans="1:45" s="131" customFormat="1" ht="15" customHeight="1">
      <c r="A27" s="131" t="s">
        <v>169</v>
      </c>
      <c r="B27" s="132" t="s">
        <v>180</v>
      </c>
      <c r="C27" s="133" t="s">
        <v>181</v>
      </c>
      <c r="D27" s="134">
        <v>2.0699999999999998</v>
      </c>
      <c r="E27" s="135">
        <v>2.42</v>
      </c>
      <c r="F27" s="136">
        <v>2.13</v>
      </c>
      <c r="G27" s="136">
        <v>2.09</v>
      </c>
      <c r="H27" s="136">
        <v>3.03</v>
      </c>
      <c r="I27" s="136">
        <v>1.79</v>
      </c>
      <c r="J27" s="136">
        <v>2.0499999999999998</v>
      </c>
      <c r="K27" s="136">
        <v>2.0699999999999998</v>
      </c>
      <c r="L27" s="136">
        <v>2.27</v>
      </c>
      <c r="M27" s="136">
        <v>1.89</v>
      </c>
      <c r="N27" s="136">
        <v>2.12</v>
      </c>
      <c r="O27" s="136">
        <v>2.08</v>
      </c>
      <c r="P27" s="136">
        <v>1.9</v>
      </c>
      <c r="Q27" s="136">
        <v>1.71</v>
      </c>
      <c r="R27" s="136">
        <v>2.29</v>
      </c>
      <c r="S27" s="136">
        <v>3.01</v>
      </c>
      <c r="T27" s="136">
        <v>2.27</v>
      </c>
      <c r="U27" s="136">
        <v>2.1800000000000002</v>
      </c>
      <c r="V27" s="136">
        <v>2.0299999999999998</v>
      </c>
      <c r="W27" s="136">
        <v>1.86</v>
      </c>
      <c r="X27" s="136">
        <v>2.35</v>
      </c>
      <c r="Y27" s="136">
        <v>2.2000000000000002</v>
      </c>
      <c r="Z27" s="136">
        <v>2.29</v>
      </c>
      <c r="AA27" s="136">
        <v>2.2200000000000002</v>
      </c>
      <c r="AB27" s="136">
        <v>1.54</v>
      </c>
      <c r="AC27" s="136">
        <v>2.15</v>
      </c>
      <c r="AD27" s="136">
        <v>2.14</v>
      </c>
      <c r="AE27" s="136">
        <v>2.5299999999999998</v>
      </c>
      <c r="AF27" s="136">
        <v>2.36</v>
      </c>
      <c r="AG27" s="136">
        <v>2.66</v>
      </c>
      <c r="AH27" s="136">
        <v>2.72</v>
      </c>
      <c r="AI27" s="136">
        <v>2.85</v>
      </c>
      <c r="AJ27" s="136">
        <v>2.93</v>
      </c>
      <c r="AK27" s="136">
        <v>1.9</v>
      </c>
      <c r="AL27" s="136">
        <v>3.17</v>
      </c>
      <c r="AM27" s="136">
        <v>2.5099999999999998</v>
      </c>
      <c r="AN27" s="136">
        <v>3.38</v>
      </c>
      <c r="AO27" s="136">
        <v>1.95</v>
      </c>
      <c r="AP27" s="136">
        <v>2.09</v>
      </c>
      <c r="AQ27" s="130" t="s">
        <v>182</v>
      </c>
      <c r="AR27" s="137" t="s">
        <v>183</v>
      </c>
      <c r="AS27" s="138"/>
    </row>
    <row r="28" spans="1:45" ht="15" customHeight="1">
      <c r="A28" t="s">
        <v>169</v>
      </c>
      <c r="B28" s="139" t="s">
        <v>186</v>
      </c>
      <c r="C28" s="140">
        <v>5</v>
      </c>
      <c r="D28" s="125">
        <v>51520</v>
      </c>
      <c r="E28" s="141">
        <v>268</v>
      </c>
      <c r="F28" s="142">
        <v>418</v>
      </c>
      <c r="G28" s="142">
        <v>1804</v>
      </c>
      <c r="H28" s="142">
        <v>1152</v>
      </c>
      <c r="I28" s="142">
        <v>242</v>
      </c>
      <c r="J28" s="142">
        <v>13</v>
      </c>
      <c r="K28" s="142">
        <v>167</v>
      </c>
      <c r="L28" s="142">
        <v>280</v>
      </c>
      <c r="M28" s="142">
        <v>653</v>
      </c>
      <c r="N28" s="142">
        <v>262</v>
      </c>
      <c r="O28" s="142">
        <v>2872</v>
      </c>
      <c r="P28" s="142">
        <v>1241</v>
      </c>
      <c r="Q28" s="142">
        <v>589</v>
      </c>
      <c r="R28" s="142">
        <v>468</v>
      </c>
      <c r="S28" s="142">
        <v>207</v>
      </c>
      <c r="T28" s="142">
        <v>30</v>
      </c>
      <c r="U28" s="142">
        <v>202</v>
      </c>
      <c r="V28" s="142">
        <v>2007</v>
      </c>
      <c r="W28" s="142">
        <v>1234</v>
      </c>
      <c r="X28" s="142">
        <v>71</v>
      </c>
      <c r="Y28" s="142">
        <v>11</v>
      </c>
      <c r="Z28" s="142">
        <v>9</v>
      </c>
      <c r="AA28" s="142">
        <v>108</v>
      </c>
      <c r="AB28" s="142">
        <v>81</v>
      </c>
      <c r="AC28" s="142">
        <v>25</v>
      </c>
      <c r="AD28" s="142">
        <v>52</v>
      </c>
      <c r="AE28" s="142">
        <v>172</v>
      </c>
      <c r="AF28" s="142">
        <v>4118</v>
      </c>
      <c r="AG28" s="142">
        <v>126</v>
      </c>
      <c r="AH28" s="142">
        <v>210</v>
      </c>
      <c r="AI28" s="142">
        <v>24778</v>
      </c>
      <c r="AJ28" s="142">
        <v>1375</v>
      </c>
      <c r="AK28" s="142">
        <v>649</v>
      </c>
      <c r="AL28" s="142">
        <v>1050</v>
      </c>
      <c r="AM28" s="142">
        <v>58</v>
      </c>
      <c r="AN28" s="142">
        <v>579</v>
      </c>
      <c r="AO28" s="142">
        <v>2834</v>
      </c>
      <c r="AP28" s="142">
        <v>1105</v>
      </c>
      <c r="AQ28" s="128" t="s">
        <v>173</v>
      </c>
      <c r="AR28" s="143">
        <v>117923</v>
      </c>
      <c r="AS28" s="117"/>
    </row>
    <row r="29" spans="1:45" ht="15" customHeight="1">
      <c r="A29" t="s">
        <v>169</v>
      </c>
      <c r="B29" s="188" t="s">
        <v>186</v>
      </c>
      <c r="C29" s="124">
        <v>4</v>
      </c>
      <c r="D29" s="125">
        <v>90137</v>
      </c>
      <c r="E29" s="126">
        <v>685</v>
      </c>
      <c r="F29" s="127">
        <v>2627</v>
      </c>
      <c r="G29" s="127">
        <v>2812</v>
      </c>
      <c r="H29" s="127">
        <v>948</v>
      </c>
      <c r="I29" s="127">
        <v>675</v>
      </c>
      <c r="J29" s="127">
        <v>20</v>
      </c>
      <c r="K29" s="127">
        <v>208</v>
      </c>
      <c r="L29" s="127">
        <v>701</v>
      </c>
      <c r="M29" s="127">
        <v>1468</v>
      </c>
      <c r="N29" s="127">
        <v>726</v>
      </c>
      <c r="O29" s="127">
        <v>7878</v>
      </c>
      <c r="P29" s="127">
        <v>4135</v>
      </c>
      <c r="Q29" s="127">
        <v>2631</v>
      </c>
      <c r="R29" s="127">
        <v>1140</v>
      </c>
      <c r="S29" s="127">
        <v>373</v>
      </c>
      <c r="T29" s="127">
        <v>30</v>
      </c>
      <c r="U29" s="127">
        <v>295</v>
      </c>
      <c r="V29" s="127">
        <v>2543</v>
      </c>
      <c r="W29" s="127">
        <v>2944</v>
      </c>
      <c r="X29" s="127">
        <v>117</v>
      </c>
      <c r="Y29" s="127">
        <v>7</v>
      </c>
      <c r="Z29" s="127">
        <v>39</v>
      </c>
      <c r="AA29" s="127">
        <v>134</v>
      </c>
      <c r="AB29" s="127">
        <v>535</v>
      </c>
      <c r="AC29" s="127">
        <v>67</v>
      </c>
      <c r="AD29" s="127">
        <v>76</v>
      </c>
      <c r="AE29" s="127">
        <v>261</v>
      </c>
      <c r="AF29" s="127">
        <v>7140</v>
      </c>
      <c r="AG29" s="127">
        <v>369</v>
      </c>
      <c r="AH29" s="127">
        <v>558</v>
      </c>
      <c r="AI29" s="127">
        <v>29414</v>
      </c>
      <c r="AJ29" s="127">
        <v>3999</v>
      </c>
      <c r="AK29" s="127">
        <v>1480</v>
      </c>
      <c r="AL29" s="127">
        <v>1870</v>
      </c>
      <c r="AM29" s="127">
        <v>164</v>
      </c>
      <c r="AN29" s="127">
        <v>1218</v>
      </c>
      <c r="AO29" s="127">
        <v>6019</v>
      </c>
      <c r="AP29" s="127">
        <v>3831</v>
      </c>
      <c r="AQ29" s="130" t="s">
        <v>174</v>
      </c>
      <c r="AR29" s="129">
        <v>141625</v>
      </c>
      <c r="AS29" s="117"/>
    </row>
    <row r="30" spans="1:45" ht="15" customHeight="1">
      <c r="A30" t="s">
        <v>169</v>
      </c>
      <c r="B30" s="188" t="s">
        <v>186</v>
      </c>
      <c r="C30" s="124">
        <v>3</v>
      </c>
      <c r="D30" s="125">
        <v>136073</v>
      </c>
      <c r="E30" s="126">
        <v>896</v>
      </c>
      <c r="F30" s="127">
        <v>8057</v>
      </c>
      <c r="G30" s="127">
        <v>4219</v>
      </c>
      <c r="H30" s="127">
        <v>1380</v>
      </c>
      <c r="I30" s="127">
        <v>2036</v>
      </c>
      <c r="J30" s="127">
        <v>52</v>
      </c>
      <c r="K30" s="127">
        <v>306</v>
      </c>
      <c r="L30" s="127">
        <v>2215</v>
      </c>
      <c r="M30" s="127">
        <v>1658</v>
      </c>
      <c r="N30" s="127">
        <v>784</v>
      </c>
      <c r="O30" s="127">
        <v>16716</v>
      </c>
      <c r="P30" s="127">
        <v>10774</v>
      </c>
      <c r="Q30" s="127">
        <v>2020</v>
      </c>
      <c r="R30" s="127">
        <v>2169</v>
      </c>
      <c r="S30" s="127">
        <v>913</v>
      </c>
      <c r="T30" s="127">
        <v>52</v>
      </c>
      <c r="U30" s="127">
        <v>262</v>
      </c>
      <c r="V30" s="127">
        <v>7945</v>
      </c>
      <c r="W30" s="127">
        <v>4568</v>
      </c>
      <c r="X30" s="127">
        <v>174</v>
      </c>
      <c r="Y30" s="127">
        <v>27</v>
      </c>
      <c r="Z30" s="127">
        <v>69</v>
      </c>
      <c r="AA30" s="127">
        <v>296</v>
      </c>
      <c r="AB30" s="127">
        <v>1069</v>
      </c>
      <c r="AC30" s="127">
        <v>156</v>
      </c>
      <c r="AD30" s="127">
        <v>67</v>
      </c>
      <c r="AE30" s="127">
        <v>309</v>
      </c>
      <c r="AF30" s="127">
        <v>6852</v>
      </c>
      <c r="AG30" s="127">
        <v>926</v>
      </c>
      <c r="AH30" s="127">
        <v>3203</v>
      </c>
      <c r="AI30" s="127">
        <v>20905</v>
      </c>
      <c r="AJ30" s="127">
        <v>6532</v>
      </c>
      <c r="AK30" s="127">
        <v>3780</v>
      </c>
      <c r="AL30" s="127">
        <v>2587</v>
      </c>
      <c r="AM30" s="127">
        <v>338</v>
      </c>
      <c r="AN30" s="127">
        <v>1646</v>
      </c>
      <c r="AO30" s="127">
        <v>10664</v>
      </c>
      <c r="AP30" s="127">
        <v>9451</v>
      </c>
      <c r="AQ30" s="130" t="s">
        <v>175</v>
      </c>
      <c r="AR30" s="129">
        <v>126382</v>
      </c>
      <c r="AS30" s="117"/>
    </row>
    <row r="31" spans="1:45" ht="15" customHeight="1">
      <c r="A31" t="s">
        <v>169</v>
      </c>
      <c r="B31" s="188" t="s">
        <v>186</v>
      </c>
      <c r="C31" s="124">
        <v>2</v>
      </c>
      <c r="D31" s="125">
        <v>173313</v>
      </c>
      <c r="E31" s="126">
        <v>1068</v>
      </c>
      <c r="F31" s="127">
        <v>12684</v>
      </c>
      <c r="G31" s="127">
        <v>7298</v>
      </c>
      <c r="H31" s="127">
        <v>1483</v>
      </c>
      <c r="I31" s="127">
        <v>2931</v>
      </c>
      <c r="J31" s="127">
        <v>34</v>
      </c>
      <c r="K31" s="127">
        <v>259</v>
      </c>
      <c r="L31" s="127">
        <v>1944</v>
      </c>
      <c r="M31" s="127">
        <v>2071</v>
      </c>
      <c r="N31" s="127">
        <v>808</v>
      </c>
      <c r="O31" s="127">
        <v>33693</v>
      </c>
      <c r="P31" s="127">
        <v>24043</v>
      </c>
      <c r="Q31" s="127">
        <v>5431</v>
      </c>
      <c r="R31" s="127">
        <v>4302</v>
      </c>
      <c r="S31" s="127">
        <v>630</v>
      </c>
      <c r="T31" s="127">
        <v>49</v>
      </c>
      <c r="U31" s="127">
        <v>367</v>
      </c>
      <c r="V31" s="127">
        <v>10382</v>
      </c>
      <c r="W31" s="127">
        <v>5184</v>
      </c>
      <c r="X31" s="127">
        <v>63</v>
      </c>
      <c r="Y31" s="127">
        <v>17</v>
      </c>
      <c r="Z31" s="127">
        <v>58</v>
      </c>
      <c r="AA31" s="127">
        <v>388</v>
      </c>
      <c r="AB31" s="127">
        <v>2890</v>
      </c>
      <c r="AC31" s="127">
        <v>337</v>
      </c>
      <c r="AD31" s="127">
        <v>135</v>
      </c>
      <c r="AE31" s="127">
        <v>298</v>
      </c>
      <c r="AF31" s="127">
        <v>6192</v>
      </c>
      <c r="AG31" s="127">
        <v>453</v>
      </c>
      <c r="AH31" s="127">
        <v>1299</v>
      </c>
      <c r="AI31" s="127">
        <v>5047</v>
      </c>
      <c r="AJ31" s="127">
        <v>3717</v>
      </c>
      <c r="AK31" s="127">
        <v>4488</v>
      </c>
      <c r="AL31" s="127">
        <v>946</v>
      </c>
      <c r="AM31" s="127">
        <v>302</v>
      </c>
      <c r="AN31" s="127">
        <v>453</v>
      </c>
      <c r="AO31" s="127">
        <v>14734</v>
      </c>
      <c r="AP31" s="127">
        <v>16835</v>
      </c>
      <c r="AQ31" s="130" t="s">
        <v>176</v>
      </c>
      <c r="AR31" s="129">
        <v>3593</v>
      </c>
      <c r="AS31" s="117"/>
    </row>
    <row r="32" spans="1:45" ht="15" customHeight="1">
      <c r="A32" t="s">
        <v>169</v>
      </c>
      <c r="B32" s="188" t="s">
        <v>186</v>
      </c>
      <c r="C32" s="124">
        <v>1</v>
      </c>
      <c r="D32" s="125">
        <v>199509</v>
      </c>
      <c r="E32" s="126">
        <v>742</v>
      </c>
      <c r="F32" s="127">
        <v>6705</v>
      </c>
      <c r="G32" s="127">
        <v>9653</v>
      </c>
      <c r="H32" s="127">
        <v>795</v>
      </c>
      <c r="I32" s="127">
        <v>5685</v>
      </c>
      <c r="J32" s="127">
        <v>117</v>
      </c>
      <c r="K32" s="127">
        <v>793</v>
      </c>
      <c r="L32" s="127">
        <v>1310</v>
      </c>
      <c r="M32" s="127">
        <v>8003</v>
      </c>
      <c r="N32" s="127">
        <v>2798</v>
      </c>
      <c r="O32" s="127">
        <v>22578</v>
      </c>
      <c r="P32" s="127">
        <v>15468</v>
      </c>
      <c r="Q32" s="127">
        <v>10262</v>
      </c>
      <c r="R32" s="127">
        <v>3316</v>
      </c>
      <c r="S32" s="127">
        <v>237</v>
      </c>
      <c r="T32" s="127">
        <v>41</v>
      </c>
      <c r="U32" s="127">
        <v>494</v>
      </c>
      <c r="V32" s="127">
        <v>15195</v>
      </c>
      <c r="W32" s="127">
        <v>17439</v>
      </c>
      <c r="X32" s="127">
        <v>24</v>
      </c>
      <c r="Y32" s="127">
        <v>51</v>
      </c>
      <c r="Z32" s="127">
        <v>62</v>
      </c>
      <c r="AA32" s="127">
        <v>370</v>
      </c>
      <c r="AB32" s="127">
        <v>7812</v>
      </c>
      <c r="AC32" s="127">
        <v>241</v>
      </c>
      <c r="AD32" s="127">
        <v>112</v>
      </c>
      <c r="AE32" s="127">
        <v>336</v>
      </c>
      <c r="AF32" s="127">
        <v>15022</v>
      </c>
      <c r="AG32" s="127">
        <v>134</v>
      </c>
      <c r="AH32" s="127">
        <v>195</v>
      </c>
      <c r="AI32" s="127">
        <v>671</v>
      </c>
      <c r="AJ32" s="127">
        <v>824</v>
      </c>
      <c r="AK32" s="127">
        <v>8367</v>
      </c>
      <c r="AL32" s="127">
        <v>248</v>
      </c>
      <c r="AM32" s="127">
        <v>57</v>
      </c>
      <c r="AN32" s="127">
        <v>73</v>
      </c>
      <c r="AO32" s="127">
        <v>28315</v>
      </c>
      <c r="AP32" s="127">
        <v>14964</v>
      </c>
      <c r="AQ32" s="130" t="s">
        <v>177</v>
      </c>
      <c r="AR32" s="129">
        <v>5504</v>
      </c>
      <c r="AS32" s="117"/>
    </row>
    <row r="33" spans="1:45" ht="15" customHeight="1">
      <c r="A33" t="s">
        <v>169</v>
      </c>
      <c r="B33" s="188" t="s">
        <v>186</v>
      </c>
      <c r="C33" s="124" t="s">
        <v>178</v>
      </c>
      <c r="D33" s="125">
        <v>650552</v>
      </c>
      <c r="E33" s="126">
        <v>3659</v>
      </c>
      <c r="F33" s="127">
        <v>30491</v>
      </c>
      <c r="G33" s="127">
        <v>25786</v>
      </c>
      <c r="H33" s="127">
        <v>5758</v>
      </c>
      <c r="I33" s="127">
        <v>11569</v>
      </c>
      <c r="J33" s="127">
        <v>236</v>
      </c>
      <c r="K33" s="127">
        <v>1733</v>
      </c>
      <c r="L33" s="127">
        <v>6450</v>
      </c>
      <c r="M33" s="127">
        <v>13853</v>
      </c>
      <c r="N33" s="127">
        <v>5378</v>
      </c>
      <c r="O33" s="127">
        <v>83737</v>
      </c>
      <c r="P33" s="127">
        <v>55661</v>
      </c>
      <c r="Q33" s="127">
        <v>20933</v>
      </c>
      <c r="R33" s="127">
        <v>11395</v>
      </c>
      <c r="S33" s="127">
        <v>2360</v>
      </c>
      <c r="T33" s="127">
        <v>202</v>
      </c>
      <c r="U33" s="127">
        <v>1620</v>
      </c>
      <c r="V33" s="127">
        <v>38072</v>
      </c>
      <c r="W33" s="127">
        <v>31369</v>
      </c>
      <c r="X33" s="127">
        <v>449</v>
      </c>
      <c r="Y33" s="127">
        <v>113</v>
      </c>
      <c r="Z33" s="127">
        <v>237</v>
      </c>
      <c r="AA33" s="127">
        <v>1296</v>
      </c>
      <c r="AB33" s="127">
        <v>12387</v>
      </c>
      <c r="AC33" s="127">
        <v>826</v>
      </c>
      <c r="AD33" s="127">
        <v>442</v>
      </c>
      <c r="AE33" s="127">
        <v>1376</v>
      </c>
      <c r="AF33" s="127">
        <v>39324</v>
      </c>
      <c r="AG33" s="127">
        <v>2008</v>
      </c>
      <c r="AH33" s="127">
        <v>5465</v>
      </c>
      <c r="AI33" s="127">
        <v>80815</v>
      </c>
      <c r="AJ33" s="127">
        <v>16447</v>
      </c>
      <c r="AK33" s="127">
        <v>18764</v>
      </c>
      <c r="AL33" s="127">
        <v>6701</v>
      </c>
      <c r="AM33" s="127">
        <v>919</v>
      </c>
      <c r="AN33" s="127">
        <v>3969</v>
      </c>
      <c r="AO33" s="127">
        <v>62566</v>
      </c>
      <c r="AP33" s="127">
        <v>46186</v>
      </c>
      <c r="AQ33" s="130" t="s">
        <v>179</v>
      </c>
      <c r="AR33" s="129">
        <v>395027</v>
      </c>
      <c r="AS33" s="117"/>
    </row>
    <row r="34" spans="1:45" s="131" customFormat="1" ht="15" customHeight="1">
      <c r="A34" s="131" t="s">
        <v>169</v>
      </c>
      <c r="B34" s="132" t="s">
        <v>180</v>
      </c>
      <c r="C34" s="133" t="s">
        <v>181</v>
      </c>
      <c r="D34" s="134">
        <v>2.42</v>
      </c>
      <c r="E34" s="135">
        <v>2.64</v>
      </c>
      <c r="F34" s="136">
        <v>2.2599999999999998</v>
      </c>
      <c r="G34" s="136">
        <v>2.2200000000000002</v>
      </c>
      <c r="H34" s="136">
        <v>3.03</v>
      </c>
      <c r="I34" s="136">
        <v>1.86</v>
      </c>
      <c r="J34" s="136">
        <v>2.06</v>
      </c>
      <c r="K34" s="136">
        <v>2.25</v>
      </c>
      <c r="L34" s="136">
        <v>2.4900000000000002</v>
      </c>
      <c r="M34" s="136">
        <v>1.9</v>
      </c>
      <c r="N34" s="136">
        <v>2.04</v>
      </c>
      <c r="O34" s="136">
        <v>2.2200000000000002</v>
      </c>
      <c r="P34" s="136">
        <v>2.13</v>
      </c>
      <c r="Q34" s="136">
        <v>1.94</v>
      </c>
      <c r="R34" s="136">
        <v>2.2200000000000002</v>
      </c>
      <c r="S34" s="136">
        <v>2.87</v>
      </c>
      <c r="T34" s="136">
        <v>2.8</v>
      </c>
      <c r="U34" s="136">
        <v>2.6</v>
      </c>
      <c r="V34" s="136">
        <v>2.1</v>
      </c>
      <c r="W34" s="136">
        <v>1.9</v>
      </c>
      <c r="X34" s="136">
        <v>3.33</v>
      </c>
      <c r="Y34" s="136">
        <v>2.2000000000000002</v>
      </c>
      <c r="Z34" s="136">
        <v>2.4700000000000002</v>
      </c>
      <c r="AA34" s="136">
        <v>2.4</v>
      </c>
      <c r="AB34" s="136">
        <v>1.56</v>
      </c>
      <c r="AC34" s="136">
        <v>2.15</v>
      </c>
      <c r="AD34" s="136">
        <v>2.6</v>
      </c>
      <c r="AE34" s="136">
        <v>2.73</v>
      </c>
      <c r="AF34" s="136">
        <v>2.4700000000000002</v>
      </c>
      <c r="AG34" s="136">
        <v>2.95</v>
      </c>
      <c r="AH34" s="136">
        <v>2.87</v>
      </c>
      <c r="AI34" s="136">
        <v>3.9</v>
      </c>
      <c r="AJ34" s="136">
        <v>3.08</v>
      </c>
      <c r="AK34" s="136">
        <v>2.02</v>
      </c>
      <c r="AL34" s="136">
        <v>3.38</v>
      </c>
      <c r="AM34" s="136">
        <v>2.85</v>
      </c>
      <c r="AN34" s="136">
        <v>3.45</v>
      </c>
      <c r="AO34" s="136">
        <v>2.0499999999999998</v>
      </c>
      <c r="AP34" s="136">
        <v>2.12</v>
      </c>
      <c r="AQ34" s="130" t="s">
        <v>182</v>
      </c>
      <c r="AR34" s="137" t="s">
        <v>183</v>
      </c>
      <c r="AS34" s="138"/>
    </row>
    <row r="35" spans="1:45" ht="15" customHeight="1">
      <c r="A35" t="s">
        <v>169</v>
      </c>
      <c r="B35" s="139" t="s">
        <v>187</v>
      </c>
      <c r="C35" s="140">
        <v>5</v>
      </c>
      <c r="D35" s="125">
        <v>180</v>
      </c>
      <c r="E35" s="141">
        <v>2</v>
      </c>
      <c r="F35" s="142">
        <v>1</v>
      </c>
      <c r="G35" s="142">
        <v>7</v>
      </c>
      <c r="H35" s="142">
        <v>12</v>
      </c>
      <c r="I35" s="142">
        <v>3</v>
      </c>
      <c r="J35" s="142">
        <v>2</v>
      </c>
      <c r="K35" s="142">
        <v>3</v>
      </c>
      <c r="L35" s="142">
        <v>5</v>
      </c>
      <c r="M35" s="142">
        <v>5</v>
      </c>
      <c r="N35" s="142">
        <v>3</v>
      </c>
      <c r="O35" s="142">
        <v>20</v>
      </c>
      <c r="P35" s="142">
        <v>8</v>
      </c>
      <c r="Q35" s="142">
        <v>7</v>
      </c>
      <c r="R35" s="142">
        <v>3</v>
      </c>
      <c r="S35" s="142" t="s">
        <v>171</v>
      </c>
      <c r="T35" s="142" t="s">
        <v>172</v>
      </c>
      <c r="U35" s="142" t="s">
        <v>171</v>
      </c>
      <c r="V35" s="142">
        <v>15</v>
      </c>
      <c r="W35" s="142">
        <v>2</v>
      </c>
      <c r="X35" s="142" t="s">
        <v>172</v>
      </c>
      <c r="Y35" s="142" t="s">
        <v>172</v>
      </c>
      <c r="Z35" s="142" t="s">
        <v>172</v>
      </c>
      <c r="AA35" s="142" t="s">
        <v>171</v>
      </c>
      <c r="AB35" s="142">
        <v>2</v>
      </c>
      <c r="AC35" s="142" t="s">
        <v>172</v>
      </c>
      <c r="AD35" s="142">
        <v>1</v>
      </c>
      <c r="AE35" s="142">
        <v>2</v>
      </c>
      <c r="AF35" s="142">
        <v>23</v>
      </c>
      <c r="AG35" s="142" t="s">
        <v>171</v>
      </c>
      <c r="AH35" s="142">
        <v>1</v>
      </c>
      <c r="AI35" s="142">
        <v>5</v>
      </c>
      <c r="AJ35" s="142" t="s">
        <v>172</v>
      </c>
      <c r="AK35" s="142">
        <v>5</v>
      </c>
      <c r="AL35" s="142">
        <v>9</v>
      </c>
      <c r="AM35" s="142" t="s">
        <v>171</v>
      </c>
      <c r="AN35" s="142">
        <v>5</v>
      </c>
      <c r="AO35" s="142">
        <v>17</v>
      </c>
      <c r="AP35" s="142">
        <v>10</v>
      </c>
      <c r="AQ35" s="128" t="s">
        <v>173</v>
      </c>
      <c r="AR35" s="143">
        <v>642</v>
      </c>
      <c r="AS35" s="117"/>
    </row>
    <row r="36" spans="1:45" ht="15" customHeight="1">
      <c r="A36" t="s">
        <v>169</v>
      </c>
      <c r="B36" s="188" t="s">
        <v>187</v>
      </c>
      <c r="C36" s="124">
        <v>4</v>
      </c>
      <c r="D36" s="125">
        <v>400</v>
      </c>
      <c r="E36" s="126">
        <v>6</v>
      </c>
      <c r="F36" s="127">
        <v>20</v>
      </c>
      <c r="G36" s="127">
        <v>21</v>
      </c>
      <c r="H36" s="127">
        <v>8</v>
      </c>
      <c r="I36" s="127">
        <v>6</v>
      </c>
      <c r="J36" s="127">
        <v>4</v>
      </c>
      <c r="K36" s="127">
        <v>2</v>
      </c>
      <c r="L36" s="127">
        <v>3</v>
      </c>
      <c r="M36" s="127">
        <v>12</v>
      </c>
      <c r="N36" s="127">
        <v>12</v>
      </c>
      <c r="O36" s="127">
        <v>53</v>
      </c>
      <c r="P36" s="127">
        <v>28</v>
      </c>
      <c r="Q36" s="127">
        <v>15</v>
      </c>
      <c r="R36" s="127">
        <v>9</v>
      </c>
      <c r="S36" s="127" t="s">
        <v>171</v>
      </c>
      <c r="T36" s="127" t="s">
        <v>172</v>
      </c>
      <c r="U36" s="127">
        <v>2</v>
      </c>
      <c r="V36" s="127">
        <v>10</v>
      </c>
      <c r="W36" s="127">
        <v>14</v>
      </c>
      <c r="X36" s="127" t="s">
        <v>172</v>
      </c>
      <c r="Y36" s="127" t="s">
        <v>172</v>
      </c>
      <c r="Z36" s="127" t="s">
        <v>172</v>
      </c>
      <c r="AA36" s="127">
        <v>1</v>
      </c>
      <c r="AB36" s="127">
        <v>5</v>
      </c>
      <c r="AC36" s="127" t="s">
        <v>172</v>
      </c>
      <c r="AD36" s="127">
        <v>1</v>
      </c>
      <c r="AE36" s="127">
        <v>3</v>
      </c>
      <c r="AF36" s="127">
        <v>46</v>
      </c>
      <c r="AG36" s="127">
        <v>2</v>
      </c>
      <c r="AH36" s="127">
        <v>6</v>
      </c>
      <c r="AI36" s="127">
        <v>17</v>
      </c>
      <c r="AJ36" s="127" t="s">
        <v>172</v>
      </c>
      <c r="AK36" s="127">
        <v>12</v>
      </c>
      <c r="AL36" s="127">
        <v>10</v>
      </c>
      <c r="AM36" s="127" t="s">
        <v>171</v>
      </c>
      <c r="AN36" s="127">
        <v>6</v>
      </c>
      <c r="AO36" s="127">
        <v>35</v>
      </c>
      <c r="AP36" s="127">
        <v>29</v>
      </c>
      <c r="AQ36" s="130" t="s">
        <v>174</v>
      </c>
      <c r="AR36" s="129">
        <v>891</v>
      </c>
      <c r="AS36" s="117"/>
    </row>
    <row r="37" spans="1:45" ht="15" customHeight="1">
      <c r="A37" t="s">
        <v>169</v>
      </c>
      <c r="B37" s="188" t="s">
        <v>187</v>
      </c>
      <c r="C37" s="124">
        <v>3</v>
      </c>
      <c r="D37" s="125">
        <v>703</v>
      </c>
      <c r="E37" s="126">
        <v>6</v>
      </c>
      <c r="F37" s="127">
        <v>42</v>
      </c>
      <c r="G37" s="127">
        <v>24</v>
      </c>
      <c r="H37" s="127">
        <v>16</v>
      </c>
      <c r="I37" s="127">
        <v>13</v>
      </c>
      <c r="J37" s="127">
        <v>1</v>
      </c>
      <c r="K37" s="127">
        <v>4</v>
      </c>
      <c r="L37" s="127">
        <v>12</v>
      </c>
      <c r="M37" s="127">
        <v>12</v>
      </c>
      <c r="N37" s="127">
        <v>2</v>
      </c>
      <c r="O37" s="127">
        <v>105</v>
      </c>
      <c r="P37" s="127">
        <v>75</v>
      </c>
      <c r="Q37" s="127">
        <v>15</v>
      </c>
      <c r="R37" s="127">
        <v>10</v>
      </c>
      <c r="S37" s="127">
        <v>1</v>
      </c>
      <c r="T37" s="127" t="s">
        <v>172</v>
      </c>
      <c r="U37" s="127">
        <v>2</v>
      </c>
      <c r="V37" s="127">
        <v>56</v>
      </c>
      <c r="W37" s="127">
        <v>24</v>
      </c>
      <c r="X37" s="127" t="s">
        <v>172</v>
      </c>
      <c r="Y37" s="127" t="s">
        <v>172</v>
      </c>
      <c r="Z37" s="127" t="s">
        <v>172</v>
      </c>
      <c r="AA37" s="127">
        <v>3</v>
      </c>
      <c r="AB37" s="127">
        <v>6</v>
      </c>
      <c r="AC37" s="127" t="s">
        <v>172</v>
      </c>
      <c r="AD37" s="127">
        <v>1</v>
      </c>
      <c r="AE37" s="127">
        <v>4</v>
      </c>
      <c r="AF37" s="127">
        <v>52</v>
      </c>
      <c r="AG37" s="127">
        <v>4</v>
      </c>
      <c r="AH37" s="127">
        <v>24</v>
      </c>
      <c r="AI37" s="127">
        <v>24</v>
      </c>
      <c r="AJ37" s="127" t="s">
        <v>172</v>
      </c>
      <c r="AK37" s="127">
        <v>23</v>
      </c>
      <c r="AL37" s="127">
        <v>14</v>
      </c>
      <c r="AM37" s="127">
        <v>4</v>
      </c>
      <c r="AN37" s="127">
        <v>9</v>
      </c>
      <c r="AO37" s="127">
        <v>53</v>
      </c>
      <c r="AP37" s="127">
        <v>58</v>
      </c>
      <c r="AQ37" s="130" t="s">
        <v>175</v>
      </c>
      <c r="AR37" s="129">
        <v>761</v>
      </c>
      <c r="AS37" s="117"/>
    </row>
    <row r="38" spans="1:45" ht="15" customHeight="1">
      <c r="A38" t="s">
        <v>169</v>
      </c>
      <c r="B38" s="188" t="s">
        <v>187</v>
      </c>
      <c r="C38" s="124">
        <v>2</v>
      </c>
      <c r="D38" s="125">
        <v>1057</v>
      </c>
      <c r="E38" s="126">
        <v>4</v>
      </c>
      <c r="F38" s="127">
        <v>89</v>
      </c>
      <c r="G38" s="127">
        <v>48</v>
      </c>
      <c r="H38" s="127">
        <v>16</v>
      </c>
      <c r="I38" s="127">
        <v>17</v>
      </c>
      <c r="J38" s="127">
        <v>1</v>
      </c>
      <c r="K38" s="127">
        <v>1</v>
      </c>
      <c r="L38" s="127">
        <v>5</v>
      </c>
      <c r="M38" s="127">
        <v>8</v>
      </c>
      <c r="N38" s="127" t="s">
        <v>171</v>
      </c>
      <c r="O38" s="127">
        <v>200</v>
      </c>
      <c r="P38" s="127">
        <v>142</v>
      </c>
      <c r="Q38" s="127">
        <v>36</v>
      </c>
      <c r="R38" s="127">
        <v>28</v>
      </c>
      <c r="S38" s="127">
        <v>5</v>
      </c>
      <c r="T38" s="127" t="s">
        <v>172</v>
      </c>
      <c r="U38" s="127">
        <v>6</v>
      </c>
      <c r="V38" s="127">
        <v>69</v>
      </c>
      <c r="W38" s="127">
        <v>24</v>
      </c>
      <c r="X38" s="127" t="s">
        <v>172</v>
      </c>
      <c r="Y38" s="127" t="s">
        <v>172</v>
      </c>
      <c r="Z38" s="127" t="s">
        <v>172</v>
      </c>
      <c r="AA38" s="127" t="s">
        <v>171</v>
      </c>
      <c r="AB38" s="127">
        <v>27</v>
      </c>
      <c r="AC38" s="127" t="s">
        <v>172</v>
      </c>
      <c r="AD38" s="127">
        <v>3</v>
      </c>
      <c r="AE38" s="127">
        <v>3</v>
      </c>
      <c r="AF38" s="127">
        <v>46</v>
      </c>
      <c r="AG38" s="127">
        <v>2</v>
      </c>
      <c r="AH38" s="127">
        <v>10</v>
      </c>
      <c r="AI38" s="127">
        <v>7</v>
      </c>
      <c r="AJ38" s="127" t="s">
        <v>172</v>
      </c>
      <c r="AK38" s="127">
        <v>24</v>
      </c>
      <c r="AL38" s="127">
        <v>7</v>
      </c>
      <c r="AM38" s="127">
        <v>1</v>
      </c>
      <c r="AN38" s="127">
        <v>4</v>
      </c>
      <c r="AO38" s="127">
        <v>110</v>
      </c>
      <c r="AP38" s="127">
        <v>108</v>
      </c>
      <c r="AQ38" s="130" t="s">
        <v>176</v>
      </c>
      <c r="AR38" s="129">
        <v>4</v>
      </c>
      <c r="AS38" s="117"/>
    </row>
    <row r="39" spans="1:45" ht="15" customHeight="1">
      <c r="A39" t="s">
        <v>169</v>
      </c>
      <c r="B39" s="188" t="s">
        <v>187</v>
      </c>
      <c r="C39" s="124">
        <v>1</v>
      </c>
      <c r="D39" s="125">
        <v>1282</v>
      </c>
      <c r="E39" s="126">
        <v>3</v>
      </c>
      <c r="F39" s="127">
        <v>33</v>
      </c>
      <c r="G39" s="127">
        <v>73</v>
      </c>
      <c r="H39" s="127">
        <v>6</v>
      </c>
      <c r="I39" s="127">
        <v>45</v>
      </c>
      <c r="J39" s="127">
        <v>1</v>
      </c>
      <c r="K39" s="127">
        <v>5</v>
      </c>
      <c r="L39" s="127">
        <v>10</v>
      </c>
      <c r="M39" s="127">
        <v>24</v>
      </c>
      <c r="N39" s="127">
        <v>10</v>
      </c>
      <c r="O39" s="127">
        <v>143</v>
      </c>
      <c r="P39" s="127">
        <v>110</v>
      </c>
      <c r="Q39" s="127">
        <v>63</v>
      </c>
      <c r="R39" s="127">
        <v>16</v>
      </c>
      <c r="S39" s="127">
        <v>1</v>
      </c>
      <c r="T39" s="127" t="s">
        <v>172</v>
      </c>
      <c r="U39" s="127">
        <v>4</v>
      </c>
      <c r="V39" s="127">
        <v>69</v>
      </c>
      <c r="W39" s="127">
        <v>128</v>
      </c>
      <c r="X39" s="127" t="s">
        <v>172</v>
      </c>
      <c r="Y39" s="127" t="s">
        <v>172</v>
      </c>
      <c r="Z39" s="127" t="s">
        <v>172</v>
      </c>
      <c r="AA39" s="127">
        <v>2</v>
      </c>
      <c r="AB39" s="127">
        <v>36</v>
      </c>
      <c r="AC39" s="127" t="s">
        <v>172</v>
      </c>
      <c r="AD39" s="127">
        <v>2</v>
      </c>
      <c r="AE39" s="127">
        <v>1</v>
      </c>
      <c r="AF39" s="127">
        <v>120</v>
      </c>
      <c r="AG39" s="127">
        <v>1</v>
      </c>
      <c r="AH39" s="127">
        <v>2</v>
      </c>
      <c r="AI39" s="127">
        <v>5</v>
      </c>
      <c r="AJ39" s="127" t="s">
        <v>172</v>
      </c>
      <c r="AK39" s="127">
        <v>66</v>
      </c>
      <c r="AL39" s="127" t="s">
        <v>171</v>
      </c>
      <c r="AM39" s="127" t="s">
        <v>171</v>
      </c>
      <c r="AN39" s="127">
        <v>1</v>
      </c>
      <c r="AO39" s="127">
        <v>216</v>
      </c>
      <c r="AP39" s="127">
        <v>84</v>
      </c>
      <c r="AQ39" s="130" t="s">
        <v>177</v>
      </c>
      <c r="AR39" s="129">
        <v>36</v>
      </c>
      <c r="AS39" s="117"/>
    </row>
    <row r="40" spans="1:45" ht="15" customHeight="1">
      <c r="A40" t="s">
        <v>169</v>
      </c>
      <c r="B40" s="188" t="s">
        <v>187</v>
      </c>
      <c r="C40" s="124" t="s">
        <v>178</v>
      </c>
      <c r="D40" s="125">
        <v>3622</v>
      </c>
      <c r="E40" s="126">
        <v>21</v>
      </c>
      <c r="F40" s="127">
        <v>185</v>
      </c>
      <c r="G40" s="127">
        <v>173</v>
      </c>
      <c r="H40" s="127">
        <v>58</v>
      </c>
      <c r="I40" s="127">
        <v>84</v>
      </c>
      <c r="J40" s="127">
        <v>9</v>
      </c>
      <c r="K40" s="127">
        <v>15</v>
      </c>
      <c r="L40" s="127">
        <v>35</v>
      </c>
      <c r="M40" s="127">
        <v>61</v>
      </c>
      <c r="N40" s="127">
        <v>27</v>
      </c>
      <c r="O40" s="127">
        <v>521</v>
      </c>
      <c r="P40" s="127">
        <v>363</v>
      </c>
      <c r="Q40" s="127">
        <v>136</v>
      </c>
      <c r="R40" s="127">
        <v>66</v>
      </c>
      <c r="S40" s="127">
        <v>7</v>
      </c>
      <c r="T40" s="127">
        <v>3</v>
      </c>
      <c r="U40" s="127">
        <v>14</v>
      </c>
      <c r="V40" s="127">
        <v>219</v>
      </c>
      <c r="W40" s="127">
        <v>192</v>
      </c>
      <c r="X40" s="127">
        <v>1</v>
      </c>
      <c r="Y40" s="127">
        <v>3</v>
      </c>
      <c r="Z40" s="127">
        <v>2</v>
      </c>
      <c r="AA40" s="127">
        <v>6</v>
      </c>
      <c r="AB40" s="127">
        <v>76</v>
      </c>
      <c r="AC40" s="127">
        <v>4</v>
      </c>
      <c r="AD40" s="127">
        <v>8</v>
      </c>
      <c r="AE40" s="127">
        <v>13</v>
      </c>
      <c r="AF40" s="127">
        <v>287</v>
      </c>
      <c r="AG40" s="127">
        <v>9</v>
      </c>
      <c r="AH40" s="127">
        <v>43</v>
      </c>
      <c r="AI40" s="127">
        <v>58</v>
      </c>
      <c r="AJ40" s="127">
        <v>3</v>
      </c>
      <c r="AK40" s="127">
        <v>130</v>
      </c>
      <c r="AL40" s="127">
        <v>40</v>
      </c>
      <c r="AM40" s="127">
        <v>5</v>
      </c>
      <c r="AN40" s="127">
        <v>25</v>
      </c>
      <c r="AO40" s="127">
        <v>431</v>
      </c>
      <c r="AP40" s="127">
        <v>289</v>
      </c>
      <c r="AQ40" s="130" t="s">
        <v>179</v>
      </c>
      <c r="AR40" s="129">
        <v>2334</v>
      </c>
      <c r="AS40" s="117"/>
    </row>
    <row r="41" spans="1:45" s="131" customFormat="1" ht="15" customHeight="1">
      <c r="A41" s="131" t="s">
        <v>169</v>
      </c>
      <c r="B41" s="132" t="s">
        <v>180</v>
      </c>
      <c r="C41" s="133" t="s">
        <v>181</v>
      </c>
      <c r="D41" s="134">
        <v>2.21</v>
      </c>
      <c r="E41" s="135">
        <v>3</v>
      </c>
      <c r="F41" s="136">
        <v>2.2799999999999998</v>
      </c>
      <c r="G41" s="136">
        <v>2.08</v>
      </c>
      <c r="H41" s="136">
        <v>3.07</v>
      </c>
      <c r="I41" s="136">
        <v>1.87</v>
      </c>
      <c r="J41" s="136">
        <v>3.56</v>
      </c>
      <c r="K41" s="136">
        <v>2.8</v>
      </c>
      <c r="L41" s="136">
        <v>2.66</v>
      </c>
      <c r="M41" s="136">
        <v>2.44</v>
      </c>
      <c r="N41" s="136">
        <v>2.93</v>
      </c>
      <c r="O41" s="136">
        <v>2.25</v>
      </c>
      <c r="P41" s="136">
        <v>2.12</v>
      </c>
      <c r="Q41" s="136">
        <v>2.02</v>
      </c>
      <c r="R41" s="136">
        <v>2.3199999999999998</v>
      </c>
      <c r="S41" s="136">
        <v>2</v>
      </c>
      <c r="T41" s="136" t="s">
        <v>172</v>
      </c>
      <c r="U41" s="136">
        <v>2.14</v>
      </c>
      <c r="V41" s="136">
        <v>2.2400000000000002</v>
      </c>
      <c r="W41" s="136">
        <v>1.64</v>
      </c>
      <c r="X41" s="136" t="s">
        <v>172</v>
      </c>
      <c r="Y41" s="136" t="s">
        <v>172</v>
      </c>
      <c r="Z41" s="136" t="s">
        <v>172</v>
      </c>
      <c r="AA41" s="136">
        <v>2.5</v>
      </c>
      <c r="AB41" s="136">
        <v>1.82</v>
      </c>
      <c r="AC41" s="136" t="s">
        <v>172</v>
      </c>
      <c r="AD41" s="136">
        <v>2.5</v>
      </c>
      <c r="AE41" s="136">
        <v>3.15</v>
      </c>
      <c r="AF41" s="136">
        <v>2.3199999999999998</v>
      </c>
      <c r="AG41" s="136">
        <v>2.78</v>
      </c>
      <c r="AH41" s="136">
        <v>2.86</v>
      </c>
      <c r="AI41" s="136">
        <v>3.17</v>
      </c>
      <c r="AJ41" s="136" t="s">
        <v>172</v>
      </c>
      <c r="AK41" s="136">
        <v>1.97</v>
      </c>
      <c r="AL41" s="136">
        <v>3.53</v>
      </c>
      <c r="AM41" s="136">
        <v>2.8</v>
      </c>
      <c r="AN41" s="136">
        <v>3.4</v>
      </c>
      <c r="AO41" s="136">
        <v>1.9</v>
      </c>
      <c r="AP41" s="136">
        <v>2.21</v>
      </c>
      <c r="AQ41" s="130" t="s">
        <v>182</v>
      </c>
      <c r="AR41" s="137" t="s">
        <v>183</v>
      </c>
      <c r="AS41" s="138"/>
    </row>
    <row r="42" spans="1:45" ht="15" customHeight="1">
      <c r="A42" t="s">
        <v>169</v>
      </c>
      <c r="B42" s="139" t="s">
        <v>188</v>
      </c>
      <c r="C42" s="140">
        <v>5</v>
      </c>
      <c r="D42" s="125">
        <v>167053</v>
      </c>
      <c r="E42" s="141">
        <v>1118</v>
      </c>
      <c r="F42" s="142">
        <v>4456</v>
      </c>
      <c r="G42" s="142">
        <v>12366</v>
      </c>
      <c r="H42" s="142">
        <v>8808</v>
      </c>
      <c r="I42" s="142">
        <v>2314</v>
      </c>
      <c r="J42" s="142">
        <v>61</v>
      </c>
      <c r="K42" s="142">
        <v>1162</v>
      </c>
      <c r="L42" s="142">
        <v>1742</v>
      </c>
      <c r="M42" s="142">
        <v>4085</v>
      </c>
      <c r="N42" s="142">
        <v>2410</v>
      </c>
      <c r="O42" s="142">
        <v>19065</v>
      </c>
      <c r="P42" s="142">
        <v>9626</v>
      </c>
      <c r="Q42" s="142">
        <v>4756</v>
      </c>
      <c r="R42" s="142">
        <v>3142</v>
      </c>
      <c r="S42" s="142">
        <v>1174</v>
      </c>
      <c r="T42" s="142">
        <v>369</v>
      </c>
      <c r="U42" s="142">
        <v>1429</v>
      </c>
      <c r="V42" s="142">
        <v>12741</v>
      </c>
      <c r="W42" s="142">
        <v>7023</v>
      </c>
      <c r="X42" s="142">
        <v>133</v>
      </c>
      <c r="Y42" s="142">
        <v>19</v>
      </c>
      <c r="Z42" s="142">
        <v>184</v>
      </c>
      <c r="AA42" s="142">
        <v>783</v>
      </c>
      <c r="AB42" s="142">
        <v>791</v>
      </c>
      <c r="AC42" s="142">
        <v>196</v>
      </c>
      <c r="AD42" s="142">
        <v>556</v>
      </c>
      <c r="AE42" s="142">
        <v>1764</v>
      </c>
      <c r="AF42" s="142">
        <v>24533</v>
      </c>
      <c r="AG42" s="142">
        <v>480</v>
      </c>
      <c r="AH42" s="142">
        <v>1027</v>
      </c>
      <c r="AI42" s="142">
        <v>3717</v>
      </c>
      <c r="AJ42" s="142">
        <v>281</v>
      </c>
      <c r="AK42" s="142">
        <v>6471</v>
      </c>
      <c r="AL42" s="142">
        <v>3117</v>
      </c>
      <c r="AM42" s="142">
        <v>227</v>
      </c>
      <c r="AN42" s="142">
        <v>1822</v>
      </c>
      <c r="AO42" s="142">
        <v>16713</v>
      </c>
      <c r="AP42" s="142">
        <v>6392</v>
      </c>
      <c r="AQ42" s="128" t="s">
        <v>173</v>
      </c>
      <c r="AR42" s="143">
        <v>204221</v>
      </c>
      <c r="AS42" s="117"/>
    </row>
    <row r="43" spans="1:45" ht="15" customHeight="1">
      <c r="A43" t="s">
        <v>169</v>
      </c>
      <c r="B43" s="188" t="s">
        <v>188</v>
      </c>
      <c r="C43" s="124">
        <v>4</v>
      </c>
      <c r="D43" s="125">
        <v>279788</v>
      </c>
      <c r="E43" s="126">
        <v>2252</v>
      </c>
      <c r="F43" s="127">
        <v>18077</v>
      </c>
      <c r="G43" s="127">
        <v>14710</v>
      </c>
      <c r="H43" s="127">
        <v>5051</v>
      </c>
      <c r="I43" s="127">
        <v>5257</v>
      </c>
      <c r="J43" s="127">
        <v>102</v>
      </c>
      <c r="K43" s="127">
        <v>1315</v>
      </c>
      <c r="L43" s="127">
        <v>2849</v>
      </c>
      <c r="M43" s="127">
        <v>6222</v>
      </c>
      <c r="N43" s="127">
        <v>4496</v>
      </c>
      <c r="O43" s="127">
        <v>37190</v>
      </c>
      <c r="P43" s="127">
        <v>23975</v>
      </c>
      <c r="Q43" s="127">
        <v>14112</v>
      </c>
      <c r="R43" s="127">
        <v>5737</v>
      </c>
      <c r="S43" s="127">
        <v>2062</v>
      </c>
      <c r="T43" s="127">
        <v>421</v>
      </c>
      <c r="U43" s="127">
        <v>1660</v>
      </c>
      <c r="V43" s="127">
        <v>11954</v>
      </c>
      <c r="W43" s="127">
        <v>11865</v>
      </c>
      <c r="X43" s="127">
        <v>144</v>
      </c>
      <c r="Y43" s="127">
        <v>23</v>
      </c>
      <c r="Z43" s="127">
        <v>327</v>
      </c>
      <c r="AA43" s="127">
        <v>834</v>
      </c>
      <c r="AB43" s="127">
        <v>4207</v>
      </c>
      <c r="AC43" s="127">
        <v>537</v>
      </c>
      <c r="AD43" s="127">
        <v>612</v>
      </c>
      <c r="AE43" s="127">
        <v>1950</v>
      </c>
      <c r="AF43" s="127">
        <v>29806</v>
      </c>
      <c r="AG43" s="127">
        <v>1083</v>
      </c>
      <c r="AH43" s="127">
        <v>2201</v>
      </c>
      <c r="AI43" s="127">
        <v>7537</v>
      </c>
      <c r="AJ43" s="127">
        <v>521</v>
      </c>
      <c r="AK43" s="127">
        <v>10656</v>
      </c>
      <c r="AL43" s="127">
        <v>4909</v>
      </c>
      <c r="AM43" s="127">
        <v>598</v>
      </c>
      <c r="AN43" s="127">
        <v>3159</v>
      </c>
      <c r="AO43" s="127">
        <v>26201</v>
      </c>
      <c r="AP43" s="127">
        <v>15176</v>
      </c>
      <c r="AQ43" s="130" t="s">
        <v>174</v>
      </c>
      <c r="AR43" s="129">
        <v>275765</v>
      </c>
      <c r="AS43" s="117"/>
    </row>
    <row r="44" spans="1:45" ht="15" customHeight="1">
      <c r="A44" t="s">
        <v>169</v>
      </c>
      <c r="B44" s="188" t="s">
        <v>188</v>
      </c>
      <c r="C44" s="124">
        <v>3</v>
      </c>
      <c r="D44" s="125">
        <v>373311</v>
      </c>
      <c r="E44" s="126">
        <v>2289</v>
      </c>
      <c r="F44" s="127">
        <v>32407</v>
      </c>
      <c r="G44" s="127">
        <v>16732</v>
      </c>
      <c r="H44" s="127">
        <v>5904</v>
      </c>
      <c r="I44" s="127">
        <v>11279</v>
      </c>
      <c r="J44" s="127">
        <v>311</v>
      </c>
      <c r="K44" s="127">
        <v>1297</v>
      </c>
      <c r="L44" s="127">
        <v>4673</v>
      </c>
      <c r="M44" s="127">
        <v>5185</v>
      </c>
      <c r="N44" s="127">
        <v>3203</v>
      </c>
      <c r="O44" s="127">
        <v>53497</v>
      </c>
      <c r="P44" s="127">
        <v>39180</v>
      </c>
      <c r="Q44" s="127">
        <v>8096</v>
      </c>
      <c r="R44" s="127">
        <v>7590</v>
      </c>
      <c r="S44" s="127">
        <v>3066</v>
      </c>
      <c r="T44" s="127">
        <v>512</v>
      </c>
      <c r="U44" s="127">
        <v>1245</v>
      </c>
      <c r="V44" s="127">
        <v>27865</v>
      </c>
      <c r="W44" s="127">
        <v>13150</v>
      </c>
      <c r="X44" s="127">
        <v>355</v>
      </c>
      <c r="Y44" s="127">
        <v>64</v>
      </c>
      <c r="Z44" s="127">
        <v>670</v>
      </c>
      <c r="AA44" s="127">
        <v>1305</v>
      </c>
      <c r="AB44" s="127">
        <v>6434</v>
      </c>
      <c r="AC44" s="127">
        <v>970</v>
      </c>
      <c r="AD44" s="127">
        <v>370</v>
      </c>
      <c r="AE44" s="127">
        <v>1487</v>
      </c>
      <c r="AF44" s="127">
        <v>21193</v>
      </c>
      <c r="AG44" s="127">
        <v>1921</v>
      </c>
      <c r="AH44" s="127">
        <v>7665</v>
      </c>
      <c r="AI44" s="127">
        <v>8853</v>
      </c>
      <c r="AJ44" s="127">
        <v>550</v>
      </c>
      <c r="AK44" s="127">
        <v>17940</v>
      </c>
      <c r="AL44" s="127">
        <v>4778</v>
      </c>
      <c r="AM44" s="127">
        <v>1009</v>
      </c>
      <c r="AN44" s="127">
        <v>3055</v>
      </c>
      <c r="AO44" s="127">
        <v>33656</v>
      </c>
      <c r="AP44" s="127">
        <v>23555</v>
      </c>
      <c r="AQ44" s="130" t="s">
        <v>175</v>
      </c>
      <c r="AR44" s="129">
        <v>257445</v>
      </c>
      <c r="AS44" s="117"/>
    </row>
    <row r="45" spans="1:45" ht="15" customHeight="1">
      <c r="A45" t="s">
        <v>169</v>
      </c>
      <c r="B45" s="188" t="s">
        <v>188</v>
      </c>
      <c r="C45" s="124">
        <v>2</v>
      </c>
      <c r="D45" s="125">
        <v>318410</v>
      </c>
      <c r="E45" s="126">
        <v>1868</v>
      </c>
      <c r="F45" s="127">
        <v>21193</v>
      </c>
      <c r="G45" s="127">
        <v>18430</v>
      </c>
      <c r="H45" s="127">
        <v>3995</v>
      </c>
      <c r="I45" s="127">
        <v>10559</v>
      </c>
      <c r="J45" s="127">
        <v>132</v>
      </c>
      <c r="K45" s="127">
        <v>740</v>
      </c>
      <c r="L45" s="127">
        <v>2024</v>
      </c>
      <c r="M45" s="127">
        <v>4841</v>
      </c>
      <c r="N45" s="127">
        <v>2400</v>
      </c>
      <c r="O45" s="127">
        <v>53299</v>
      </c>
      <c r="P45" s="127">
        <v>37001</v>
      </c>
      <c r="Q45" s="127">
        <v>13990</v>
      </c>
      <c r="R45" s="127">
        <v>8749</v>
      </c>
      <c r="S45" s="127">
        <v>1427</v>
      </c>
      <c r="T45" s="127">
        <v>368</v>
      </c>
      <c r="U45" s="127">
        <v>1298</v>
      </c>
      <c r="V45" s="127">
        <v>21762</v>
      </c>
      <c r="W45" s="127">
        <v>10516</v>
      </c>
      <c r="X45" s="127">
        <v>307</v>
      </c>
      <c r="Y45" s="127">
        <v>18</v>
      </c>
      <c r="Z45" s="127">
        <v>549</v>
      </c>
      <c r="AA45" s="127">
        <v>1237</v>
      </c>
      <c r="AB45" s="127">
        <v>9957</v>
      </c>
      <c r="AC45" s="127">
        <v>926</v>
      </c>
      <c r="AD45" s="127">
        <v>523</v>
      </c>
      <c r="AE45" s="127">
        <v>959</v>
      </c>
      <c r="AF45" s="127">
        <v>14488</v>
      </c>
      <c r="AG45" s="127">
        <v>600</v>
      </c>
      <c r="AH45" s="127">
        <v>1310</v>
      </c>
      <c r="AI45" s="127">
        <v>3386</v>
      </c>
      <c r="AJ45" s="127">
        <v>191</v>
      </c>
      <c r="AK45" s="127">
        <v>13126</v>
      </c>
      <c r="AL45" s="127">
        <v>1237</v>
      </c>
      <c r="AM45" s="127">
        <v>543</v>
      </c>
      <c r="AN45" s="127">
        <v>391</v>
      </c>
      <c r="AO45" s="127">
        <v>31282</v>
      </c>
      <c r="AP45" s="127">
        <v>22788</v>
      </c>
      <c r="AQ45" s="130" t="s">
        <v>176</v>
      </c>
      <c r="AR45" s="129">
        <v>529</v>
      </c>
      <c r="AS45" s="117"/>
    </row>
    <row r="46" spans="1:45" ht="15" customHeight="1">
      <c r="A46" t="s">
        <v>169</v>
      </c>
      <c r="B46" s="188" t="s">
        <v>188</v>
      </c>
      <c r="C46" s="124">
        <v>1</v>
      </c>
      <c r="D46" s="125">
        <v>166979</v>
      </c>
      <c r="E46" s="126">
        <v>578</v>
      </c>
      <c r="F46" s="127">
        <v>3708</v>
      </c>
      <c r="G46" s="127">
        <v>10375</v>
      </c>
      <c r="H46" s="127">
        <v>1102</v>
      </c>
      <c r="I46" s="127">
        <v>8182</v>
      </c>
      <c r="J46" s="127">
        <v>148</v>
      </c>
      <c r="K46" s="127">
        <v>1046</v>
      </c>
      <c r="L46" s="127">
        <v>682</v>
      </c>
      <c r="M46" s="127">
        <v>6388</v>
      </c>
      <c r="N46" s="127">
        <v>2933</v>
      </c>
      <c r="O46" s="127">
        <v>12130</v>
      </c>
      <c r="P46" s="127">
        <v>7588</v>
      </c>
      <c r="Q46" s="127">
        <v>9147</v>
      </c>
      <c r="R46" s="127">
        <v>2983</v>
      </c>
      <c r="S46" s="127">
        <v>234</v>
      </c>
      <c r="T46" s="127">
        <v>112</v>
      </c>
      <c r="U46" s="127">
        <v>765</v>
      </c>
      <c r="V46" s="127">
        <v>11922</v>
      </c>
      <c r="W46" s="127">
        <v>16153</v>
      </c>
      <c r="X46" s="127">
        <v>74</v>
      </c>
      <c r="Y46" s="127">
        <v>39</v>
      </c>
      <c r="Z46" s="127">
        <v>247</v>
      </c>
      <c r="AA46" s="127">
        <v>529</v>
      </c>
      <c r="AB46" s="127">
        <v>6646</v>
      </c>
      <c r="AC46" s="127">
        <v>265</v>
      </c>
      <c r="AD46" s="127">
        <v>280</v>
      </c>
      <c r="AE46" s="127">
        <v>690</v>
      </c>
      <c r="AF46" s="127">
        <v>17754</v>
      </c>
      <c r="AG46" s="127">
        <v>78</v>
      </c>
      <c r="AH46" s="127">
        <v>80</v>
      </c>
      <c r="AI46" s="127">
        <v>552</v>
      </c>
      <c r="AJ46" s="127">
        <v>39</v>
      </c>
      <c r="AK46" s="127">
        <v>9975</v>
      </c>
      <c r="AL46" s="127">
        <v>184</v>
      </c>
      <c r="AM46" s="127">
        <v>61</v>
      </c>
      <c r="AN46" s="127">
        <v>23</v>
      </c>
      <c r="AO46" s="127">
        <v>25974</v>
      </c>
      <c r="AP46" s="127">
        <v>7313</v>
      </c>
      <c r="AQ46" s="130" t="s">
        <v>177</v>
      </c>
      <c r="AR46" s="129">
        <v>7668</v>
      </c>
      <c r="AS46" s="117"/>
    </row>
    <row r="47" spans="1:45" ht="15" customHeight="1">
      <c r="A47" t="s">
        <v>169</v>
      </c>
      <c r="B47" s="188" t="s">
        <v>188</v>
      </c>
      <c r="C47" s="124" t="s">
        <v>178</v>
      </c>
      <c r="D47" s="125">
        <v>1305541</v>
      </c>
      <c r="E47" s="126">
        <v>8105</v>
      </c>
      <c r="F47" s="127">
        <v>79841</v>
      </c>
      <c r="G47" s="127">
        <v>72613</v>
      </c>
      <c r="H47" s="127">
        <v>24860</v>
      </c>
      <c r="I47" s="127">
        <v>37591</v>
      </c>
      <c r="J47" s="127">
        <v>754</v>
      </c>
      <c r="K47" s="127">
        <v>5560</v>
      </c>
      <c r="L47" s="127">
        <v>11970</v>
      </c>
      <c r="M47" s="127">
        <v>26721</v>
      </c>
      <c r="N47" s="127">
        <v>15442</v>
      </c>
      <c r="O47" s="127">
        <v>175181</v>
      </c>
      <c r="P47" s="127">
        <v>117370</v>
      </c>
      <c r="Q47" s="127">
        <v>50101</v>
      </c>
      <c r="R47" s="127">
        <v>28201</v>
      </c>
      <c r="S47" s="127">
        <v>7963</v>
      </c>
      <c r="T47" s="127">
        <v>1782</v>
      </c>
      <c r="U47" s="127">
        <v>6397</v>
      </c>
      <c r="V47" s="127">
        <v>86244</v>
      </c>
      <c r="W47" s="127">
        <v>58707</v>
      </c>
      <c r="X47" s="127">
        <v>1013</v>
      </c>
      <c r="Y47" s="127">
        <v>163</v>
      </c>
      <c r="Z47" s="127">
        <v>1977</v>
      </c>
      <c r="AA47" s="127">
        <v>4688</v>
      </c>
      <c r="AB47" s="127">
        <v>28035</v>
      </c>
      <c r="AC47" s="127">
        <v>2894</v>
      </c>
      <c r="AD47" s="127">
        <v>2341</v>
      </c>
      <c r="AE47" s="127">
        <v>6850</v>
      </c>
      <c r="AF47" s="127">
        <v>107774</v>
      </c>
      <c r="AG47" s="127">
        <v>4162</v>
      </c>
      <c r="AH47" s="127">
        <v>12283</v>
      </c>
      <c r="AI47" s="127">
        <v>24045</v>
      </c>
      <c r="AJ47" s="127">
        <v>1582</v>
      </c>
      <c r="AK47" s="127">
        <v>58168</v>
      </c>
      <c r="AL47" s="127">
        <v>14225</v>
      </c>
      <c r="AM47" s="127">
        <v>2438</v>
      </c>
      <c r="AN47" s="127">
        <v>8450</v>
      </c>
      <c r="AO47" s="127">
        <v>133826</v>
      </c>
      <c r="AP47" s="127">
        <v>75224</v>
      </c>
      <c r="AQ47" s="130" t="s">
        <v>179</v>
      </c>
      <c r="AR47" s="129">
        <v>745628</v>
      </c>
      <c r="AS47" s="117"/>
    </row>
    <row r="48" spans="1:45" s="131" customFormat="1" ht="15" customHeight="1">
      <c r="A48" s="131" t="s">
        <v>169</v>
      </c>
      <c r="B48" s="132" t="s">
        <v>180</v>
      </c>
      <c r="C48" s="133" t="s">
        <v>181</v>
      </c>
      <c r="D48" s="134">
        <v>2.97</v>
      </c>
      <c r="E48" s="135">
        <v>3.18</v>
      </c>
      <c r="F48" s="136">
        <v>2.98</v>
      </c>
      <c r="G48" s="136">
        <v>3</v>
      </c>
      <c r="H48" s="136">
        <v>3.66</v>
      </c>
      <c r="I48" s="136">
        <v>2.5499999999999998</v>
      </c>
      <c r="J48" s="136">
        <v>2.73</v>
      </c>
      <c r="K48" s="136">
        <v>3.15</v>
      </c>
      <c r="L48" s="136">
        <v>3.25</v>
      </c>
      <c r="M48" s="136">
        <v>2.88</v>
      </c>
      <c r="N48" s="136">
        <v>3.07</v>
      </c>
      <c r="O48" s="136">
        <v>2.99</v>
      </c>
      <c r="P48" s="136">
        <v>2.92</v>
      </c>
      <c r="Q48" s="136">
        <v>2.83</v>
      </c>
      <c r="R48" s="136">
        <v>2.9</v>
      </c>
      <c r="S48" s="136">
        <v>3.32</v>
      </c>
      <c r="T48" s="136">
        <v>3.32</v>
      </c>
      <c r="U48" s="136">
        <v>3.26</v>
      </c>
      <c r="V48" s="136">
        <v>2.91</v>
      </c>
      <c r="W48" s="136">
        <v>2.71</v>
      </c>
      <c r="X48" s="136">
        <v>2.96</v>
      </c>
      <c r="Y48" s="136">
        <v>2.79</v>
      </c>
      <c r="Z48" s="136">
        <v>2.82</v>
      </c>
      <c r="AA48" s="136">
        <v>3.02</v>
      </c>
      <c r="AB48" s="136">
        <v>2.38</v>
      </c>
      <c r="AC48" s="136">
        <v>2.82</v>
      </c>
      <c r="AD48" s="136">
        <v>3.27</v>
      </c>
      <c r="AE48" s="136">
        <v>3.46</v>
      </c>
      <c r="AF48" s="136">
        <v>3.27</v>
      </c>
      <c r="AG48" s="136">
        <v>3.31</v>
      </c>
      <c r="AH48" s="136">
        <v>3.23</v>
      </c>
      <c r="AI48" s="136">
        <v>3.44</v>
      </c>
      <c r="AJ48" s="136">
        <v>3.51</v>
      </c>
      <c r="AK48" s="136">
        <v>2.84</v>
      </c>
      <c r="AL48" s="136">
        <v>3.67</v>
      </c>
      <c r="AM48" s="136">
        <v>3.16</v>
      </c>
      <c r="AN48" s="136">
        <v>3.75</v>
      </c>
      <c r="AO48" s="136">
        <v>2.82</v>
      </c>
      <c r="AP48" s="136">
        <v>2.87</v>
      </c>
      <c r="AQ48" s="130" t="s">
        <v>182</v>
      </c>
      <c r="AR48" s="137" t="s">
        <v>183</v>
      </c>
      <c r="AS48" s="138"/>
    </row>
    <row r="49" spans="1:45" ht="15" customHeight="1">
      <c r="A49" t="s">
        <v>169</v>
      </c>
      <c r="B49" s="139" t="s">
        <v>189</v>
      </c>
      <c r="C49" s="140">
        <v>5</v>
      </c>
      <c r="D49" s="125">
        <v>16826</v>
      </c>
      <c r="E49" s="141">
        <v>130</v>
      </c>
      <c r="F49" s="142">
        <v>512</v>
      </c>
      <c r="G49" s="142">
        <v>1220</v>
      </c>
      <c r="H49" s="142">
        <v>1030</v>
      </c>
      <c r="I49" s="142">
        <v>315</v>
      </c>
      <c r="J49" s="142">
        <v>83</v>
      </c>
      <c r="K49" s="142">
        <v>207</v>
      </c>
      <c r="L49" s="142">
        <v>192</v>
      </c>
      <c r="M49" s="142">
        <v>400</v>
      </c>
      <c r="N49" s="142">
        <v>250</v>
      </c>
      <c r="O49" s="142">
        <v>2062</v>
      </c>
      <c r="P49" s="142">
        <v>939</v>
      </c>
      <c r="Q49" s="142">
        <v>480</v>
      </c>
      <c r="R49" s="142">
        <v>314</v>
      </c>
      <c r="S49" s="142">
        <v>115</v>
      </c>
      <c r="T49" s="142">
        <v>42</v>
      </c>
      <c r="U49" s="142">
        <v>101</v>
      </c>
      <c r="V49" s="142">
        <v>1100</v>
      </c>
      <c r="W49" s="142">
        <v>587</v>
      </c>
      <c r="X49" s="142">
        <v>4</v>
      </c>
      <c r="Y49" s="142">
        <v>108</v>
      </c>
      <c r="Z49" s="142">
        <v>23</v>
      </c>
      <c r="AA49" s="142">
        <v>81</v>
      </c>
      <c r="AB49" s="142">
        <v>113</v>
      </c>
      <c r="AC49" s="142">
        <v>32</v>
      </c>
      <c r="AD49" s="142">
        <v>70</v>
      </c>
      <c r="AE49" s="142">
        <v>206</v>
      </c>
      <c r="AF49" s="142">
        <v>1945</v>
      </c>
      <c r="AG49" s="142">
        <v>50</v>
      </c>
      <c r="AH49" s="142">
        <v>108</v>
      </c>
      <c r="AI49" s="142">
        <v>365</v>
      </c>
      <c r="AJ49" s="142">
        <v>32</v>
      </c>
      <c r="AK49" s="142">
        <v>630</v>
      </c>
      <c r="AL49" s="142">
        <v>324</v>
      </c>
      <c r="AM49" s="142">
        <v>20</v>
      </c>
      <c r="AN49" s="142">
        <v>217</v>
      </c>
      <c r="AO49" s="142">
        <v>1699</v>
      </c>
      <c r="AP49" s="142">
        <v>720</v>
      </c>
      <c r="AQ49" s="128" t="s">
        <v>173</v>
      </c>
      <c r="AR49" s="143">
        <v>21566</v>
      </c>
      <c r="AS49" s="117"/>
    </row>
    <row r="50" spans="1:45" ht="15" customHeight="1">
      <c r="A50" t="s">
        <v>169</v>
      </c>
      <c r="B50" s="188" t="s">
        <v>189</v>
      </c>
      <c r="C50" s="124">
        <v>4</v>
      </c>
      <c r="D50" s="125">
        <v>25869</v>
      </c>
      <c r="E50" s="126">
        <v>234</v>
      </c>
      <c r="F50" s="127">
        <v>1694</v>
      </c>
      <c r="G50" s="127">
        <v>1247</v>
      </c>
      <c r="H50" s="127">
        <v>524</v>
      </c>
      <c r="I50" s="127">
        <v>538</v>
      </c>
      <c r="J50" s="127">
        <v>52</v>
      </c>
      <c r="K50" s="127">
        <v>171</v>
      </c>
      <c r="L50" s="127">
        <v>349</v>
      </c>
      <c r="M50" s="127">
        <v>598</v>
      </c>
      <c r="N50" s="127">
        <v>393</v>
      </c>
      <c r="O50" s="127">
        <v>3405</v>
      </c>
      <c r="P50" s="127">
        <v>2090</v>
      </c>
      <c r="Q50" s="127">
        <v>1269</v>
      </c>
      <c r="R50" s="127">
        <v>520</v>
      </c>
      <c r="S50" s="127">
        <v>229</v>
      </c>
      <c r="T50" s="127">
        <v>35</v>
      </c>
      <c r="U50" s="127">
        <v>155</v>
      </c>
      <c r="V50" s="127">
        <v>1042</v>
      </c>
      <c r="W50" s="127">
        <v>1086</v>
      </c>
      <c r="X50" s="127">
        <v>9</v>
      </c>
      <c r="Y50" s="127">
        <v>40</v>
      </c>
      <c r="Z50" s="127">
        <v>44</v>
      </c>
      <c r="AA50" s="127">
        <v>90</v>
      </c>
      <c r="AB50" s="127">
        <v>444</v>
      </c>
      <c r="AC50" s="127">
        <v>49</v>
      </c>
      <c r="AD50" s="127">
        <v>65</v>
      </c>
      <c r="AE50" s="127">
        <v>202</v>
      </c>
      <c r="AF50" s="127">
        <v>2404</v>
      </c>
      <c r="AG50" s="127">
        <v>108</v>
      </c>
      <c r="AH50" s="127">
        <v>207</v>
      </c>
      <c r="AI50" s="127">
        <v>613</v>
      </c>
      <c r="AJ50" s="127">
        <v>47</v>
      </c>
      <c r="AK50" s="127">
        <v>876</v>
      </c>
      <c r="AL50" s="127">
        <v>493</v>
      </c>
      <c r="AM50" s="127">
        <v>51</v>
      </c>
      <c r="AN50" s="127">
        <v>300</v>
      </c>
      <c r="AO50" s="127">
        <v>2581</v>
      </c>
      <c r="AP50" s="127">
        <v>1615</v>
      </c>
      <c r="AQ50" s="130" t="s">
        <v>174</v>
      </c>
      <c r="AR50" s="129">
        <v>26319</v>
      </c>
      <c r="AS50" s="117"/>
    </row>
    <row r="51" spans="1:45" ht="15" customHeight="1">
      <c r="A51" t="s">
        <v>169</v>
      </c>
      <c r="B51" s="188" t="s">
        <v>189</v>
      </c>
      <c r="C51" s="124">
        <v>3</v>
      </c>
      <c r="D51" s="125">
        <v>33812</v>
      </c>
      <c r="E51" s="126">
        <v>212</v>
      </c>
      <c r="F51" s="127">
        <v>2722</v>
      </c>
      <c r="G51" s="127">
        <v>1423</v>
      </c>
      <c r="H51" s="127">
        <v>590</v>
      </c>
      <c r="I51" s="127">
        <v>1001</v>
      </c>
      <c r="J51" s="127">
        <v>90</v>
      </c>
      <c r="K51" s="127">
        <v>174</v>
      </c>
      <c r="L51" s="127">
        <v>553</v>
      </c>
      <c r="M51" s="127">
        <v>484</v>
      </c>
      <c r="N51" s="127">
        <v>281</v>
      </c>
      <c r="O51" s="127">
        <v>4850</v>
      </c>
      <c r="P51" s="127">
        <v>3380</v>
      </c>
      <c r="Q51" s="127">
        <v>685</v>
      </c>
      <c r="R51" s="127">
        <v>681</v>
      </c>
      <c r="S51" s="127">
        <v>302</v>
      </c>
      <c r="T51" s="127">
        <v>26</v>
      </c>
      <c r="U51" s="127">
        <v>140</v>
      </c>
      <c r="V51" s="127">
        <v>2371</v>
      </c>
      <c r="W51" s="127">
        <v>1266</v>
      </c>
      <c r="X51" s="127">
        <v>19</v>
      </c>
      <c r="Y51" s="127">
        <v>42</v>
      </c>
      <c r="Z51" s="127">
        <v>47</v>
      </c>
      <c r="AA51" s="127">
        <v>120</v>
      </c>
      <c r="AB51" s="127">
        <v>616</v>
      </c>
      <c r="AC51" s="127">
        <v>104</v>
      </c>
      <c r="AD51" s="127">
        <v>45</v>
      </c>
      <c r="AE51" s="127">
        <v>173</v>
      </c>
      <c r="AF51" s="127">
        <v>1791</v>
      </c>
      <c r="AG51" s="127">
        <v>197</v>
      </c>
      <c r="AH51" s="127">
        <v>756</v>
      </c>
      <c r="AI51" s="127">
        <v>682</v>
      </c>
      <c r="AJ51" s="127">
        <v>59</v>
      </c>
      <c r="AK51" s="127">
        <v>1420</v>
      </c>
      <c r="AL51" s="127">
        <v>449</v>
      </c>
      <c r="AM51" s="127">
        <v>103</v>
      </c>
      <c r="AN51" s="127">
        <v>317</v>
      </c>
      <c r="AO51" s="127">
        <v>3133</v>
      </c>
      <c r="AP51" s="127">
        <v>2508</v>
      </c>
      <c r="AQ51" s="130" t="s">
        <v>175</v>
      </c>
      <c r="AR51" s="129">
        <v>22499</v>
      </c>
      <c r="AS51" s="117"/>
    </row>
    <row r="52" spans="1:45" ht="15" customHeight="1">
      <c r="A52" t="s">
        <v>169</v>
      </c>
      <c r="B52" s="188" t="s">
        <v>189</v>
      </c>
      <c r="C52" s="124">
        <v>2</v>
      </c>
      <c r="D52" s="125">
        <v>30658</v>
      </c>
      <c r="E52" s="126">
        <v>175</v>
      </c>
      <c r="F52" s="127">
        <v>2054</v>
      </c>
      <c r="G52" s="127">
        <v>1576</v>
      </c>
      <c r="H52" s="127">
        <v>384</v>
      </c>
      <c r="I52" s="127">
        <v>901</v>
      </c>
      <c r="J52" s="127">
        <v>16</v>
      </c>
      <c r="K52" s="127">
        <v>93</v>
      </c>
      <c r="L52" s="127">
        <v>250</v>
      </c>
      <c r="M52" s="127">
        <v>433</v>
      </c>
      <c r="N52" s="127">
        <v>206</v>
      </c>
      <c r="O52" s="127">
        <v>5374</v>
      </c>
      <c r="P52" s="127">
        <v>3471</v>
      </c>
      <c r="Q52" s="127">
        <v>1208</v>
      </c>
      <c r="R52" s="127">
        <v>874</v>
      </c>
      <c r="S52" s="127">
        <v>155</v>
      </c>
      <c r="T52" s="127">
        <v>14</v>
      </c>
      <c r="U52" s="127">
        <v>114</v>
      </c>
      <c r="V52" s="127">
        <v>2001</v>
      </c>
      <c r="W52" s="127">
        <v>1038</v>
      </c>
      <c r="X52" s="127">
        <v>11</v>
      </c>
      <c r="Y52" s="127">
        <v>16</v>
      </c>
      <c r="Z52" s="127">
        <v>38</v>
      </c>
      <c r="AA52" s="127">
        <v>130</v>
      </c>
      <c r="AB52" s="127">
        <v>1011</v>
      </c>
      <c r="AC52" s="127">
        <v>75</v>
      </c>
      <c r="AD52" s="127">
        <v>62</v>
      </c>
      <c r="AE52" s="127">
        <v>104</v>
      </c>
      <c r="AF52" s="127">
        <v>1259</v>
      </c>
      <c r="AG52" s="127">
        <v>79</v>
      </c>
      <c r="AH52" s="127">
        <v>189</v>
      </c>
      <c r="AI52" s="127">
        <v>313</v>
      </c>
      <c r="AJ52" s="127">
        <v>12</v>
      </c>
      <c r="AK52" s="127">
        <v>1006</v>
      </c>
      <c r="AL52" s="127">
        <v>148</v>
      </c>
      <c r="AM52" s="127">
        <v>58</v>
      </c>
      <c r="AN52" s="127">
        <v>45</v>
      </c>
      <c r="AO52" s="127">
        <v>3017</v>
      </c>
      <c r="AP52" s="127">
        <v>2748</v>
      </c>
      <c r="AQ52" s="130" t="s">
        <v>176</v>
      </c>
      <c r="AR52" s="129">
        <v>92</v>
      </c>
      <c r="AS52" s="117"/>
    </row>
    <row r="53" spans="1:45" ht="15" customHeight="1">
      <c r="A53" t="s">
        <v>169</v>
      </c>
      <c r="B53" s="188" t="s">
        <v>189</v>
      </c>
      <c r="C53" s="124">
        <v>1</v>
      </c>
      <c r="D53" s="125">
        <v>20187</v>
      </c>
      <c r="E53" s="126">
        <v>64</v>
      </c>
      <c r="F53" s="127">
        <v>497</v>
      </c>
      <c r="G53" s="127">
        <v>1067</v>
      </c>
      <c r="H53" s="127">
        <v>128</v>
      </c>
      <c r="I53" s="127">
        <v>856</v>
      </c>
      <c r="J53" s="127">
        <v>28</v>
      </c>
      <c r="K53" s="127">
        <v>144</v>
      </c>
      <c r="L53" s="127">
        <v>109</v>
      </c>
      <c r="M53" s="127">
        <v>740</v>
      </c>
      <c r="N53" s="127">
        <v>308</v>
      </c>
      <c r="O53" s="127">
        <v>1798</v>
      </c>
      <c r="P53" s="127">
        <v>1209</v>
      </c>
      <c r="Q53" s="127">
        <v>1032</v>
      </c>
      <c r="R53" s="127">
        <v>315</v>
      </c>
      <c r="S53" s="127">
        <v>30</v>
      </c>
      <c r="T53" s="127">
        <v>10</v>
      </c>
      <c r="U53" s="127">
        <v>109</v>
      </c>
      <c r="V53" s="127">
        <v>1530</v>
      </c>
      <c r="W53" s="127">
        <v>1967</v>
      </c>
      <c r="X53" s="127">
        <v>6</v>
      </c>
      <c r="Y53" s="127">
        <v>19</v>
      </c>
      <c r="Z53" s="127">
        <v>16</v>
      </c>
      <c r="AA53" s="127">
        <v>58</v>
      </c>
      <c r="AB53" s="127">
        <v>785</v>
      </c>
      <c r="AC53" s="127">
        <v>25</v>
      </c>
      <c r="AD53" s="127">
        <v>25</v>
      </c>
      <c r="AE53" s="127">
        <v>67</v>
      </c>
      <c r="AF53" s="127">
        <v>1750</v>
      </c>
      <c r="AG53" s="127">
        <v>16</v>
      </c>
      <c r="AH53" s="127">
        <v>25</v>
      </c>
      <c r="AI53" s="127">
        <v>50</v>
      </c>
      <c r="AJ53" s="127">
        <v>4</v>
      </c>
      <c r="AK53" s="127">
        <v>1068</v>
      </c>
      <c r="AL53" s="127">
        <v>35</v>
      </c>
      <c r="AM53" s="127">
        <v>6</v>
      </c>
      <c r="AN53" s="127">
        <v>4</v>
      </c>
      <c r="AO53" s="127">
        <v>3133</v>
      </c>
      <c r="AP53" s="127">
        <v>1154</v>
      </c>
      <c r="AQ53" s="130" t="s">
        <v>177</v>
      </c>
      <c r="AR53" s="129">
        <v>793</v>
      </c>
      <c r="AS53" s="117"/>
    </row>
    <row r="54" spans="1:45" ht="15" customHeight="1">
      <c r="A54" t="s">
        <v>169</v>
      </c>
      <c r="B54" s="188" t="s">
        <v>189</v>
      </c>
      <c r="C54" s="124" t="s">
        <v>178</v>
      </c>
      <c r="D54" s="125">
        <v>127352</v>
      </c>
      <c r="E54" s="126">
        <v>815</v>
      </c>
      <c r="F54" s="127">
        <v>7479</v>
      </c>
      <c r="G54" s="127">
        <v>6533</v>
      </c>
      <c r="H54" s="127">
        <v>2656</v>
      </c>
      <c r="I54" s="127">
        <v>3611</v>
      </c>
      <c r="J54" s="127">
        <v>269</v>
      </c>
      <c r="K54" s="127">
        <v>789</v>
      </c>
      <c r="L54" s="127">
        <v>1453</v>
      </c>
      <c r="M54" s="127">
        <v>2655</v>
      </c>
      <c r="N54" s="127">
        <v>1438</v>
      </c>
      <c r="O54" s="127">
        <v>17489</v>
      </c>
      <c r="P54" s="127">
        <v>11089</v>
      </c>
      <c r="Q54" s="127">
        <v>4674</v>
      </c>
      <c r="R54" s="127">
        <v>2704</v>
      </c>
      <c r="S54" s="127">
        <v>831</v>
      </c>
      <c r="T54" s="127">
        <v>127</v>
      </c>
      <c r="U54" s="127">
        <v>619</v>
      </c>
      <c r="V54" s="127">
        <v>8044</v>
      </c>
      <c r="W54" s="127">
        <v>5944</v>
      </c>
      <c r="X54" s="127">
        <v>49</v>
      </c>
      <c r="Y54" s="127">
        <v>225</v>
      </c>
      <c r="Z54" s="127">
        <v>168</v>
      </c>
      <c r="AA54" s="127">
        <v>479</v>
      </c>
      <c r="AB54" s="127">
        <v>2969</v>
      </c>
      <c r="AC54" s="127">
        <v>285</v>
      </c>
      <c r="AD54" s="127">
        <v>267</v>
      </c>
      <c r="AE54" s="127">
        <v>752</v>
      </c>
      <c r="AF54" s="127">
        <v>9149</v>
      </c>
      <c r="AG54" s="127">
        <v>450</v>
      </c>
      <c r="AH54" s="127">
        <v>1285</v>
      </c>
      <c r="AI54" s="127">
        <v>2023</v>
      </c>
      <c r="AJ54" s="127">
        <v>154</v>
      </c>
      <c r="AK54" s="127">
        <v>5000</v>
      </c>
      <c r="AL54" s="127">
        <v>1449</v>
      </c>
      <c r="AM54" s="127">
        <v>238</v>
      </c>
      <c r="AN54" s="127">
        <v>883</v>
      </c>
      <c r="AO54" s="127">
        <v>13563</v>
      </c>
      <c r="AP54" s="127">
        <v>8745</v>
      </c>
      <c r="AQ54" s="130" t="s">
        <v>179</v>
      </c>
      <c r="AR54" s="129">
        <v>71269</v>
      </c>
      <c r="AS54" s="117"/>
    </row>
    <row r="55" spans="1:45" s="131" customFormat="1" ht="15" customHeight="1">
      <c r="A55" s="131" t="s">
        <v>169</v>
      </c>
      <c r="B55" s="132" t="s">
        <v>180</v>
      </c>
      <c r="C55" s="133" t="s">
        <v>181</v>
      </c>
      <c r="D55" s="134">
        <v>2.91</v>
      </c>
      <c r="E55" s="135">
        <v>3.23</v>
      </c>
      <c r="F55" s="136">
        <v>2.96</v>
      </c>
      <c r="G55" s="136">
        <v>3</v>
      </c>
      <c r="H55" s="136">
        <v>3.73</v>
      </c>
      <c r="I55" s="136">
        <v>2.6</v>
      </c>
      <c r="J55" s="136">
        <v>3.54</v>
      </c>
      <c r="K55" s="136">
        <v>3.26</v>
      </c>
      <c r="L55" s="136">
        <v>3.18</v>
      </c>
      <c r="M55" s="136">
        <v>2.81</v>
      </c>
      <c r="N55" s="136">
        <v>3.05</v>
      </c>
      <c r="O55" s="136">
        <v>2.92</v>
      </c>
      <c r="P55" s="136">
        <v>2.83</v>
      </c>
      <c r="Q55" s="136">
        <v>2.78</v>
      </c>
      <c r="R55" s="136">
        <v>2.87</v>
      </c>
      <c r="S55" s="136">
        <v>3.29</v>
      </c>
      <c r="T55" s="136">
        <v>3.67</v>
      </c>
      <c r="U55" s="136">
        <v>3.04</v>
      </c>
      <c r="V55" s="136">
        <v>2.77</v>
      </c>
      <c r="W55" s="136">
        <v>2.54</v>
      </c>
      <c r="X55" s="136">
        <v>2.88</v>
      </c>
      <c r="Y55" s="136">
        <v>3.9</v>
      </c>
      <c r="Z55" s="136">
        <v>3.12</v>
      </c>
      <c r="AA55" s="136">
        <v>3.01</v>
      </c>
      <c r="AB55" s="136">
        <v>2.36</v>
      </c>
      <c r="AC55" s="136">
        <v>2.96</v>
      </c>
      <c r="AD55" s="136">
        <v>3.35</v>
      </c>
      <c r="AE55" s="136">
        <v>3.5</v>
      </c>
      <c r="AF55" s="136">
        <v>3.17</v>
      </c>
      <c r="AG55" s="136">
        <v>3.22</v>
      </c>
      <c r="AH55" s="136">
        <v>3.14</v>
      </c>
      <c r="AI55" s="136">
        <v>3.46</v>
      </c>
      <c r="AJ55" s="136">
        <v>3.59</v>
      </c>
      <c r="AK55" s="136">
        <v>2.8</v>
      </c>
      <c r="AL55" s="136">
        <v>3.64</v>
      </c>
      <c r="AM55" s="136">
        <v>3.09</v>
      </c>
      <c r="AN55" s="136">
        <v>3.77</v>
      </c>
      <c r="AO55" s="136">
        <v>2.76</v>
      </c>
      <c r="AP55" s="136">
        <v>2.77</v>
      </c>
      <c r="AQ55" s="130" t="s">
        <v>182</v>
      </c>
      <c r="AR55" s="137" t="s">
        <v>183</v>
      </c>
      <c r="AS55" s="138"/>
    </row>
    <row r="56" spans="1:45" ht="15" customHeight="1">
      <c r="A56" t="s">
        <v>169</v>
      </c>
      <c r="B56" s="139" t="s">
        <v>190</v>
      </c>
      <c r="C56" s="140">
        <v>5</v>
      </c>
      <c r="D56" s="125" t="s">
        <v>171</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171</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t="s">
        <v>183</v>
      </c>
      <c r="AS56" s="117"/>
    </row>
    <row r="57" spans="1:45" ht="15" customHeight="1">
      <c r="A57" t="s">
        <v>169</v>
      </c>
      <c r="B57" s="188" t="s">
        <v>190</v>
      </c>
      <c r="C57" s="124">
        <v>4</v>
      </c>
      <c r="D57" s="125" t="s">
        <v>171</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171</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171</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171</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171</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171</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171</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171</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t="s">
        <v>171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t="s">
        <v>171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t="s">
        <v>183</v>
      </c>
      <c r="AS61" s="117"/>
    </row>
    <row r="62" spans="1:45" s="131" customFormat="1" ht="15" customHeight="1">
      <c r="A62" s="131" t="s">
        <v>169</v>
      </c>
      <c r="B62" s="132" t="s">
        <v>180</v>
      </c>
      <c r="C62" s="133" t="s">
        <v>181</v>
      </c>
      <c r="D62" s="134" t="s">
        <v>171</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171</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6011</v>
      </c>
      <c r="E63" s="141">
        <v>35</v>
      </c>
      <c r="F63" s="142">
        <v>201</v>
      </c>
      <c r="G63" s="142">
        <v>359</v>
      </c>
      <c r="H63" s="142">
        <v>406</v>
      </c>
      <c r="I63" s="142">
        <v>148</v>
      </c>
      <c r="J63" s="142">
        <v>163</v>
      </c>
      <c r="K63" s="142">
        <v>127</v>
      </c>
      <c r="L63" s="142">
        <v>112</v>
      </c>
      <c r="M63" s="142">
        <v>153</v>
      </c>
      <c r="N63" s="142">
        <v>107</v>
      </c>
      <c r="O63" s="142">
        <v>580</v>
      </c>
      <c r="P63" s="142">
        <v>207</v>
      </c>
      <c r="Q63" s="142">
        <v>98</v>
      </c>
      <c r="R63" s="142">
        <v>128</v>
      </c>
      <c r="S63" s="142">
        <v>55</v>
      </c>
      <c r="T63" s="142">
        <v>13</v>
      </c>
      <c r="U63" s="142">
        <v>39</v>
      </c>
      <c r="V63" s="142">
        <v>288</v>
      </c>
      <c r="W63" s="142">
        <v>286</v>
      </c>
      <c r="X63" s="142">
        <v>6</v>
      </c>
      <c r="Y63" s="142">
        <v>11</v>
      </c>
      <c r="Z63" s="142">
        <v>9</v>
      </c>
      <c r="AA63" s="142">
        <v>35</v>
      </c>
      <c r="AB63" s="142">
        <v>77</v>
      </c>
      <c r="AC63" s="142">
        <v>19</v>
      </c>
      <c r="AD63" s="142">
        <v>37</v>
      </c>
      <c r="AE63" s="142">
        <v>98</v>
      </c>
      <c r="AF63" s="142">
        <v>548</v>
      </c>
      <c r="AG63" s="142">
        <v>22</v>
      </c>
      <c r="AH63" s="142">
        <v>30</v>
      </c>
      <c r="AI63" s="142">
        <v>369</v>
      </c>
      <c r="AJ63" s="142">
        <v>14</v>
      </c>
      <c r="AK63" s="142">
        <v>243</v>
      </c>
      <c r="AL63" s="142">
        <v>101</v>
      </c>
      <c r="AM63" s="142">
        <v>7</v>
      </c>
      <c r="AN63" s="142">
        <v>70</v>
      </c>
      <c r="AO63" s="142">
        <v>572</v>
      </c>
      <c r="AP63" s="142">
        <v>238</v>
      </c>
      <c r="AQ63" s="128" t="s">
        <v>173</v>
      </c>
      <c r="AR63" s="143">
        <v>8683</v>
      </c>
      <c r="AS63" s="117"/>
    </row>
    <row r="64" spans="1:45" ht="15" customHeight="1">
      <c r="A64" t="s">
        <v>169</v>
      </c>
      <c r="B64" s="188" t="s">
        <v>191</v>
      </c>
      <c r="C64" s="124">
        <v>4</v>
      </c>
      <c r="D64" s="125">
        <v>7765</v>
      </c>
      <c r="E64" s="126">
        <v>58</v>
      </c>
      <c r="F64" s="127">
        <v>525</v>
      </c>
      <c r="G64" s="127">
        <v>343</v>
      </c>
      <c r="H64" s="127">
        <v>144</v>
      </c>
      <c r="I64" s="127">
        <v>183</v>
      </c>
      <c r="J64" s="127">
        <v>41</v>
      </c>
      <c r="K64" s="127">
        <v>96</v>
      </c>
      <c r="L64" s="127">
        <v>134</v>
      </c>
      <c r="M64" s="127">
        <v>169</v>
      </c>
      <c r="N64" s="127">
        <v>129</v>
      </c>
      <c r="O64" s="127">
        <v>883</v>
      </c>
      <c r="P64" s="127">
        <v>412</v>
      </c>
      <c r="Q64" s="127">
        <v>279</v>
      </c>
      <c r="R64" s="127">
        <v>189</v>
      </c>
      <c r="S64" s="127">
        <v>63</v>
      </c>
      <c r="T64" s="127">
        <v>17</v>
      </c>
      <c r="U64" s="127">
        <v>33</v>
      </c>
      <c r="V64" s="127">
        <v>222</v>
      </c>
      <c r="W64" s="127">
        <v>459</v>
      </c>
      <c r="X64" s="127">
        <v>3</v>
      </c>
      <c r="Y64" s="127">
        <v>4</v>
      </c>
      <c r="Z64" s="127">
        <v>9</v>
      </c>
      <c r="AA64" s="127">
        <v>25</v>
      </c>
      <c r="AB64" s="127">
        <v>194</v>
      </c>
      <c r="AC64" s="127">
        <v>15</v>
      </c>
      <c r="AD64" s="127">
        <v>35</v>
      </c>
      <c r="AE64" s="127">
        <v>68</v>
      </c>
      <c r="AF64" s="127">
        <v>653</v>
      </c>
      <c r="AG64" s="127">
        <v>41</v>
      </c>
      <c r="AH64" s="127">
        <v>59</v>
      </c>
      <c r="AI64" s="127">
        <v>617</v>
      </c>
      <c r="AJ64" s="127">
        <v>30</v>
      </c>
      <c r="AK64" s="127">
        <v>256</v>
      </c>
      <c r="AL64" s="127">
        <v>120</v>
      </c>
      <c r="AM64" s="127">
        <v>13</v>
      </c>
      <c r="AN64" s="127">
        <v>65</v>
      </c>
      <c r="AO64" s="127">
        <v>661</v>
      </c>
      <c r="AP64" s="127">
        <v>518</v>
      </c>
      <c r="AQ64" s="130" t="s">
        <v>174</v>
      </c>
      <c r="AR64" s="129">
        <v>7544</v>
      </c>
      <c r="AS64" s="117"/>
    </row>
    <row r="65" spans="1:45" ht="15" customHeight="1">
      <c r="A65" t="s">
        <v>169</v>
      </c>
      <c r="B65" s="188" t="s">
        <v>191</v>
      </c>
      <c r="C65" s="124">
        <v>3</v>
      </c>
      <c r="D65" s="125">
        <v>9540</v>
      </c>
      <c r="E65" s="126">
        <v>74</v>
      </c>
      <c r="F65" s="127">
        <v>685</v>
      </c>
      <c r="G65" s="127">
        <v>342</v>
      </c>
      <c r="H65" s="127">
        <v>155</v>
      </c>
      <c r="I65" s="127">
        <v>290</v>
      </c>
      <c r="J65" s="127">
        <v>31</v>
      </c>
      <c r="K65" s="127">
        <v>79</v>
      </c>
      <c r="L65" s="127">
        <v>238</v>
      </c>
      <c r="M65" s="127">
        <v>141</v>
      </c>
      <c r="N65" s="127">
        <v>83</v>
      </c>
      <c r="O65" s="127">
        <v>1180</v>
      </c>
      <c r="P65" s="127">
        <v>680</v>
      </c>
      <c r="Q65" s="127">
        <v>170</v>
      </c>
      <c r="R65" s="127">
        <v>180</v>
      </c>
      <c r="S65" s="127">
        <v>84</v>
      </c>
      <c r="T65" s="127">
        <v>12</v>
      </c>
      <c r="U65" s="127">
        <v>31</v>
      </c>
      <c r="V65" s="127">
        <v>504</v>
      </c>
      <c r="W65" s="127">
        <v>525</v>
      </c>
      <c r="X65" s="127">
        <v>5</v>
      </c>
      <c r="Y65" s="127">
        <v>10</v>
      </c>
      <c r="Z65" s="127">
        <v>14</v>
      </c>
      <c r="AA65" s="127">
        <v>37</v>
      </c>
      <c r="AB65" s="127">
        <v>194</v>
      </c>
      <c r="AC65" s="127">
        <v>28</v>
      </c>
      <c r="AD65" s="127">
        <v>17</v>
      </c>
      <c r="AE65" s="127">
        <v>35</v>
      </c>
      <c r="AF65" s="127">
        <v>534</v>
      </c>
      <c r="AG65" s="127">
        <v>98</v>
      </c>
      <c r="AH65" s="127">
        <v>241</v>
      </c>
      <c r="AI65" s="127">
        <v>635</v>
      </c>
      <c r="AJ65" s="127">
        <v>73</v>
      </c>
      <c r="AK65" s="127">
        <v>342</v>
      </c>
      <c r="AL65" s="127">
        <v>153</v>
      </c>
      <c r="AM65" s="127">
        <v>28</v>
      </c>
      <c r="AN65" s="127">
        <v>87</v>
      </c>
      <c r="AO65" s="127">
        <v>817</v>
      </c>
      <c r="AP65" s="127">
        <v>708</v>
      </c>
      <c r="AQ65" s="130" t="s">
        <v>175</v>
      </c>
      <c r="AR65" s="129">
        <v>5486</v>
      </c>
      <c r="AS65" s="117"/>
    </row>
    <row r="66" spans="1:45" ht="15" customHeight="1">
      <c r="A66" t="s">
        <v>169</v>
      </c>
      <c r="B66" s="188" t="s">
        <v>191</v>
      </c>
      <c r="C66" s="124">
        <v>2</v>
      </c>
      <c r="D66" s="125">
        <v>9312</v>
      </c>
      <c r="E66" s="126">
        <v>73</v>
      </c>
      <c r="F66" s="127">
        <v>665</v>
      </c>
      <c r="G66" s="127">
        <v>387</v>
      </c>
      <c r="H66" s="127">
        <v>93</v>
      </c>
      <c r="I66" s="127">
        <v>232</v>
      </c>
      <c r="J66" s="127">
        <v>7</v>
      </c>
      <c r="K66" s="127">
        <v>49</v>
      </c>
      <c r="L66" s="127">
        <v>131</v>
      </c>
      <c r="M66" s="127">
        <v>121</v>
      </c>
      <c r="N66" s="127">
        <v>72</v>
      </c>
      <c r="O66" s="127">
        <v>1621</v>
      </c>
      <c r="P66" s="127">
        <v>903</v>
      </c>
      <c r="Q66" s="127">
        <v>320</v>
      </c>
      <c r="R66" s="127">
        <v>247</v>
      </c>
      <c r="S66" s="127">
        <v>45</v>
      </c>
      <c r="T66" s="127">
        <v>5</v>
      </c>
      <c r="U66" s="127">
        <v>35</v>
      </c>
      <c r="V66" s="127">
        <v>493</v>
      </c>
      <c r="W66" s="127">
        <v>462</v>
      </c>
      <c r="X66" s="127">
        <v>9</v>
      </c>
      <c r="Y66" s="127" t="s">
        <v>171</v>
      </c>
      <c r="Z66" s="127">
        <v>13</v>
      </c>
      <c r="AA66" s="127">
        <v>40</v>
      </c>
      <c r="AB66" s="127">
        <v>247</v>
      </c>
      <c r="AC66" s="127">
        <v>26</v>
      </c>
      <c r="AD66" s="127">
        <v>17</v>
      </c>
      <c r="AE66" s="127">
        <v>29</v>
      </c>
      <c r="AF66" s="127">
        <v>408</v>
      </c>
      <c r="AG66" s="127">
        <v>58</v>
      </c>
      <c r="AH66" s="127">
        <v>95</v>
      </c>
      <c r="AI66" s="127">
        <v>222</v>
      </c>
      <c r="AJ66" s="127">
        <v>54</v>
      </c>
      <c r="AK66" s="127">
        <v>298</v>
      </c>
      <c r="AL66" s="127">
        <v>50</v>
      </c>
      <c r="AM66" s="127">
        <v>11</v>
      </c>
      <c r="AN66" s="127">
        <v>23</v>
      </c>
      <c r="AO66" s="127">
        <v>834</v>
      </c>
      <c r="AP66" s="127">
        <v>917</v>
      </c>
      <c r="AQ66" s="130" t="s">
        <v>176</v>
      </c>
      <c r="AR66" s="129">
        <v>221</v>
      </c>
      <c r="AS66" s="117"/>
    </row>
    <row r="67" spans="1:45" ht="15" customHeight="1">
      <c r="A67" t="s">
        <v>169</v>
      </c>
      <c r="B67" s="188" t="s">
        <v>191</v>
      </c>
      <c r="C67" s="124">
        <v>1</v>
      </c>
      <c r="D67" s="125">
        <v>9641</v>
      </c>
      <c r="E67" s="126">
        <v>49</v>
      </c>
      <c r="F67" s="127">
        <v>312</v>
      </c>
      <c r="G67" s="127">
        <v>355</v>
      </c>
      <c r="H67" s="127">
        <v>34</v>
      </c>
      <c r="I67" s="127">
        <v>287</v>
      </c>
      <c r="J67" s="127">
        <v>12</v>
      </c>
      <c r="K67" s="127">
        <v>64</v>
      </c>
      <c r="L67" s="127">
        <v>93</v>
      </c>
      <c r="M67" s="127">
        <v>301</v>
      </c>
      <c r="N67" s="127">
        <v>149</v>
      </c>
      <c r="O67" s="127">
        <v>1208</v>
      </c>
      <c r="P67" s="127">
        <v>642</v>
      </c>
      <c r="Q67" s="127">
        <v>402</v>
      </c>
      <c r="R67" s="127">
        <v>134</v>
      </c>
      <c r="S67" s="127">
        <v>11</v>
      </c>
      <c r="T67" s="127">
        <v>3</v>
      </c>
      <c r="U67" s="127">
        <v>53</v>
      </c>
      <c r="V67" s="127">
        <v>513</v>
      </c>
      <c r="W67" s="127">
        <v>1214</v>
      </c>
      <c r="X67" s="127">
        <v>9</v>
      </c>
      <c r="Y67" s="127">
        <v>1</v>
      </c>
      <c r="Z67" s="127">
        <v>5</v>
      </c>
      <c r="AA67" s="127">
        <v>21</v>
      </c>
      <c r="AB67" s="127">
        <v>264</v>
      </c>
      <c r="AC67" s="127">
        <v>13</v>
      </c>
      <c r="AD67" s="127">
        <v>10</v>
      </c>
      <c r="AE67" s="127">
        <v>15</v>
      </c>
      <c r="AF67" s="127">
        <v>812</v>
      </c>
      <c r="AG67" s="127">
        <v>16</v>
      </c>
      <c r="AH67" s="127">
        <v>15</v>
      </c>
      <c r="AI67" s="127">
        <v>42</v>
      </c>
      <c r="AJ67" s="127">
        <v>20</v>
      </c>
      <c r="AK67" s="127">
        <v>401</v>
      </c>
      <c r="AL67" s="127">
        <v>12</v>
      </c>
      <c r="AM67" s="127">
        <v>3</v>
      </c>
      <c r="AN67" s="127">
        <v>1</v>
      </c>
      <c r="AO67" s="127">
        <v>1393</v>
      </c>
      <c r="AP67" s="127">
        <v>752</v>
      </c>
      <c r="AQ67" s="130" t="s">
        <v>177</v>
      </c>
      <c r="AR67" s="129">
        <v>4864</v>
      </c>
      <c r="AS67" s="117"/>
    </row>
    <row r="68" spans="1:45" ht="15" customHeight="1">
      <c r="A68" t="s">
        <v>169</v>
      </c>
      <c r="B68" s="188" t="s">
        <v>191</v>
      </c>
      <c r="C68" s="124" t="s">
        <v>178</v>
      </c>
      <c r="D68" s="125">
        <v>42269</v>
      </c>
      <c r="E68" s="126">
        <v>289</v>
      </c>
      <c r="F68" s="127">
        <v>2388</v>
      </c>
      <c r="G68" s="127">
        <v>1786</v>
      </c>
      <c r="H68" s="127">
        <v>832</v>
      </c>
      <c r="I68" s="127">
        <v>1140</v>
      </c>
      <c r="J68" s="127">
        <v>254</v>
      </c>
      <c r="K68" s="127">
        <v>415</v>
      </c>
      <c r="L68" s="127">
        <v>708</v>
      </c>
      <c r="M68" s="127">
        <v>885</v>
      </c>
      <c r="N68" s="127">
        <v>540</v>
      </c>
      <c r="O68" s="127">
        <v>5472</v>
      </c>
      <c r="P68" s="127">
        <v>2844</v>
      </c>
      <c r="Q68" s="127">
        <v>1269</v>
      </c>
      <c r="R68" s="127">
        <v>878</v>
      </c>
      <c r="S68" s="127">
        <v>258</v>
      </c>
      <c r="T68" s="127">
        <v>50</v>
      </c>
      <c r="U68" s="127">
        <v>191</v>
      </c>
      <c r="V68" s="127">
        <v>2020</v>
      </c>
      <c r="W68" s="127">
        <v>2946</v>
      </c>
      <c r="X68" s="127">
        <v>32</v>
      </c>
      <c r="Y68" s="127">
        <v>26</v>
      </c>
      <c r="Z68" s="127">
        <v>50</v>
      </c>
      <c r="AA68" s="127">
        <v>158</v>
      </c>
      <c r="AB68" s="127">
        <v>976</v>
      </c>
      <c r="AC68" s="127">
        <v>101</v>
      </c>
      <c r="AD68" s="127">
        <v>116</v>
      </c>
      <c r="AE68" s="127">
        <v>245</v>
      </c>
      <c r="AF68" s="127">
        <v>2955</v>
      </c>
      <c r="AG68" s="127">
        <v>235</v>
      </c>
      <c r="AH68" s="127">
        <v>440</v>
      </c>
      <c r="AI68" s="127">
        <v>1885</v>
      </c>
      <c r="AJ68" s="127">
        <v>191</v>
      </c>
      <c r="AK68" s="127">
        <v>1540</v>
      </c>
      <c r="AL68" s="127">
        <v>436</v>
      </c>
      <c r="AM68" s="127">
        <v>62</v>
      </c>
      <c r="AN68" s="127">
        <v>246</v>
      </c>
      <c r="AO68" s="127">
        <v>4277</v>
      </c>
      <c r="AP68" s="127">
        <v>3133</v>
      </c>
      <c r="AQ68" s="130" t="s">
        <v>179</v>
      </c>
      <c r="AR68" s="129">
        <v>26798</v>
      </c>
      <c r="AS68" s="117"/>
    </row>
    <row r="69" spans="1:45" s="131" customFormat="1" ht="15" customHeight="1">
      <c r="A69" s="131" t="s">
        <v>169</v>
      </c>
      <c r="B69" s="132" t="s">
        <v>180</v>
      </c>
      <c r="C69" s="133" t="s">
        <v>181</v>
      </c>
      <c r="D69" s="134">
        <v>2.79</v>
      </c>
      <c r="E69" s="135">
        <v>2.85</v>
      </c>
      <c r="F69" s="136">
        <v>2.85</v>
      </c>
      <c r="G69" s="136">
        <v>2.98</v>
      </c>
      <c r="H69" s="136">
        <v>3.96</v>
      </c>
      <c r="I69" s="136">
        <v>2.71</v>
      </c>
      <c r="J69" s="136">
        <v>4.32</v>
      </c>
      <c r="K69" s="136">
        <v>3.42</v>
      </c>
      <c r="L69" s="136">
        <v>3.06</v>
      </c>
      <c r="M69" s="136">
        <v>2.72</v>
      </c>
      <c r="N69" s="136">
        <v>2.95</v>
      </c>
      <c r="O69" s="136">
        <v>2.64</v>
      </c>
      <c r="P69" s="136">
        <v>2.52</v>
      </c>
      <c r="Q69" s="136">
        <v>2.4900000000000002</v>
      </c>
      <c r="R69" s="136">
        <v>2.92</v>
      </c>
      <c r="S69" s="136">
        <v>3.41</v>
      </c>
      <c r="T69" s="136">
        <v>3.64</v>
      </c>
      <c r="U69" s="136">
        <v>2.84</v>
      </c>
      <c r="V69" s="136">
        <v>2.64</v>
      </c>
      <c r="W69" s="136">
        <v>2.37</v>
      </c>
      <c r="X69" s="136">
        <v>2.63</v>
      </c>
      <c r="Y69" s="136">
        <v>3.92</v>
      </c>
      <c r="Z69" s="136">
        <v>3.08</v>
      </c>
      <c r="AA69" s="136">
        <v>3.08</v>
      </c>
      <c r="AB69" s="136">
        <v>2.56</v>
      </c>
      <c r="AC69" s="136">
        <v>3.01</v>
      </c>
      <c r="AD69" s="136">
        <v>3.62</v>
      </c>
      <c r="AE69" s="136">
        <v>3.84</v>
      </c>
      <c r="AF69" s="136">
        <v>2.9</v>
      </c>
      <c r="AG69" s="136">
        <v>2.98</v>
      </c>
      <c r="AH69" s="136">
        <v>2.99</v>
      </c>
      <c r="AI69" s="136">
        <v>3.56</v>
      </c>
      <c r="AJ69" s="136">
        <v>2.81</v>
      </c>
      <c r="AK69" s="136">
        <v>2.77</v>
      </c>
      <c r="AL69" s="136">
        <v>3.57</v>
      </c>
      <c r="AM69" s="136">
        <v>3.16</v>
      </c>
      <c r="AN69" s="136">
        <v>3.73</v>
      </c>
      <c r="AO69" s="136">
        <v>2.58</v>
      </c>
      <c r="AP69" s="136">
        <v>2.54</v>
      </c>
      <c r="AQ69" s="130" t="s">
        <v>182</v>
      </c>
      <c r="AR69" s="137" t="s">
        <v>183</v>
      </c>
      <c r="AS69" s="138"/>
    </row>
    <row r="70" spans="1:45" ht="15" customHeight="1">
      <c r="A70" t="s">
        <v>169</v>
      </c>
      <c r="B70" s="139" t="s">
        <v>192</v>
      </c>
      <c r="C70" s="140">
        <v>5</v>
      </c>
      <c r="D70" s="125">
        <v>332732</v>
      </c>
      <c r="E70" s="141">
        <v>2021</v>
      </c>
      <c r="F70" s="142">
        <v>8515</v>
      </c>
      <c r="G70" s="142">
        <v>23206</v>
      </c>
      <c r="H70" s="142">
        <v>19757</v>
      </c>
      <c r="I70" s="142">
        <v>5693</v>
      </c>
      <c r="J70" s="142">
        <v>3930</v>
      </c>
      <c r="K70" s="142">
        <v>3799</v>
      </c>
      <c r="L70" s="142">
        <v>3930</v>
      </c>
      <c r="M70" s="142">
        <v>8408</v>
      </c>
      <c r="N70" s="142">
        <v>5210</v>
      </c>
      <c r="O70" s="142">
        <v>32450</v>
      </c>
      <c r="P70" s="142">
        <v>15206</v>
      </c>
      <c r="Q70" s="142">
        <v>7571</v>
      </c>
      <c r="R70" s="142">
        <v>5402</v>
      </c>
      <c r="S70" s="142">
        <v>1967</v>
      </c>
      <c r="T70" s="142">
        <v>478</v>
      </c>
      <c r="U70" s="142">
        <v>2242</v>
      </c>
      <c r="V70" s="142">
        <v>21020</v>
      </c>
      <c r="W70" s="142">
        <v>12146</v>
      </c>
      <c r="X70" s="142">
        <v>216</v>
      </c>
      <c r="Y70" s="142">
        <v>465</v>
      </c>
      <c r="Z70" s="142">
        <v>327</v>
      </c>
      <c r="AA70" s="142">
        <v>1456</v>
      </c>
      <c r="AB70" s="142">
        <v>1822</v>
      </c>
      <c r="AC70" s="142">
        <v>494</v>
      </c>
      <c r="AD70" s="142">
        <v>1462</v>
      </c>
      <c r="AE70" s="142">
        <v>3973</v>
      </c>
      <c r="AF70" s="142">
        <v>40941</v>
      </c>
      <c r="AG70" s="142">
        <v>954</v>
      </c>
      <c r="AH70" s="142">
        <v>1901</v>
      </c>
      <c r="AI70" s="142">
        <v>30692</v>
      </c>
      <c r="AJ70" s="142">
        <v>1793</v>
      </c>
      <c r="AK70" s="142">
        <v>12630</v>
      </c>
      <c r="AL70" s="142">
        <v>5772</v>
      </c>
      <c r="AM70" s="142">
        <v>352</v>
      </c>
      <c r="AN70" s="142">
        <v>3632</v>
      </c>
      <c r="AO70" s="142">
        <v>29082</v>
      </c>
      <c r="AP70" s="142">
        <v>11817</v>
      </c>
      <c r="AQ70" s="128" t="s">
        <v>173</v>
      </c>
      <c r="AR70" s="143">
        <v>449284</v>
      </c>
      <c r="AS70" s="117"/>
    </row>
    <row r="71" spans="1:45" ht="15" customHeight="1">
      <c r="A71" t="s">
        <v>169</v>
      </c>
      <c r="B71" s="188" t="s">
        <v>192</v>
      </c>
      <c r="C71" s="124">
        <v>4</v>
      </c>
      <c r="D71" s="125">
        <v>516445</v>
      </c>
      <c r="E71" s="126">
        <v>4085</v>
      </c>
      <c r="F71" s="127">
        <v>30994</v>
      </c>
      <c r="G71" s="127">
        <v>25264</v>
      </c>
      <c r="H71" s="127">
        <v>10214</v>
      </c>
      <c r="I71" s="127">
        <v>10651</v>
      </c>
      <c r="J71" s="127">
        <v>961</v>
      </c>
      <c r="K71" s="127">
        <v>3373</v>
      </c>
      <c r="L71" s="127">
        <v>6322</v>
      </c>
      <c r="M71" s="127">
        <v>12229</v>
      </c>
      <c r="N71" s="127">
        <v>8230</v>
      </c>
      <c r="O71" s="127">
        <v>61422</v>
      </c>
      <c r="P71" s="127">
        <v>37191</v>
      </c>
      <c r="Q71" s="127">
        <v>22435</v>
      </c>
      <c r="R71" s="127">
        <v>9694</v>
      </c>
      <c r="S71" s="127">
        <v>3542</v>
      </c>
      <c r="T71" s="127">
        <v>570</v>
      </c>
      <c r="U71" s="127">
        <v>2678</v>
      </c>
      <c r="V71" s="127">
        <v>19929</v>
      </c>
      <c r="W71" s="127">
        <v>20867</v>
      </c>
      <c r="X71" s="127">
        <v>289</v>
      </c>
      <c r="Y71" s="127">
        <v>153</v>
      </c>
      <c r="Z71" s="127">
        <v>547</v>
      </c>
      <c r="AA71" s="127">
        <v>1412</v>
      </c>
      <c r="AB71" s="127">
        <v>8084</v>
      </c>
      <c r="AC71" s="127">
        <v>1038</v>
      </c>
      <c r="AD71" s="127">
        <v>1320</v>
      </c>
      <c r="AE71" s="127">
        <v>3879</v>
      </c>
      <c r="AF71" s="127">
        <v>49875</v>
      </c>
      <c r="AG71" s="127">
        <v>2085</v>
      </c>
      <c r="AH71" s="127">
        <v>4006</v>
      </c>
      <c r="AI71" s="127">
        <v>40855</v>
      </c>
      <c r="AJ71" s="127">
        <v>4755</v>
      </c>
      <c r="AK71" s="127">
        <v>18240</v>
      </c>
      <c r="AL71" s="127">
        <v>8718</v>
      </c>
      <c r="AM71" s="127">
        <v>958</v>
      </c>
      <c r="AN71" s="127">
        <v>5776</v>
      </c>
      <c r="AO71" s="127">
        <v>45228</v>
      </c>
      <c r="AP71" s="127">
        <v>28576</v>
      </c>
      <c r="AQ71" s="130" t="s">
        <v>174</v>
      </c>
      <c r="AR71" s="129">
        <v>561168</v>
      </c>
      <c r="AS71" s="117"/>
    </row>
    <row r="72" spans="1:45" ht="15" customHeight="1">
      <c r="A72" t="s">
        <v>169</v>
      </c>
      <c r="B72" s="188" t="s">
        <v>192</v>
      </c>
      <c r="C72" s="124">
        <v>3</v>
      </c>
      <c r="D72" s="125">
        <v>691281</v>
      </c>
      <c r="E72" s="126">
        <v>4303</v>
      </c>
      <c r="F72" s="127">
        <v>56270</v>
      </c>
      <c r="G72" s="127">
        <v>29472</v>
      </c>
      <c r="H72" s="127">
        <v>11477</v>
      </c>
      <c r="I72" s="127">
        <v>20900</v>
      </c>
      <c r="J72" s="127">
        <v>1033</v>
      </c>
      <c r="K72" s="127">
        <v>3310</v>
      </c>
      <c r="L72" s="127">
        <v>11176</v>
      </c>
      <c r="M72" s="127">
        <v>10224</v>
      </c>
      <c r="N72" s="127">
        <v>5938</v>
      </c>
      <c r="O72" s="127">
        <v>92764</v>
      </c>
      <c r="P72" s="127">
        <v>64918</v>
      </c>
      <c r="Q72" s="127">
        <v>13233</v>
      </c>
      <c r="R72" s="127">
        <v>13153</v>
      </c>
      <c r="S72" s="127">
        <v>5554</v>
      </c>
      <c r="T72" s="127">
        <v>688</v>
      </c>
      <c r="U72" s="127">
        <v>2137</v>
      </c>
      <c r="V72" s="127">
        <v>47909</v>
      </c>
      <c r="W72" s="127">
        <v>24243</v>
      </c>
      <c r="X72" s="127">
        <v>595</v>
      </c>
      <c r="Y72" s="127">
        <v>270</v>
      </c>
      <c r="Z72" s="127">
        <v>988</v>
      </c>
      <c r="AA72" s="127">
        <v>2150</v>
      </c>
      <c r="AB72" s="127">
        <v>11517</v>
      </c>
      <c r="AC72" s="127">
        <v>1797</v>
      </c>
      <c r="AD72" s="127">
        <v>780</v>
      </c>
      <c r="AE72" s="127">
        <v>2980</v>
      </c>
      <c r="AF72" s="127">
        <v>36961</v>
      </c>
      <c r="AG72" s="127">
        <v>4176</v>
      </c>
      <c r="AH72" s="127">
        <v>15213</v>
      </c>
      <c r="AI72" s="127">
        <v>33809</v>
      </c>
      <c r="AJ72" s="127">
        <v>7397</v>
      </c>
      <c r="AK72" s="127">
        <v>30022</v>
      </c>
      <c r="AL72" s="127">
        <v>9397</v>
      </c>
      <c r="AM72" s="127">
        <v>1694</v>
      </c>
      <c r="AN72" s="127">
        <v>6052</v>
      </c>
      <c r="AO72" s="127">
        <v>59860</v>
      </c>
      <c r="AP72" s="127">
        <v>46921</v>
      </c>
      <c r="AQ72" s="130" t="s">
        <v>175</v>
      </c>
      <c r="AR72" s="129">
        <v>514549</v>
      </c>
      <c r="AS72" s="117"/>
    </row>
    <row r="73" spans="1:45" ht="15" customHeight="1">
      <c r="A73" t="s">
        <v>169</v>
      </c>
      <c r="B73" s="188" t="s">
        <v>192</v>
      </c>
      <c r="C73" s="124">
        <v>2</v>
      </c>
      <c r="D73" s="125">
        <v>665477</v>
      </c>
      <c r="E73" s="126">
        <v>3963</v>
      </c>
      <c r="F73" s="127">
        <v>47146</v>
      </c>
      <c r="G73" s="127">
        <v>35148</v>
      </c>
      <c r="H73" s="127">
        <v>8306</v>
      </c>
      <c r="I73" s="127">
        <v>19605</v>
      </c>
      <c r="J73" s="127">
        <v>294</v>
      </c>
      <c r="K73" s="127">
        <v>1930</v>
      </c>
      <c r="L73" s="127">
        <v>6254</v>
      </c>
      <c r="M73" s="127">
        <v>9838</v>
      </c>
      <c r="N73" s="127">
        <v>4576</v>
      </c>
      <c r="O73" s="127">
        <v>115952</v>
      </c>
      <c r="P73" s="127">
        <v>81152</v>
      </c>
      <c r="Q73" s="127">
        <v>25363</v>
      </c>
      <c r="R73" s="127">
        <v>17147</v>
      </c>
      <c r="S73" s="127">
        <v>2819</v>
      </c>
      <c r="T73" s="127">
        <v>478</v>
      </c>
      <c r="U73" s="127">
        <v>2292</v>
      </c>
      <c r="V73" s="127">
        <v>42771</v>
      </c>
      <c r="W73" s="127">
        <v>21162</v>
      </c>
      <c r="X73" s="127">
        <v>425</v>
      </c>
      <c r="Y73" s="127">
        <v>101</v>
      </c>
      <c r="Z73" s="127">
        <v>804</v>
      </c>
      <c r="AA73" s="127">
        <v>2202</v>
      </c>
      <c r="AB73" s="127">
        <v>18759</v>
      </c>
      <c r="AC73" s="127">
        <v>1850</v>
      </c>
      <c r="AD73" s="127">
        <v>1125</v>
      </c>
      <c r="AE73" s="127">
        <v>1923</v>
      </c>
      <c r="AF73" s="127">
        <v>27196</v>
      </c>
      <c r="AG73" s="127">
        <v>1728</v>
      </c>
      <c r="AH73" s="127">
        <v>3988</v>
      </c>
      <c r="AI73" s="127">
        <v>10091</v>
      </c>
      <c r="AJ73" s="127">
        <v>4043</v>
      </c>
      <c r="AK73" s="127">
        <v>23633</v>
      </c>
      <c r="AL73" s="127">
        <v>2863</v>
      </c>
      <c r="AM73" s="127">
        <v>1094</v>
      </c>
      <c r="AN73" s="127">
        <v>1118</v>
      </c>
      <c r="AO73" s="127">
        <v>61349</v>
      </c>
      <c r="AP73" s="127">
        <v>54989</v>
      </c>
      <c r="AQ73" s="130" t="s">
        <v>176</v>
      </c>
      <c r="AR73" s="129">
        <v>4942</v>
      </c>
      <c r="AS73" s="117"/>
    </row>
    <row r="74" spans="1:45" ht="15" customHeight="1">
      <c r="A74" t="s">
        <v>169</v>
      </c>
      <c r="B74" s="188" t="s">
        <v>192</v>
      </c>
      <c r="C74" s="124">
        <v>1</v>
      </c>
      <c r="D74" s="125">
        <v>519786</v>
      </c>
      <c r="E74" s="126">
        <v>1808</v>
      </c>
      <c r="F74" s="127">
        <v>15583</v>
      </c>
      <c r="G74" s="127">
        <v>28077</v>
      </c>
      <c r="H74" s="127">
        <v>2827</v>
      </c>
      <c r="I74" s="127">
        <v>19648</v>
      </c>
      <c r="J74" s="127">
        <v>421</v>
      </c>
      <c r="K74" s="127">
        <v>3287</v>
      </c>
      <c r="L74" s="127">
        <v>3213</v>
      </c>
      <c r="M74" s="127">
        <v>20193</v>
      </c>
      <c r="N74" s="127">
        <v>8080</v>
      </c>
      <c r="O74" s="127">
        <v>50882</v>
      </c>
      <c r="P74" s="127">
        <v>35461</v>
      </c>
      <c r="Q74" s="127">
        <v>27331</v>
      </c>
      <c r="R74" s="127">
        <v>8059</v>
      </c>
      <c r="S74" s="127">
        <v>682</v>
      </c>
      <c r="T74" s="127">
        <v>184</v>
      </c>
      <c r="U74" s="127">
        <v>1993</v>
      </c>
      <c r="V74" s="127">
        <v>37943</v>
      </c>
      <c r="W74" s="127">
        <v>46483</v>
      </c>
      <c r="X74" s="127">
        <v>125</v>
      </c>
      <c r="Y74" s="127">
        <v>172</v>
      </c>
      <c r="Z74" s="127">
        <v>431</v>
      </c>
      <c r="AA74" s="127">
        <v>1236</v>
      </c>
      <c r="AB74" s="127">
        <v>20301</v>
      </c>
      <c r="AC74" s="127">
        <v>719</v>
      </c>
      <c r="AD74" s="127">
        <v>662</v>
      </c>
      <c r="AE74" s="127">
        <v>1544</v>
      </c>
      <c r="AF74" s="127">
        <v>44995</v>
      </c>
      <c r="AG74" s="127">
        <v>377</v>
      </c>
      <c r="AH74" s="127">
        <v>476</v>
      </c>
      <c r="AI74" s="127">
        <v>1616</v>
      </c>
      <c r="AJ74" s="127">
        <v>910</v>
      </c>
      <c r="AK74" s="127">
        <v>25856</v>
      </c>
      <c r="AL74" s="127">
        <v>633</v>
      </c>
      <c r="AM74" s="127">
        <v>171</v>
      </c>
      <c r="AN74" s="127">
        <v>128</v>
      </c>
      <c r="AO74" s="127">
        <v>75815</v>
      </c>
      <c r="AP74" s="127">
        <v>31464</v>
      </c>
      <c r="AQ74" s="130" t="s">
        <v>177</v>
      </c>
      <c r="AR74" s="129">
        <v>22845</v>
      </c>
      <c r="AS74" s="117"/>
    </row>
    <row r="75" spans="1:45" ht="15" customHeight="1">
      <c r="A75" t="s">
        <v>169</v>
      </c>
      <c r="B75" s="188" t="s">
        <v>192</v>
      </c>
      <c r="C75" s="124" t="s">
        <v>178</v>
      </c>
      <c r="D75" s="125">
        <v>2725721</v>
      </c>
      <c r="E75" s="126">
        <v>16180</v>
      </c>
      <c r="F75" s="127">
        <v>158508</v>
      </c>
      <c r="G75" s="127">
        <v>141167</v>
      </c>
      <c r="H75" s="127">
        <v>52581</v>
      </c>
      <c r="I75" s="127">
        <v>76497</v>
      </c>
      <c r="J75" s="127">
        <v>6639</v>
      </c>
      <c r="K75" s="127">
        <v>15699</v>
      </c>
      <c r="L75" s="127">
        <v>30895</v>
      </c>
      <c r="M75" s="127">
        <v>60892</v>
      </c>
      <c r="N75" s="127">
        <v>32034</v>
      </c>
      <c r="O75" s="127">
        <v>353470</v>
      </c>
      <c r="P75" s="127">
        <v>233928</v>
      </c>
      <c r="Q75" s="127">
        <v>95933</v>
      </c>
      <c r="R75" s="127">
        <v>53455</v>
      </c>
      <c r="S75" s="127">
        <v>14564</v>
      </c>
      <c r="T75" s="127">
        <v>2398</v>
      </c>
      <c r="U75" s="127">
        <v>11342</v>
      </c>
      <c r="V75" s="127">
        <v>169572</v>
      </c>
      <c r="W75" s="127">
        <v>124901</v>
      </c>
      <c r="X75" s="127">
        <v>1650</v>
      </c>
      <c r="Y75" s="127">
        <v>1161</v>
      </c>
      <c r="Z75" s="127">
        <v>3097</v>
      </c>
      <c r="AA75" s="127">
        <v>8456</v>
      </c>
      <c r="AB75" s="127">
        <v>60483</v>
      </c>
      <c r="AC75" s="127">
        <v>5898</v>
      </c>
      <c r="AD75" s="127">
        <v>5349</v>
      </c>
      <c r="AE75" s="127">
        <v>14299</v>
      </c>
      <c r="AF75" s="127">
        <v>199968</v>
      </c>
      <c r="AG75" s="127">
        <v>9320</v>
      </c>
      <c r="AH75" s="127">
        <v>25584</v>
      </c>
      <c r="AI75" s="127">
        <v>117063</v>
      </c>
      <c r="AJ75" s="127">
        <v>18898</v>
      </c>
      <c r="AK75" s="127">
        <v>110381</v>
      </c>
      <c r="AL75" s="127">
        <v>27383</v>
      </c>
      <c r="AM75" s="127">
        <v>4269</v>
      </c>
      <c r="AN75" s="127">
        <v>16706</v>
      </c>
      <c r="AO75" s="127">
        <v>271334</v>
      </c>
      <c r="AP75" s="127">
        <v>173767</v>
      </c>
      <c r="AQ75" s="130" t="s">
        <v>179</v>
      </c>
      <c r="AR75" s="129">
        <v>1552788</v>
      </c>
      <c r="AS75" s="117"/>
    </row>
    <row r="76" spans="1:45" s="131" customFormat="1" ht="15" customHeight="1">
      <c r="A76" s="131" t="s">
        <v>169</v>
      </c>
      <c r="B76" s="144" t="s">
        <v>180</v>
      </c>
      <c r="C76" s="145" t="s">
        <v>181</v>
      </c>
      <c r="D76" s="146">
        <v>2.81</v>
      </c>
      <c r="E76" s="147">
        <v>3.03</v>
      </c>
      <c r="F76" s="148">
        <v>2.81</v>
      </c>
      <c r="G76" s="148">
        <v>2.86</v>
      </c>
      <c r="H76" s="148">
        <v>3.68</v>
      </c>
      <c r="I76" s="148">
        <v>2.52</v>
      </c>
      <c r="J76" s="148">
        <v>4.16</v>
      </c>
      <c r="K76" s="148">
        <v>3.16</v>
      </c>
      <c r="L76" s="148">
        <v>3.05</v>
      </c>
      <c r="M76" s="148">
        <v>2.65</v>
      </c>
      <c r="N76" s="148">
        <v>2.93</v>
      </c>
      <c r="O76" s="148">
        <v>2.74</v>
      </c>
      <c r="P76" s="148">
        <v>2.64</v>
      </c>
      <c r="Q76" s="148">
        <v>2.56</v>
      </c>
      <c r="R76" s="148">
        <v>2.76</v>
      </c>
      <c r="S76" s="148">
        <v>3.23</v>
      </c>
      <c r="T76" s="148">
        <v>3.28</v>
      </c>
      <c r="U76" s="148">
        <v>3.08</v>
      </c>
      <c r="V76" s="148">
        <v>2.67</v>
      </c>
      <c r="W76" s="148">
        <v>2.4500000000000002</v>
      </c>
      <c r="X76" s="148">
        <v>3.03</v>
      </c>
      <c r="Y76" s="148">
        <v>3.55</v>
      </c>
      <c r="Z76" s="148">
        <v>2.85</v>
      </c>
      <c r="AA76" s="148">
        <v>2.96</v>
      </c>
      <c r="AB76" s="148">
        <v>2.21</v>
      </c>
      <c r="AC76" s="148">
        <v>2.79</v>
      </c>
      <c r="AD76" s="148">
        <v>3.34</v>
      </c>
      <c r="AE76" s="148">
        <v>3.48</v>
      </c>
      <c r="AF76" s="148">
        <v>3.07</v>
      </c>
      <c r="AG76" s="148">
        <v>3.16</v>
      </c>
      <c r="AH76" s="148">
        <v>3.11</v>
      </c>
      <c r="AI76" s="148">
        <v>3.76</v>
      </c>
      <c r="AJ76" s="148">
        <v>3.13</v>
      </c>
      <c r="AK76" s="148">
        <v>2.71</v>
      </c>
      <c r="AL76" s="148">
        <v>3.59</v>
      </c>
      <c r="AM76" s="148">
        <v>3.05</v>
      </c>
      <c r="AN76" s="148">
        <v>3.7</v>
      </c>
      <c r="AO76" s="148">
        <v>2.6</v>
      </c>
      <c r="AP76" s="148">
        <v>2.62</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200</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201</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200</v>
      </c>
      <c r="E7" s="126" t="s">
        <v>171</v>
      </c>
      <c r="F7" s="127">
        <v>4</v>
      </c>
      <c r="G7" s="127">
        <v>26</v>
      </c>
      <c r="H7" s="127">
        <v>17</v>
      </c>
      <c r="I7" s="127">
        <v>1</v>
      </c>
      <c r="J7" s="127" t="s">
        <v>172</v>
      </c>
      <c r="K7" s="127">
        <v>1</v>
      </c>
      <c r="L7" s="127">
        <v>4</v>
      </c>
      <c r="M7" s="127">
        <v>9</v>
      </c>
      <c r="N7" s="127">
        <v>6</v>
      </c>
      <c r="O7" s="127">
        <v>4</v>
      </c>
      <c r="P7" s="127">
        <v>26</v>
      </c>
      <c r="Q7" s="127">
        <v>5</v>
      </c>
      <c r="R7" s="127">
        <v>4</v>
      </c>
      <c r="S7" s="127" t="s">
        <v>171</v>
      </c>
      <c r="T7" s="127" t="s">
        <v>171</v>
      </c>
      <c r="U7" s="127" t="s">
        <v>171</v>
      </c>
      <c r="V7" s="127">
        <v>16</v>
      </c>
      <c r="W7" s="127">
        <v>4</v>
      </c>
      <c r="X7" s="127" t="s">
        <v>171</v>
      </c>
      <c r="Y7" s="127" t="s">
        <v>172</v>
      </c>
      <c r="Z7" s="127" t="s">
        <v>172</v>
      </c>
      <c r="AA7" s="127">
        <v>1</v>
      </c>
      <c r="AB7" s="127">
        <v>2</v>
      </c>
      <c r="AC7" s="127">
        <v>1</v>
      </c>
      <c r="AD7" s="127">
        <v>1</v>
      </c>
      <c r="AE7" s="127">
        <v>4</v>
      </c>
      <c r="AF7" s="127">
        <v>24</v>
      </c>
      <c r="AG7" s="127">
        <v>1</v>
      </c>
      <c r="AH7" s="127" t="s">
        <v>171</v>
      </c>
      <c r="AI7" s="127">
        <v>5</v>
      </c>
      <c r="AJ7" s="127" t="s">
        <v>171</v>
      </c>
      <c r="AK7" s="127">
        <v>12</v>
      </c>
      <c r="AL7" s="127">
        <v>17</v>
      </c>
      <c r="AM7" s="127" t="s">
        <v>171</v>
      </c>
      <c r="AN7" s="127">
        <v>4</v>
      </c>
      <c r="AO7" s="127" t="s">
        <v>171</v>
      </c>
      <c r="AP7" s="127">
        <v>1</v>
      </c>
      <c r="AQ7" s="128" t="s">
        <v>173</v>
      </c>
      <c r="AR7" s="129" t="s">
        <v>183</v>
      </c>
      <c r="AS7" s="117"/>
    </row>
    <row r="8" spans="1:45" ht="15" customHeight="1">
      <c r="A8" t="s">
        <v>169</v>
      </c>
      <c r="B8" s="188" t="s">
        <v>170</v>
      </c>
      <c r="C8" s="124">
        <v>4</v>
      </c>
      <c r="D8" s="125">
        <v>476</v>
      </c>
      <c r="E8" s="126">
        <v>1</v>
      </c>
      <c r="F8" s="127">
        <v>22</v>
      </c>
      <c r="G8" s="127">
        <v>50</v>
      </c>
      <c r="H8" s="127">
        <v>10</v>
      </c>
      <c r="I8" s="127">
        <v>5</v>
      </c>
      <c r="J8" s="127" t="s">
        <v>172</v>
      </c>
      <c r="K8" s="127">
        <v>9</v>
      </c>
      <c r="L8" s="127">
        <v>4</v>
      </c>
      <c r="M8" s="127">
        <v>30</v>
      </c>
      <c r="N8" s="127">
        <v>14</v>
      </c>
      <c r="O8" s="127">
        <v>11</v>
      </c>
      <c r="P8" s="127">
        <v>53</v>
      </c>
      <c r="Q8" s="127">
        <v>28</v>
      </c>
      <c r="R8" s="127">
        <v>3</v>
      </c>
      <c r="S8" s="127">
        <v>2</v>
      </c>
      <c r="T8" s="127">
        <v>2</v>
      </c>
      <c r="U8" s="127">
        <v>4</v>
      </c>
      <c r="V8" s="127">
        <v>32</v>
      </c>
      <c r="W8" s="127">
        <v>7</v>
      </c>
      <c r="X8" s="127" t="s">
        <v>171</v>
      </c>
      <c r="Y8" s="127" t="s">
        <v>172</v>
      </c>
      <c r="Z8" s="127" t="s">
        <v>172</v>
      </c>
      <c r="AA8" s="127">
        <v>5</v>
      </c>
      <c r="AB8" s="127">
        <v>8</v>
      </c>
      <c r="AC8" s="127">
        <v>1</v>
      </c>
      <c r="AD8" s="127">
        <v>3</v>
      </c>
      <c r="AE8" s="127">
        <v>13</v>
      </c>
      <c r="AF8" s="127">
        <v>55</v>
      </c>
      <c r="AG8" s="127">
        <v>2</v>
      </c>
      <c r="AH8" s="127" t="s">
        <v>171</v>
      </c>
      <c r="AI8" s="127">
        <v>10</v>
      </c>
      <c r="AJ8" s="127">
        <v>1</v>
      </c>
      <c r="AK8" s="127">
        <v>32</v>
      </c>
      <c r="AL8" s="127">
        <v>26</v>
      </c>
      <c r="AM8" s="127">
        <v>4</v>
      </c>
      <c r="AN8" s="127">
        <v>22</v>
      </c>
      <c r="AO8" s="127">
        <v>5</v>
      </c>
      <c r="AP8" s="127">
        <v>1</v>
      </c>
      <c r="AQ8" s="130" t="s">
        <v>174</v>
      </c>
      <c r="AR8" s="129" t="s">
        <v>183</v>
      </c>
      <c r="AS8" s="117"/>
    </row>
    <row r="9" spans="1:45" ht="15" customHeight="1">
      <c r="A9" t="s">
        <v>169</v>
      </c>
      <c r="B9" s="188" t="s">
        <v>170</v>
      </c>
      <c r="C9" s="124">
        <v>3</v>
      </c>
      <c r="D9" s="125">
        <v>883</v>
      </c>
      <c r="E9" s="126">
        <v>8</v>
      </c>
      <c r="F9" s="127">
        <v>72</v>
      </c>
      <c r="G9" s="127">
        <v>84</v>
      </c>
      <c r="H9" s="127">
        <v>23</v>
      </c>
      <c r="I9" s="127">
        <v>12</v>
      </c>
      <c r="J9" s="127" t="s">
        <v>172</v>
      </c>
      <c r="K9" s="127">
        <v>7</v>
      </c>
      <c r="L9" s="127">
        <v>18</v>
      </c>
      <c r="M9" s="127">
        <v>29</v>
      </c>
      <c r="N9" s="127">
        <v>9</v>
      </c>
      <c r="O9" s="127">
        <v>27</v>
      </c>
      <c r="P9" s="127">
        <v>152</v>
      </c>
      <c r="Q9" s="127">
        <v>20</v>
      </c>
      <c r="R9" s="127">
        <v>5</v>
      </c>
      <c r="S9" s="127">
        <v>4</v>
      </c>
      <c r="T9" s="127">
        <v>7</v>
      </c>
      <c r="U9" s="127">
        <v>5</v>
      </c>
      <c r="V9" s="127">
        <v>94</v>
      </c>
      <c r="W9" s="127">
        <v>4</v>
      </c>
      <c r="X9" s="127" t="s">
        <v>171</v>
      </c>
      <c r="Y9" s="127" t="s">
        <v>172</v>
      </c>
      <c r="Z9" s="127" t="s">
        <v>172</v>
      </c>
      <c r="AA9" s="127">
        <v>5</v>
      </c>
      <c r="AB9" s="127">
        <v>16</v>
      </c>
      <c r="AC9" s="127">
        <v>8</v>
      </c>
      <c r="AD9" s="127">
        <v>1</v>
      </c>
      <c r="AE9" s="127">
        <v>12</v>
      </c>
      <c r="AF9" s="127">
        <v>54</v>
      </c>
      <c r="AG9" s="127">
        <v>11</v>
      </c>
      <c r="AH9" s="127">
        <v>3</v>
      </c>
      <c r="AI9" s="127">
        <v>22</v>
      </c>
      <c r="AJ9" s="127">
        <v>5</v>
      </c>
      <c r="AK9" s="127">
        <v>80</v>
      </c>
      <c r="AL9" s="127">
        <v>40</v>
      </c>
      <c r="AM9" s="127">
        <v>7</v>
      </c>
      <c r="AN9" s="127">
        <v>24</v>
      </c>
      <c r="AO9" s="127">
        <v>7</v>
      </c>
      <c r="AP9" s="127">
        <v>4</v>
      </c>
      <c r="AQ9" s="130" t="s">
        <v>175</v>
      </c>
      <c r="AR9" s="129">
        <v>2542</v>
      </c>
      <c r="AS9" s="117"/>
    </row>
    <row r="10" spans="1:45" ht="15" customHeight="1">
      <c r="A10" t="s">
        <v>169</v>
      </c>
      <c r="B10" s="188" t="s">
        <v>170</v>
      </c>
      <c r="C10" s="124">
        <v>2</v>
      </c>
      <c r="D10" s="125">
        <v>1253</v>
      </c>
      <c r="E10" s="126">
        <v>7</v>
      </c>
      <c r="F10" s="127">
        <v>100</v>
      </c>
      <c r="G10" s="127">
        <v>126</v>
      </c>
      <c r="H10" s="127">
        <v>26</v>
      </c>
      <c r="I10" s="127">
        <v>19</v>
      </c>
      <c r="J10" s="127" t="s">
        <v>172</v>
      </c>
      <c r="K10" s="127">
        <v>7</v>
      </c>
      <c r="L10" s="127">
        <v>14</v>
      </c>
      <c r="M10" s="127">
        <v>27</v>
      </c>
      <c r="N10" s="127">
        <v>11</v>
      </c>
      <c r="O10" s="127">
        <v>53</v>
      </c>
      <c r="P10" s="127">
        <v>377</v>
      </c>
      <c r="Q10" s="127">
        <v>46</v>
      </c>
      <c r="R10" s="127">
        <v>17</v>
      </c>
      <c r="S10" s="127">
        <v>1</v>
      </c>
      <c r="T10" s="127">
        <v>3</v>
      </c>
      <c r="U10" s="127">
        <v>6</v>
      </c>
      <c r="V10" s="127">
        <v>134</v>
      </c>
      <c r="W10" s="127">
        <v>3</v>
      </c>
      <c r="X10" s="127" t="s">
        <v>171</v>
      </c>
      <c r="Y10" s="127" t="s">
        <v>172</v>
      </c>
      <c r="Z10" s="127" t="s">
        <v>172</v>
      </c>
      <c r="AA10" s="127">
        <v>6</v>
      </c>
      <c r="AB10" s="127">
        <v>41</v>
      </c>
      <c r="AC10" s="127">
        <v>12</v>
      </c>
      <c r="AD10" s="127">
        <v>7</v>
      </c>
      <c r="AE10" s="127">
        <v>7</v>
      </c>
      <c r="AF10" s="127">
        <v>36</v>
      </c>
      <c r="AG10" s="127">
        <v>3</v>
      </c>
      <c r="AH10" s="127">
        <v>1</v>
      </c>
      <c r="AI10" s="127">
        <v>19</v>
      </c>
      <c r="AJ10" s="127">
        <v>1</v>
      </c>
      <c r="AK10" s="127">
        <v>85</v>
      </c>
      <c r="AL10" s="127">
        <v>20</v>
      </c>
      <c r="AM10" s="127">
        <v>5</v>
      </c>
      <c r="AN10" s="127">
        <v>11</v>
      </c>
      <c r="AO10" s="127">
        <v>11</v>
      </c>
      <c r="AP10" s="127">
        <v>10</v>
      </c>
      <c r="AQ10" s="130" t="s">
        <v>176</v>
      </c>
      <c r="AR10" s="129" t="s">
        <v>183</v>
      </c>
      <c r="AS10" s="117"/>
    </row>
    <row r="11" spans="1:45" ht="15" customHeight="1">
      <c r="A11" t="s">
        <v>169</v>
      </c>
      <c r="B11" s="188" t="s">
        <v>170</v>
      </c>
      <c r="C11" s="124">
        <v>1</v>
      </c>
      <c r="D11" s="125">
        <v>1467</v>
      </c>
      <c r="E11" s="126">
        <v>3</v>
      </c>
      <c r="F11" s="127">
        <v>47</v>
      </c>
      <c r="G11" s="127">
        <v>191</v>
      </c>
      <c r="H11" s="127">
        <v>19</v>
      </c>
      <c r="I11" s="127">
        <v>46</v>
      </c>
      <c r="J11" s="127" t="s">
        <v>172</v>
      </c>
      <c r="K11" s="127">
        <v>17</v>
      </c>
      <c r="L11" s="127">
        <v>17</v>
      </c>
      <c r="M11" s="127">
        <v>85</v>
      </c>
      <c r="N11" s="127">
        <v>29</v>
      </c>
      <c r="O11" s="127">
        <v>68</v>
      </c>
      <c r="P11" s="127">
        <v>266</v>
      </c>
      <c r="Q11" s="127">
        <v>66</v>
      </c>
      <c r="R11" s="127">
        <v>2</v>
      </c>
      <c r="S11" s="127">
        <v>5</v>
      </c>
      <c r="T11" s="127">
        <v>1</v>
      </c>
      <c r="U11" s="127">
        <v>3</v>
      </c>
      <c r="V11" s="127">
        <v>218</v>
      </c>
      <c r="W11" s="127">
        <v>17</v>
      </c>
      <c r="X11" s="127" t="s">
        <v>171</v>
      </c>
      <c r="Y11" s="127" t="s">
        <v>172</v>
      </c>
      <c r="Z11" s="127" t="s">
        <v>172</v>
      </c>
      <c r="AA11" s="127">
        <v>8</v>
      </c>
      <c r="AB11" s="127">
        <v>54</v>
      </c>
      <c r="AC11" s="127">
        <v>3</v>
      </c>
      <c r="AD11" s="127">
        <v>7</v>
      </c>
      <c r="AE11" s="127">
        <v>11</v>
      </c>
      <c r="AF11" s="127">
        <v>114</v>
      </c>
      <c r="AG11" s="127">
        <v>2</v>
      </c>
      <c r="AH11" s="127">
        <v>1</v>
      </c>
      <c r="AI11" s="127">
        <v>4</v>
      </c>
      <c r="AJ11" s="127">
        <v>1</v>
      </c>
      <c r="AK11" s="127">
        <v>111</v>
      </c>
      <c r="AL11" s="127">
        <v>9</v>
      </c>
      <c r="AM11" s="127">
        <v>1</v>
      </c>
      <c r="AN11" s="127">
        <v>2</v>
      </c>
      <c r="AO11" s="127">
        <v>17</v>
      </c>
      <c r="AP11" s="127">
        <v>20</v>
      </c>
      <c r="AQ11" s="130" t="s">
        <v>177</v>
      </c>
      <c r="AR11" s="129" t="s">
        <v>183</v>
      </c>
      <c r="AS11" s="117"/>
    </row>
    <row r="12" spans="1:45" ht="15" customHeight="1">
      <c r="A12" t="s">
        <v>169</v>
      </c>
      <c r="B12" s="188" t="s">
        <v>170</v>
      </c>
      <c r="C12" s="124" t="s">
        <v>178</v>
      </c>
      <c r="D12" s="125">
        <v>4279</v>
      </c>
      <c r="E12" s="126">
        <v>19</v>
      </c>
      <c r="F12" s="127">
        <v>245</v>
      </c>
      <c r="G12" s="127">
        <v>477</v>
      </c>
      <c r="H12" s="127">
        <v>95</v>
      </c>
      <c r="I12" s="127">
        <v>83</v>
      </c>
      <c r="J12" s="127">
        <v>3</v>
      </c>
      <c r="K12" s="127">
        <v>41</v>
      </c>
      <c r="L12" s="127">
        <v>57</v>
      </c>
      <c r="M12" s="127">
        <v>180</v>
      </c>
      <c r="N12" s="127">
        <v>69</v>
      </c>
      <c r="O12" s="127">
        <v>163</v>
      </c>
      <c r="P12" s="127">
        <v>874</v>
      </c>
      <c r="Q12" s="127">
        <v>165</v>
      </c>
      <c r="R12" s="127">
        <v>31</v>
      </c>
      <c r="S12" s="127">
        <v>12</v>
      </c>
      <c r="T12" s="127">
        <v>13</v>
      </c>
      <c r="U12" s="127">
        <v>18</v>
      </c>
      <c r="V12" s="127">
        <v>494</v>
      </c>
      <c r="W12" s="127">
        <v>35</v>
      </c>
      <c r="X12" s="127" t="s">
        <v>171</v>
      </c>
      <c r="Y12" s="127">
        <v>2</v>
      </c>
      <c r="Z12" s="127">
        <v>3</v>
      </c>
      <c r="AA12" s="127">
        <v>25</v>
      </c>
      <c r="AB12" s="127">
        <v>121</v>
      </c>
      <c r="AC12" s="127">
        <v>25</v>
      </c>
      <c r="AD12" s="127">
        <v>19</v>
      </c>
      <c r="AE12" s="127">
        <v>47</v>
      </c>
      <c r="AF12" s="127">
        <v>283</v>
      </c>
      <c r="AG12" s="127">
        <v>19</v>
      </c>
      <c r="AH12" s="127">
        <v>5</v>
      </c>
      <c r="AI12" s="127">
        <v>60</v>
      </c>
      <c r="AJ12" s="127">
        <v>8</v>
      </c>
      <c r="AK12" s="127">
        <v>320</v>
      </c>
      <c r="AL12" s="127">
        <v>112</v>
      </c>
      <c r="AM12" s="127">
        <v>17</v>
      </c>
      <c r="AN12" s="127">
        <v>63</v>
      </c>
      <c r="AO12" s="127">
        <v>40</v>
      </c>
      <c r="AP12" s="127">
        <v>36</v>
      </c>
      <c r="AQ12" s="130" t="s">
        <v>179</v>
      </c>
      <c r="AR12" s="129">
        <v>2542</v>
      </c>
      <c r="AS12" s="117"/>
    </row>
    <row r="13" spans="1:45" s="131" customFormat="1" ht="15" customHeight="1">
      <c r="A13" s="131" t="s">
        <v>169</v>
      </c>
      <c r="B13" s="132" t="s">
        <v>180</v>
      </c>
      <c r="C13" s="133" t="s">
        <v>181</v>
      </c>
      <c r="D13" s="134">
        <v>2.23</v>
      </c>
      <c r="E13" s="135">
        <v>2.37</v>
      </c>
      <c r="F13" s="136">
        <v>2.33</v>
      </c>
      <c r="G13" s="136">
        <v>2.15</v>
      </c>
      <c r="H13" s="136">
        <v>2.79</v>
      </c>
      <c r="I13" s="136">
        <v>1.75</v>
      </c>
      <c r="J13" s="136" t="s">
        <v>172</v>
      </c>
      <c r="K13" s="136">
        <v>2.27</v>
      </c>
      <c r="L13" s="136">
        <v>2.37</v>
      </c>
      <c r="M13" s="136">
        <v>2.17</v>
      </c>
      <c r="N13" s="136">
        <v>2.38</v>
      </c>
      <c r="O13" s="136">
        <v>1.96</v>
      </c>
      <c r="P13" s="136">
        <v>2.08</v>
      </c>
      <c r="Q13" s="136">
        <v>2.15</v>
      </c>
      <c r="R13" s="136">
        <v>2.68</v>
      </c>
      <c r="S13" s="136">
        <v>2.25</v>
      </c>
      <c r="T13" s="136">
        <v>2.77</v>
      </c>
      <c r="U13" s="136">
        <v>2.56</v>
      </c>
      <c r="V13" s="136">
        <v>1.98</v>
      </c>
      <c r="W13" s="136">
        <v>2.37</v>
      </c>
      <c r="X13" s="136" t="s">
        <v>171</v>
      </c>
      <c r="Y13" s="136" t="s">
        <v>172</v>
      </c>
      <c r="Z13" s="136" t="s">
        <v>172</v>
      </c>
      <c r="AA13" s="136">
        <v>2.4</v>
      </c>
      <c r="AB13" s="136">
        <v>1.87</v>
      </c>
      <c r="AC13" s="136">
        <v>2.4</v>
      </c>
      <c r="AD13" s="136">
        <v>2.16</v>
      </c>
      <c r="AE13" s="136">
        <v>2.83</v>
      </c>
      <c r="AF13" s="136">
        <v>2.4300000000000002</v>
      </c>
      <c r="AG13" s="136">
        <v>2.84</v>
      </c>
      <c r="AH13" s="136">
        <v>2.4</v>
      </c>
      <c r="AI13" s="136">
        <v>2.88</v>
      </c>
      <c r="AJ13" s="136">
        <v>2.75</v>
      </c>
      <c r="AK13" s="136">
        <v>2.2200000000000002</v>
      </c>
      <c r="AL13" s="136">
        <v>3.2</v>
      </c>
      <c r="AM13" s="136">
        <v>2.82</v>
      </c>
      <c r="AN13" s="136">
        <v>3.24</v>
      </c>
      <c r="AO13" s="136">
        <v>2</v>
      </c>
      <c r="AP13" s="136">
        <v>1.69</v>
      </c>
      <c r="AQ13" s="130" t="s">
        <v>182</v>
      </c>
      <c r="AR13" s="137" t="s">
        <v>183</v>
      </c>
      <c r="AS13" s="138"/>
    </row>
    <row r="14" spans="1:45" ht="15" customHeight="1">
      <c r="A14" t="s">
        <v>169</v>
      </c>
      <c r="B14" s="139" t="s">
        <v>184</v>
      </c>
      <c r="C14" s="140">
        <v>5</v>
      </c>
      <c r="D14" s="125">
        <v>65615</v>
      </c>
      <c r="E14" s="141">
        <v>220</v>
      </c>
      <c r="F14" s="142">
        <v>1917</v>
      </c>
      <c r="G14" s="142">
        <v>5122</v>
      </c>
      <c r="H14" s="142">
        <v>9032</v>
      </c>
      <c r="I14" s="142">
        <v>1252</v>
      </c>
      <c r="J14" s="142">
        <v>1347</v>
      </c>
      <c r="K14" s="142">
        <v>1797</v>
      </c>
      <c r="L14" s="142">
        <v>866</v>
      </c>
      <c r="M14" s="142">
        <v>5163</v>
      </c>
      <c r="N14" s="142">
        <v>3430</v>
      </c>
      <c r="O14" s="142">
        <v>1043</v>
      </c>
      <c r="P14" s="142">
        <v>3884</v>
      </c>
      <c r="Q14" s="142">
        <v>1407</v>
      </c>
      <c r="R14" s="142">
        <v>351</v>
      </c>
      <c r="S14" s="142">
        <v>225</v>
      </c>
      <c r="T14" s="142">
        <v>31</v>
      </c>
      <c r="U14" s="142">
        <v>568</v>
      </c>
      <c r="V14" s="142">
        <v>5420</v>
      </c>
      <c r="W14" s="142">
        <v>372</v>
      </c>
      <c r="X14" s="142">
        <v>1</v>
      </c>
      <c r="Y14" s="142">
        <v>130</v>
      </c>
      <c r="Z14" s="142">
        <v>81</v>
      </c>
      <c r="AA14" s="142">
        <v>260</v>
      </c>
      <c r="AB14" s="142">
        <v>350</v>
      </c>
      <c r="AC14" s="142">
        <v>364</v>
      </c>
      <c r="AD14" s="142">
        <v>2149</v>
      </c>
      <c r="AE14" s="142">
        <v>4100</v>
      </c>
      <c r="AF14" s="142">
        <v>5863</v>
      </c>
      <c r="AG14" s="142">
        <v>221</v>
      </c>
      <c r="AH14" s="142">
        <v>33</v>
      </c>
      <c r="AI14" s="142">
        <v>988</v>
      </c>
      <c r="AJ14" s="142">
        <v>82</v>
      </c>
      <c r="AK14" s="142">
        <v>5796</v>
      </c>
      <c r="AL14" s="142">
        <v>784</v>
      </c>
      <c r="AM14" s="142">
        <v>43</v>
      </c>
      <c r="AN14" s="142">
        <v>548</v>
      </c>
      <c r="AO14" s="142">
        <v>203</v>
      </c>
      <c r="AP14" s="142">
        <v>172</v>
      </c>
      <c r="AQ14" s="128" t="s">
        <v>173</v>
      </c>
      <c r="AR14" s="143" t="s">
        <v>183</v>
      </c>
      <c r="AS14" s="117"/>
    </row>
    <row r="15" spans="1:45" ht="15" customHeight="1">
      <c r="A15" t="s">
        <v>169</v>
      </c>
      <c r="B15" s="188" t="s">
        <v>184</v>
      </c>
      <c r="C15" s="124">
        <v>4</v>
      </c>
      <c r="D15" s="125">
        <v>70869</v>
      </c>
      <c r="E15" s="126">
        <v>436</v>
      </c>
      <c r="F15" s="127">
        <v>4749</v>
      </c>
      <c r="G15" s="127">
        <v>5499</v>
      </c>
      <c r="H15" s="127">
        <v>4229</v>
      </c>
      <c r="I15" s="127">
        <v>1817</v>
      </c>
      <c r="J15" s="127">
        <v>458</v>
      </c>
      <c r="K15" s="127">
        <v>1687</v>
      </c>
      <c r="L15" s="127">
        <v>1243</v>
      </c>
      <c r="M15" s="127">
        <v>5679</v>
      </c>
      <c r="N15" s="127">
        <v>3455</v>
      </c>
      <c r="O15" s="127">
        <v>1222</v>
      </c>
      <c r="P15" s="127">
        <v>7768</v>
      </c>
      <c r="Q15" s="127">
        <v>3078</v>
      </c>
      <c r="R15" s="127">
        <v>439</v>
      </c>
      <c r="S15" s="127">
        <v>517</v>
      </c>
      <c r="T15" s="127">
        <v>95</v>
      </c>
      <c r="U15" s="127">
        <v>606</v>
      </c>
      <c r="V15" s="127">
        <v>4788</v>
      </c>
      <c r="W15" s="127">
        <v>501</v>
      </c>
      <c r="X15" s="127">
        <v>20</v>
      </c>
      <c r="Y15" s="127">
        <v>77</v>
      </c>
      <c r="Z15" s="127">
        <v>113</v>
      </c>
      <c r="AA15" s="127">
        <v>206</v>
      </c>
      <c r="AB15" s="127">
        <v>1438</v>
      </c>
      <c r="AC15" s="127">
        <v>607</v>
      </c>
      <c r="AD15" s="127">
        <v>1357</v>
      </c>
      <c r="AE15" s="127">
        <v>2879</v>
      </c>
      <c r="AF15" s="127">
        <v>5639</v>
      </c>
      <c r="AG15" s="127">
        <v>366</v>
      </c>
      <c r="AH15" s="127">
        <v>45</v>
      </c>
      <c r="AI15" s="127">
        <v>1943</v>
      </c>
      <c r="AJ15" s="127">
        <v>141</v>
      </c>
      <c r="AK15" s="127">
        <v>5906</v>
      </c>
      <c r="AL15" s="127">
        <v>773</v>
      </c>
      <c r="AM15" s="127">
        <v>86</v>
      </c>
      <c r="AN15" s="127">
        <v>549</v>
      </c>
      <c r="AO15" s="127">
        <v>254</v>
      </c>
      <c r="AP15" s="127">
        <v>204</v>
      </c>
      <c r="AQ15" s="130" t="s">
        <v>174</v>
      </c>
      <c r="AR15" s="129" t="s">
        <v>183</v>
      </c>
      <c r="AS15" s="117"/>
    </row>
    <row r="16" spans="1:45" ht="15" customHeight="1">
      <c r="A16" t="s">
        <v>169</v>
      </c>
      <c r="B16" s="188" t="s">
        <v>184</v>
      </c>
      <c r="C16" s="124">
        <v>3</v>
      </c>
      <c r="D16" s="125">
        <v>75163</v>
      </c>
      <c r="E16" s="126">
        <v>407</v>
      </c>
      <c r="F16" s="127">
        <v>5893</v>
      </c>
      <c r="G16" s="127">
        <v>6317</v>
      </c>
      <c r="H16" s="127">
        <v>4311</v>
      </c>
      <c r="I16" s="127">
        <v>2737</v>
      </c>
      <c r="J16" s="127">
        <v>452</v>
      </c>
      <c r="K16" s="127">
        <v>1526</v>
      </c>
      <c r="L16" s="127">
        <v>1960</v>
      </c>
      <c r="M16" s="127">
        <v>3679</v>
      </c>
      <c r="N16" s="127">
        <v>1972</v>
      </c>
      <c r="O16" s="127">
        <v>1202</v>
      </c>
      <c r="P16" s="127">
        <v>11205</v>
      </c>
      <c r="Q16" s="127">
        <v>1435</v>
      </c>
      <c r="R16" s="127">
        <v>415</v>
      </c>
      <c r="S16" s="127">
        <v>793</v>
      </c>
      <c r="T16" s="127">
        <v>121</v>
      </c>
      <c r="U16" s="127">
        <v>437</v>
      </c>
      <c r="V16" s="127">
        <v>9502</v>
      </c>
      <c r="W16" s="127">
        <v>380</v>
      </c>
      <c r="X16" s="127">
        <v>44</v>
      </c>
      <c r="Y16" s="127">
        <v>156</v>
      </c>
      <c r="Z16" s="127">
        <v>158</v>
      </c>
      <c r="AA16" s="127">
        <v>237</v>
      </c>
      <c r="AB16" s="127">
        <v>1747</v>
      </c>
      <c r="AC16" s="127">
        <v>821</v>
      </c>
      <c r="AD16" s="127">
        <v>771</v>
      </c>
      <c r="AE16" s="127">
        <v>1696</v>
      </c>
      <c r="AF16" s="127">
        <v>3395</v>
      </c>
      <c r="AG16" s="127">
        <v>624</v>
      </c>
      <c r="AH16" s="127">
        <v>144</v>
      </c>
      <c r="AI16" s="127">
        <v>1897</v>
      </c>
      <c r="AJ16" s="127">
        <v>133</v>
      </c>
      <c r="AK16" s="127">
        <v>6889</v>
      </c>
      <c r="AL16" s="127">
        <v>617</v>
      </c>
      <c r="AM16" s="127">
        <v>116</v>
      </c>
      <c r="AN16" s="127">
        <v>493</v>
      </c>
      <c r="AO16" s="127">
        <v>287</v>
      </c>
      <c r="AP16" s="127">
        <v>194</v>
      </c>
      <c r="AQ16" s="130" t="s">
        <v>175</v>
      </c>
      <c r="AR16" s="129">
        <v>112365</v>
      </c>
      <c r="AS16" s="117"/>
    </row>
    <row r="17" spans="1:45" ht="15" customHeight="1">
      <c r="A17" t="s">
        <v>169</v>
      </c>
      <c r="B17" s="188" t="s">
        <v>184</v>
      </c>
      <c r="C17" s="124">
        <v>2</v>
      </c>
      <c r="D17" s="125">
        <v>56089</v>
      </c>
      <c r="E17" s="126">
        <v>371</v>
      </c>
      <c r="F17" s="127">
        <v>3448</v>
      </c>
      <c r="G17" s="127">
        <v>6631</v>
      </c>
      <c r="H17" s="127">
        <v>2837</v>
      </c>
      <c r="I17" s="127">
        <v>2011</v>
      </c>
      <c r="J17" s="127">
        <v>84</v>
      </c>
      <c r="K17" s="127">
        <v>899</v>
      </c>
      <c r="L17" s="127">
        <v>874</v>
      </c>
      <c r="M17" s="127">
        <v>2820</v>
      </c>
      <c r="N17" s="127">
        <v>1138</v>
      </c>
      <c r="O17" s="127">
        <v>1029</v>
      </c>
      <c r="P17" s="127">
        <v>10988</v>
      </c>
      <c r="Q17" s="127">
        <v>2230</v>
      </c>
      <c r="R17" s="127">
        <v>351</v>
      </c>
      <c r="S17" s="127">
        <v>346</v>
      </c>
      <c r="T17" s="127">
        <v>52</v>
      </c>
      <c r="U17" s="127">
        <v>350</v>
      </c>
      <c r="V17" s="127">
        <v>6168</v>
      </c>
      <c r="W17" s="127">
        <v>262</v>
      </c>
      <c r="X17" s="127">
        <v>26</v>
      </c>
      <c r="Y17" s="127">
        <v>65</v>
      </c>
      <c r="Z17" s="127">
        <v>108</v>
      </c>
      <c r="AA17" s="127">
        <v>192</v>
      </c>
      <c r="AB17" s="127">
        <v>2238</v>
      </c>
      <c r="AC17" s="127">
        <v>692</v>
      </c>
      <c r="AD17" s="127">
        <v>985</v>
      </c>
      <c r="AE17" s="127">
        <v>903</v>
      </c>
      <c r="AF17" s="127">
        <v>2079</v>
      </c>
      <c r="AG17" s="127">
        <v>253</v>
      </c>
      <c r="AH17" s="127">
        <v>62</v>
      </c>
      <c r="AI17" s="127">
        <v>600</v>
      </c>
      <c r="AJ17" s="127">
        <v>43</v>
      </c>
      <c r="AK17" s="127">
        <v>4258</v>
      </c>
      <c r="AL17" s="127">
        <v>155</v>
      </c>
      <c r="AM17" s="127">
        <v>85</v>
      </c>
      <c r="AN17" s="127">
        <v>82</v>
      </c>
      <c r="AO17" s="127">
        <v>227</v>
      </c>
      <c r="AP17" s="127">
        <v>147</v>
      </c>
      <c r="AQ17" s="130" t="s">
        <v>176</v>
      </c>
      <c r="AR17" s="129" t="s">
        <v>183</v>
      </c>
      <c r="AS17" s="117"/>
    </row>
    <row r="18" spans="1:45" ht="15" customHeight="1">
      <c r="A18" t="s">
        <v>169</v>
      </c>
      <c r="B18" s="188" t="s">
        <v>184</v>
      </c>
      <c r="C18" s="124">
        <v>1</v>
      </c>
      <c r="D18" s="125">
        <v>36145</v>
      </c>
      <c r="E18" s="126">
        <v>160</v>
      </c>
      <c r="F18" s="127">
        <v>874</v>
      </c>
      <c r="G18" s="127">
        <v>4558</v>
      </c>
      <c r="H18" s="127">
        <v>940</v>
      </c>
      <c r="I18" s="127">
        <v>1549</v>
      </c>
      <c r="J18" s="127">
        <v>77</v>
      </c>
      <c r="K18" s="127">
        <v>1337</v>
      </c>
      <c r="L18" s="127">
        <v>319</v>
      </c>
      <c r="M18" s="127">
        <v>3820</v>
      </c>
      <c r="N18" s="127">
        <v>1455</v>
      </c>
      <c r="O18" s="127">
        <v>437</v>
      </c>
      <c r="P18" s="127">
        <v>3268</v>
      </c>
      <c r="Q18" s="127">
        <v>1847</v>
      </c>
      <c r="R18" s="127">
        <v>106</v>
      </c>
      <c r="S18" s="127">
        <v>75</v>
      </c>
      <c r="T18" s="127">
        <v>17</v>
      </c>
      <c r="U18" s="127">
        <v>271</v>
      </c>
      <c r="V18" s="127">
        <v>3687</v>
      </c>
      <c r="W18" s="127">
        <v>340</v>
      </c>
      <c r="X18" s="127">
        <v>16</v>
      </c>
      <c r="Y18" s="127">
        <v>79</v>
      </c>
      <c r="Z18" s="127">
        <v>83</v>
      </c>
      <c r="AA18" s="127">
        <v>74</v>
      </c>
      <c r="AB18" s="127">
        <v>1844</v>
      </c>
      <c r="AC18" s="127">
        <v>205</v>
      </c>
      <c r="AD18" s="127">
        <v>558</v>
      </c>
      <c r="AE18" s="127">
        <v>659</v>
      </c>
      <c r="AF18" s="127">
        <v>2872</v>
      </c>
      <c r="AG18" s="127">
        <v>49</v>
      </c>
      <c r="AH18" s="127">
        <v>5</v>
      </c>
      <c r="AI18" s="127">
        <v>98</v>
      </c>
      <c r="AJ18" s="127">
        <v>14</v>
      </c>
      <c r="AK18" s="127">
        <v>4095</v>
      </c>
      <c r="AL18" s="127">
        <v>26</v>
      </c>
      <c r="AM18" s="127">
        <v>5</v>
      </c>
      <c r="AN18" s="127">
        <v>8</v>
      </c>
      <c r="AO18" s="127">
        <v>246</v>
      </c>
      <c r="AP18" s="127">
        <v>72</v>
      </c>
      <c r="AQ18" s="130" t="s">
        <v>177</v>
      </c>
      <c r="AR18" s="129" t="s">
        <v>183</v>
      </c>
      <c r="AS18" s="117"/>
    </row>
    <row r="19" spans="1:45" ht="15" customHeight="1">
      <c r="A19" t="s">
        <v>169</v>
      </c>
      <c r="B19" s="188" t="s">
        <v>184</v>
      </c>
      <c r="C19" s="124" t="s">
        <v>178</v>
      </c>
      <c r="D19" s="125">
        <v>303881</v>
      </c>
      <c r="E19" s="126">
        <v>1594</v>
      </c>
      <c r="F19" s="127">
        <v>16881</v>
      </c>
      <c r="G19" s="127">
        <v>28127</v>
      </c>
      <c r="H19" s="127">
        <v>21349</v>
      </c>
      <c r="I19" s="127">
        <v>9366</v>
      </c>
      <c r="J19" s="127">
        <v>2418</v>
      </c>
      <c r="K19" s="127">
        <v>7246</v>
      </c>
      <c r="L19" s="127">
        <v>5262</v>
      </c>
      <c r="M19" s="127">
        <v>21161</v>
      </c>
      <c r="N19" s="127">
        <v>11450</v>
      </c>
      <c r="O19" s="127">
        <v>4933</v>
      </c>
      <c r="P19" s="127">
        <v>37113</v>
      </c>
      <c r="Q19" s="127">
        <v>9997</v>
      </c>
      <c r="R19" s="127">
        <v>1662</v>
      </c>
      <c r="S19" s="127">
        <v>1956</v>
      </c>
      <c r="T19" s="127">
        <v>316</v>
      </c>
      <c r="U19" s="127">
        <v>2232</v>
      </c>
      <c r="V19" s="127">
        <v>29565</v>
      </c>
      <c r="W19" s="127">
        <v>1855</v>
      </c>
      <c r="X19" s="127">
        <v>107</v>
      </c>
      <c r="Y19" s="127">
        <v>507</v>
      </c>
      <c r="Z19" s="127">
        <v>543</v>
      </c>
      <c r="AA19" s="127">
        <v>969</v>
      </c>
      <c r="AB19" s="127">
        <v>7617</v>
      </c>
      <c r="AC19" s="127">
        <v>2689</v>
      </c>
      <c r="AD19" s="127">
        <v>5820</v>
      </c>
      <c r="AE19" s="127">
        <v>10237</v>
      </c>
      <c r="AF19" s="127">
        <v>19848</v>
      </c>
      <c r="AG19" s="127">
        <v>1513</v>
      </c>
      <c r="AH19" s="127">
        <v>289</v>
      </c>
      <c r="AI19" s="127">
        <v>5526</v>
      </c>
      <c r="AJ19" s="127">
        <v>413</v>
      </c>
      <c r="AK19" s="127">
        <v>26944</v>
      </c>
      <c r="AL19" s="127">
        <v>2355</v>
      </c>
      <c r="AM19" s="127">
        <v>335</v>
      </c>
      <c r="AN19" s="127">
        <v>1680</v>
      </c>
      <c r="AO19" s="127">
        <v>1217</v>
      </c>
      <c r="AP19" s="127">
        <v>789</v>
      </c>
      <c r="AQ19" s="130" t="s">
        <v>179</v>
      </c>
      <c r="AR19" s="129">
        <v>112365</v>
      </c>
      <c r="AS19" s="117"/>
    </row>
    <row r="20" spans="1:45" s="131" customFormat="1" ht="15" customHeight="1">
      <c r="A20" s="131" t="s">
        <v>169</v>
      </c>
      <c r="B20" s="132" t="s">
        <v>180</v>
      </c>
      <c r="C20" s="133" t="s">
        <v>181</v>
      </c>
      <c r="D20" s="134">
        <v>3.24</v>
      </c>
      <c r="E20" s="135">
        <v>3.12</v>
      </c>
      <c r="F20" s="136">
        <v>3.2</v>
      </c>
      <c r="G20" s="136">
        <v>3</v>
      </c>
      <c r="H20" s="136">
        <v>3.82</v>
      </c>
      <c r="I20" s="136">
        <v>2.92</v>
      </c>
      <c r="J20" s="136">
        <v>4.21</v>
      </c>
      <c r="K20" s="136">
        <v>3.24</v>
      </c>
      <c r="L20" s="136">
        <v>3.28</v>
      </c>
      <c r="M20" s="136">
        <v>3.26</v>
      </c>
      <c r="N20" s="136">
        <v>3.55</v>
      </c>
      <c r="O20" s="136">
        <v>3.28</v>
      </c>
      <c r="P20" s="136">
        <v>2.95</v>
      </c>
      <c r="Q20" s="136">
        <v>3</v>
      </c>
      <c r="R20" s="136">
        <v>3.35</v>
      </c>
      <c r="S20" s="136">
        <v>3.24</v>
      </c>
      <c r="T20" s="136">
        <v>3.22</v>
      </c>
      <c r="U20" s="136">
        <v>3.38</v>
      </c>
      <c r="V20" s="136">
        <v>3.07</v>
      </c>
      <c r="W20" s="136">
        <v>3.16</v>
      </c>
      <c r="X20" s="136">
        <v>2.66</v>
      </c>
      <c r="Y20" s="136">
        <v>3.22</v>
      </c>
      <c r="Z20" s="136">
        <v>3</v>
      </c>
      <c r="AA20" s="136">
        <v>3.4</v>
      </c>
      <c r="AB20" s="136">
        <v>2.5</v>
      </c>
      <c r="AC20" s="136">
        <v>3.09</v>
      </c>
      <c r="AD20" s="136">
        <v>3.61</v>
      </c>
      <c r="AE20" s="136">
        <v>3.87</v>
      </c>
      <c r="AF20" s="136">
        <v>3.48</v>
      </c>
      <c r="AG20" s="136">
        <v>3.3</v>
      </c>
      <c r="AH20" s="136">
        <v>3.13</v>
      </c>
      <c r="AI20" s="136">
        <v>3.57</v>
      </c>
      <c r="AJ20" s="136">
        <v>3.57</v>
      </c>
      <c r="AK20" s="136">
        <v>3.19</v>
      </c>
      <c r="AL20" s="136">
        <v>3.91</v>
      </c>
      <c r="AM20" s="136">
        <v>3.23</v>
      </c>
      <c r="AN20" s="136">
        <v>3.92</v>
      </c>
      <c r="AO20" s="136">
        <v>2.95</v>
      </c>
      <c r="AP20" s="136">
        <v>3.33</v>
      </c>
      <c r="AQ20" s="130" t="s">
        <v>182</v>
      </c>
      <c r="AR20" s="137" t="s">
        <v>183</v>
      </c>
      <c r="AS20" s="138"/>
    </row>
    <row r="21" spans="1:45" ht="15" customHeight="1">
      <c r="A21" t="s">
        <v>169</v>
      </c>
      <c r="B21" s="139" t="s">
        <v>185</v>
      </c>
      <c r="C21" s="140">
        <v>5</v>
      </c>
      <c r="D21" s="125">
        <v>4737</v>
      </c>
      <c r="E21" s="141">
        <v>21</v>
      </c>
      <c r="F21" s="142">
        <v>81</v>
      </c>
      <c r="G21" s="142">
        <v>461</v>
      </c>
      <c r="H21" s="142">
        <v>437</v>
      </c>
      <c r="I21" s="142">
        <v>24</v>
      </c>
      <c r="J21" s="142">
        <v>1</v>
      </c>
      <c r="K21" s="142">
        <v>60</v>
      </c>
      <c r="L21" s="142">
        <v>49</v>
      </c>
      <c r="M21" s="142">
        <v>281</v>
      </c>
      <c r="N21" s="142">
        <v>172</v>
      </c>
      <c r="O21" s="142">
        <v>121</v>
      </c>
      <c r="P21" s="142">
        <v>314</v>
      </c>
      <c r="Q21" s="142">
        <v>73</v>
      </c>
      <c r="R21" s="142">
        <v>29</v>
      </c>
      <c r="S21" s="142">
        <v>73</v>
      </c>
      <c r="T21" s="142">
        <v>1</v>
      </c>
      <c r="U21" s="142">
        <v>69</v>
      </c>
      <c r="V21" s="142">
        <v>660</v>
      </c>
      <c r="W21" s="142">
        <v>73</v>
      </c>
      <c r="X21" s="142">
        <v>1</v>
      </c>
      <c r="Y21" s="142">
        <v>1</v>
      </c>
      <c r="Z21" s="142">
        <v>3</v>
      </c>
      <c r="AA21" s="142">
        <v>34</v>
      </c>
      <c r="AB21" s="142">
        <v>9</v>
      </c>
      <c r="AC21" s="142">
        <v>9</v>
      </c>
      <c r="AD21" s="142">
        <v>44</v>
      </c>
      <c r="AE21" s="142">
        <v>124</v>
      </c>
      <c r="AF21" s="142">
        <v>776</v>
      </c>
      <c r="AG21" s="142">
        <v>36</v>
      </c>
      <c r="AH21" s="142">
        <v>5</v>
      </c>
      <c r="AI21" s="142">
        <v>96</v>
      </c>
      <c r="AJ21" s="142">
        <v>10</v>
      </c>
      <c r="AK21" s="142">
        <v>211</v>
      </c>
      <c r="AL21" s="142">
        <v>199</v>
      </c>
      <c r="AM21" s="142">
        <v>5</v>
      </c>
      <c r="AN21" s="142">
        <v>112</v>
      </c>
      <c r="AO21" s="142">
        <v>40</v>
      </c>
      <c r="AP21" s="142">
        <v>22</v>
      </c>
      <c r="AQ21" s="128" t="s">
        <v>173</v>
      </c>
      <c r="AR21" s="143" t="s">
        <v>183</v>
      </c>
      <c r="AS21" s="117"/>
    </row>
    <row r="22" spans="1:45" ht="15" customHeight="1">
      <c r="A22" t="s">
        <v>169</v>
      </c>
      <c r="B22" s="188" t="s">
        <v>185</v>
      </c>
      <c r="C22" s="124">
        <v>4</v>
      </c>
      <c r="D22" s="125">
        <v>10796</v>
      </c>
      <c r="E22" s="126">
        <v>68</v>
      </c>
      <c r="F22" s="127">
        <v>577</v>
      </c>
      <c r="G22" s="127">
        <v>919</v>
      </c>
      <c r="H22" s="127">
        <v>431</v>
      </c>
      <c r="I22" s="127">
        <v>121</v>
      </c>
      <c r="J22" s="127">
        <v>2</v>
      </c>
      <c r="K22" s="127">
        <v>115</v>
      </c>
      <c r="L22" s="127">
        <v>182</v>
      </c>
      <c r="M22" s="127">
        <v>683</v>
      </c>
      <c r="N22" s="127">
        <v>362</v>
      </c>
      <c r="O22" s="127">
        <v>304</v>
      </c>
      <c r="P22" s="127">
        <v>1347</v>
      </c>
      <c r="Q22" s="127">
        <v>539</v>
      </c>
      <c r="R22" s="127">
        <v>99</v>
      </c>
      <c r="S22" s="127">
        <v>170</v>
      </c>
      <c r="T22" s="127">
        <v>8</v>
      </c>
      <c r="U22" s="127">
        <v>122</v>
      </c>
      <c r="V22" s="127">
        <v>793</v>
      </c>
      <c r="W22" s="127">
        <v>171</v>
      </c>
      <c r="X22" s="127">
        <v>3</v>
      </c>
      <c r="Y22" s="127">
        <v>3</v>
      </c>
      <c r="Z22" s="127">
        <v>11</v>
      </c>
      <c r="AA22" s="127">
        <v>52</v>
      </c>
      <c r="AB22" s="127">
        <v>101</v>
      </c>
      <c r="AC22" s="127">
        <v>26</v>
      </c>
      <c r="AD22" s="127">
        <v>57</v>
      </c>
      <c r="AE22" s="127">
        <v>206</v>
      </c>
      <c r="AF22" s="127">
        <v>1553</v>
      </c>
      <c r="AG22" s="127">
        <v>87</v>
      </c>
      <c r="AH22" s="127">
        <v>13</v>
      </c>
      <c r="AI22" s="127">
        <v>288</v>
      </c>
      <c r="AJ22" s="127">
        <v>28</v>
      </c>
      <c r="AK22" s="127">
        <v>522</v>
      </c>
      <c r="AL22" s="127">
        <v>426</v>
      </c>
      <c r="AM22" s="127">
        <v>42</v>
      </c>
      <c r="AN22" s="127">
        <v>226</v>
      </c>
      <c r="AO22" s="127">
        <v>84</v>
      </c>
      <c r="AP22" s="127">
        <v>55</v>
      </c>
      <c r="AQ22" s="130" t="s">
        <v>174</v>
      </c>
      <c r="AR22" s="129" t="s">
        <v>183</v>
      </c>
      <c r="AS22" s="117"/>
    </row>
    <row r="23" spans="1:45" ht="15" customHeight="1">
      <c r="A23" t="s">
        <v>169</v>
      </c>
      <c r="B23" s="188" t="s">
        <v>185</v>
      </c>
      <c r="C23" s="124">
        <v>3</v>
      </c>
      <c r="D23" s="125">
        <v>21094</v>
      </c>
      <c r="E23" s="126">
        <v>124</v>
      </c>
      <c r="F23" s="127">
        <v>1796</v>
      </c>
      <c r="G23" s="127">
        <v>1524</v>
      </c>
      <c r="H23" s="127">
        <v>610</v>
      </c>
      <c r="I23" s="127">
        <v>393</v>
      </c>
      <c r="J23" s="127">
        <v>15</v>
      </c>
      <c r="K23" s="127">
        <v>200</v>
      </c>
      <c r="L23" s="127">
        <v>622</v>
      </c>
      <c r="M23" s="127">
        <v>710</v>
      </c>
      <c r="N23" s="127">
        <v>353</v>
      </c>
      <c r="O23" s="127">
        <v>576</v>
      </c>
      <c r="P23" s="127">
        <v>3933</v>
      </c>
      <c r="Q23" s="127">
        <v>419</v>
      </c>
      <c r="R23" s="127">
        <v>159</v>
      </c>
      <c r="S23" s="127">
        <v>297</v>
      </c>
      <c r="T23" s="127">
        <v>12</v>
      </c>
      <c r="U23" s="127">
        <v>152</v>
      </c>
      <c r="V23" s="127">
        <v>2847</v>
      </c>
      <c r="W23" s="127">
        <v>211</v>
      </c>
      <c r="X23" s="127">
        <v>13</v>
      </c>
      <c r="Y23" s="127">
        <v>11</v>
      </c>
      <c r="Z23" s="127">
        <v>34</v>
      </c>
      <c r="AA23" s="127">
        <v>98</v>
      </c>
      <c r="AB23" s="127">
        <v>229</v>
      </c>
      <c r="AC23" s="127">
        <v>91</v>
      </c>
      <c r="AD23" s="127">
        <v>42</v>
      </c>
      <c r="AE23" s="127">
        <v>215</v>
      </c>
      <c r="AF23" s="127">
        <v>1559</v>
      </c>
      <c r="AG23" s="127">
        <v>344</v>
      </c>
      <c r="AH23" s="127">
        <v>130</v>
      </c>
      <c r="AI23" s="127">
        <v>583</v>
      </c>
      <c r="AJ23" s="127">
        <v>49</v>
      </c>
      <c r="AK23" s="127">
        <v>1440</v>
      </c>
      <c r="AL23" s="127">
        <v>618</v>
      </c>
      <c r="AM23" s="127">
        <v>66</v>
      </c>
      <c r="AN23" s="127">
        <v>320</v>
      </c>
      <c r="AO23" s="127">
        <v>183</v>
      </c>
      <c r="AP23" s="127">
        <v>116</v>
      </c>
      <c r="AQ23" s="130" t="s">
        <v>175</v>
      </c>
      <c r="AR23" s="129">
        <v>66598</v>
      </c>
      <c r="AS23" s="117"/>
    </row>
    <row r="24" spans="1:45" ht="15" customHeight="1">
      <c r="A24" t="s">
        <v>169</v>
      </c>
      <c r="B24" s="188" t="s">
        <v>185</v>
      </c>
      <c r="C24" s="124">
        <v>2</v>
      </c>
      <c r="D24" s="125">
        <v>32138</v>
      </c>
      <c r="E24" s="126">
        <v>174</v>
      </c>
      <c r="F24" s="127">
        <v>2937</v>
      </c>
      <c r="G24" s="127">
        <v>2721</v>
      </c>
      <c r="H24" s="127">
        <v>612</v>
      </c>
      <c r="I24" s="127">
        <v>573</v>
      </c>
      <c r="J24" s="127">
        <v>16</v>
      </c>
      <c r="K24" s="127">
        <v>192</v>
      </c>
      <c r="L24" s="127">
        <v>689</v>
      </c>
      <c r="M24" s="127">
        <v>860</v>
      </c>
      <c r="N24" s="127">
        <v>361</v>
      </c>
      <c r="O24" s="127">
        <v>1272</v>
      </c>
      <c r="P24" s="127">
        <v>9698</v>
      </c>
      <c r="Q24" s="127">
        <v>1271</v>
      </c>
      <c r="R24" s="127">
        <v>231</v>
      </c>
      <c r="S24" s="127">
        <v>239</v>
      </c>
      <c r="T24" s="127">
        <v>18</v>
      </c>
      <c r="U24" s="127">
        <v>196</v>
      </c>
      <c r="V24" s="127">
        <v>3606</v>
      </c>
      <c r="W24" s="127">
        <v>193</v>
      </c>
      <c r="X24" s="127">
        <v>13</v>
      </c>
      <c r="Y24" s="127">
        <v>5</v>
      </c>
      <c r="Z24" s="127">
        <v>49</v>
      </c>
      <c r="AA24" s="127">
        <v>157</v>
      </c>
      <c r="AB24" s="127">
        <v>599</v>
      </c>
      <c r="AC24" s="127">
        <v>163</v>
      </c>
      <c r="AD24" s="127">
        <v>85</v>
      </c>
      <c r="AE24" s="127">
        <v>182</v>
      </c>
      <c r="AF24" s="127">
        <v>1369</v>
      </c>
      <c r="AG24" s="127">
        <v>286</v>
      </c>
      <c r="AH24" s="127">
        <v>122</v>
      </c>
      <c r="AI24" s="127">
        <v>422</v>
      </c>
      <c r="AJ24" s="127">
        <v>32</v>
      </c>
      <c r="AK24" s="127">
        <v>1800</v>
      </c>
      <c r="AL24" s="127">
        <v>276</v>
      </c>
      <c r="AM24" s="127">
        <v>96</v>
      </c>
      <c r="AN24" s="127">
        <v>121</v>
      </c>
      <c r="AO24" s="127">
        <v>282</v>
      </c>
      <c r="AP24" s="127">
        <v>220</v>
      </c>
      <c r="AQ24" s="130" t="s">
        <v>176</v>
      </c>
      <c r="AR24" s="129" t="s">
        <v>183</v>
      </c>
      <c r="AS24" s="117"/>
    </row>
    <row r="25" spans="1:45" ht="15" customHeight="1">
      <c r="A25" t="s">
        <v>169</v>
      </c>
      <c r="B25" s="188" t="s">
        <v>185</v>
      </c>
      <c r="C25" s="124">
        <v>1</v>
      </c>
      <c r="D25" s="125">
        <v>50825</v>
      </c>
      <c r="E25" s="126">
        <v>168</v>
      </c>
      <c r="F25" s="127">
        <v>2418</v>
      </c>
      <c r="G25" s="127">
        <v>4666</v>
      </c>
      <c r="H25" s="127">
        <v>291</v>
      </c>
      <c r="I25" s="127">
        <v>1464</v>
      </c>
      <c r="J25" s="127">
        <v>32</v>
      </c>
      <c r="K25" s="127">
        <v>596</v>
      </c>
      <c r="L25" s="127">
        <v>618</v>
      </c>
      <c r="M25" s="127">
        <v>3156</v>
      </c>
      <c r="N25" s="127">
        <v>1140</v>
      </c>
      <c r="O25" s="127">
        <v>1787</v>
      </c>
      <c r="P25" s="127">
        <v>11546</v>
      </c>
      <c r="Q25" s="127">
        <v>3325</v>
      </c>
      <c r="R25" s="127">
        <v>189</v>
      </c>
      <c r="S25" s="127">
        <v>113</v>
      </c>
      <c r="T25" s="127">
        <v>9</v>
      </c>
      <c r="U25" s="127">
        <v>260</v>
      </c>
      <c r="V25" s="127">
        <v>6111</v>
      </c>
      <c r="W25" s="127">
        <v>701</v>
      </c>
      <c r="X25" s="127">
        <v>8</v>
      </c>
      <c r="Y25" s="127">
        <v>16</v>
      </c>
      <c r="Z25" s="127">
        <v>47</v>
      </c>
      <c r="AA25" s="127">
        <v>164</v>
      </c>
      <c r="AB25" s="127">
        <v>1346</v>
      </c>
      <c r="AC25" s="127">
        <v>110</v>
      </c>
      <c r="AD25" s="127">
        <v>100</v>
      </c>
      <c r="AE25" s="127">
        <v>208</v>
      </c>
      <c r="AF25" s="127">
        <v>4260</v>
      </c>
      <c r="AG25" s="127">
        <v>128</v>
      </c>
      <c r="AH25" s="127">
        <v>61</v>
      </c>
      <c r="AI25" s="127">
        <v>194</v>
      </c>
      <c r="AJ25" s="127">
        <v>15</v>
      </c>
      <c r="AK25" s="127">
        <v>4336</v>
      </c>
      <c r="AL25" s="127">
        <v>133</v>
      </c>
      <c r="AM25" s="127">
        <v>33</v>
      </c>
      <c r="AN25" s="127">
        <v>20</v>
      </c>
      <c r="AO25" s="127">
        <v>714</v>
      </c>
      <c r="AP25" s="127">
        <v>342</v>
      </c>
      <c r="AQ25" s="130" t="s">
        <v>177</v>
      </c>
      <c r="AR25" s="129" t="s">
        <v>183</v>
      </c>
      <c r="AS25" s="117"/>
    </row>
    <row r="26" spans="1:45" ht="15" customHeight="1">
      <c r="A26" t="s">
        <v>169</v>
      </c>
      <c r="B26" s="188" t="s">
        <v>185</v>
      </c>
      <c r="C26" s="124" t="s">
        <v>178</v>
      </c>
      <c r="D26" s="125">
        <v>119590</v>
      </c>
      <c r="E26" s="126">
        <v>555</v>
      </c>
      <c r="F26" s="127">
        <v>7809</v>
      </c>
      <c r="G26" s="127">
        <v>10291</v>
      </c>
      <c r="H26" s="127">
        <v>2381</v>
      </c>
      <c r="I26" s="127">
        <v>2575</v>
      </c>
      <c r="J26" s="127">
        <v>66</v>
      </c>
      <c r="K26" s="127">
        <v>1163</v>
      </c>
      <c r="L26" s="127">
        <v>2160</v>
      </c>
      <c r="M26" s="127">
        <v>5690</v>
      </c>
      <c r="N26" s="127">
        <v>2388</v>
      </c>
      <c r="O26" s="127">
        <v>4060</v>
      </c>
      <c r="P26" s="127">
        <v>26838</v>
      </c>
      <c r="Q26" s="127">
        <v>5627</v>
      </c>
      <c r="R26" s="127">
        <v>707</v>
      </c>
      <c r="S26" s="127">
        <v>892</v>
      </c>
      <c r="T26" s="127">
        <v>48</v>
      </c>
      <c r="U26" s="127">
        <v>799</v>
      </c>
      <c r="V26" s="127">
        <v>14017</v>
      </c>
      <c r="W26" s="127">
        <v>1349</v>
      </c>
      <c r="X26" s="127">
        <v>38</v>
      </c>
      <c r="Y26" s="127">
        <v>36</v>
      </c>
      <c r="Z26" s="127">
        <v>144</v>
      </c>
      <c r="AA26" s="127">
        <v>505</v>
      </c>
      <c r="AB26" s="127">
        <v>2284</v>
      </c>
      <c r="AC26" s="127">
        <v>399</v>
      </c>
      <c r="AD26" s="127">
        <v>328</v>
      </c>
      <c r="AE26" s="127">
        <v>935</v>
      </c>
      <c r="AF26" s="127">
        <v>9517</v>
      </c>
      <c r="AG26" s="127">
        <v>881</v>
      </c>
      <c r="AH26" s="127">
        <v>331</v>
      </c>
      <c r="AI26" s="127">
        <v>1583</v>
      </c>
      <c r="AJ26" s="127">
        <v>134</v>
      </c>
      <c r="AK26" s="127">
        <v>8309</v>
      </c>
      <c r="AL26" s="127">
        <v>1652</v>
      </c>
      <c r="AM26" s="127">
        <v>242</v>
      </c>
      <c r="AN26" s="127">
        <v>799</v>
      </c>
      <c r="AO26" s="127">
        <v>1303</v>
      </c>
      <c r="AP26" s="127">
        <v>755</v>
      </c>
      <c r="AQ26" s="130" t="s">
        <v>179</v>
      </c>
      <c r="AR26" s="129">
        <v>66598</v>
      </c>
      <c r="AS26" s="117"/>
    </row>
    <row r="27" spans="1:45" s="131" customFormat="1" ht="15" customHeight="1">
      <c r="A27" s="131" t="s">
        <v>169</v>
      </c>
      <c r="B27" s="132" t="s">
        <v>180</v>
      </c>
      <c r="C27" s="133" t="s">
        <v>181</v>
      </c>
      <c r="D27" s="134">
        <v>2.0499999999999998</v>
      </c>
      <c r="E27" s="135">
        <v>2.2799999999999998</v>
      </c>
      <c r="F27" s="136">
        <v>2.1</v>
      </c>
      <c r="G27" s="136">
        <v>2.0099999999999998</v>
      </c>
      <c r="H27" s="136">
        <v>3.05</v>
      </c>
      <c r="I27" s="136">
        <v>1.71</v>
      </c>
      <c r="J27" s="136">
        <v>1.85</v>
      </c>
      <c r="K27" s="136">
        <v>2.0099999999999998</v>
      </c>
      <c r="L27" s="136">
        <v>2.2400000000000002</v>
      </c>
      <c r="M27" s="136">
        <v>1.96</v>
      </c>
      <c r="N27" s="136">
        <v>2.19</v>
      </c>
      <c r="O27" s="136">
        <v>1.94</v>
      </c>
      <c r="P27" s="136">
        <v>1.85</v>
      </c>
      <c r="Q27" s="136">
        <v>1.71</v>
      </c>
      <c r="R27" s="136">
        <v>2.36</v>
      </c>
      <c r="S27" s="136">
        <v>2.83</v>
      </c>
      <c r="T27" s="136">
        <v>2.46</v>
      </c>
      <c r="U27" s="136">
        <v>2.4300000000000002</v>
      </c>
      <c r="V27" s="136">
        <v>2.02</v>
      </c>
      <c r="W27" s="136">
        <v>2.0499999999999998</v>
      </c>
      <c r="X27" s="136">
        <v>2.37</v>
      </c>
      <c r="Y27" s="136">
        <v>2.11</v>
      </c>
      <c r="Z27" s="136">
        <v>2.13</v>
      </c>
      <c r="AA27" s="136">
        <v>2.2799999999999998</v>
      </c>
      <c r="AB27" s="136">
        <v>1.61</v>
      </c>
      <c r="AC27" s="136">
        <v>2.15</v>
      </c>
      <c r="AD27" s="136">
        <v>2.57</v>
      </c>
      <c r="AE27" s="136">
        <v>2.85</v>
      </c>
      <c r="AF27" s="136">
        <v>2.29</v>
      </c>
      <c r="AG27" s="136">
        <v>2.57</v>
      </c>
      <c r="AH27" s="136">
        <v>2.33</v>
      </c>
      <c r="AI27" s="136">
        <v>2.79</v>
      </c>
      <c r="AJ27" s="136">
        <v>2.9</v>
      </c>
      <c r="AK27" s="136">
        <v>1.85</v>
      </c>
      <c r="AL27" s="136">
        <v>3.17</v>
      </c>
      <c r="AM27" s="136">
        <v>2.5499999999999998</v>
      </c>
      <c r="AN27" s="136">
        <v>3.36</v>
      </c>
      <c r="AO27" s="136">
        <v>1.81</v>
      </c>
      <c r="AP27" s="136">
        <v>1.93</v>
      </c>
      <c r="AQ27" s="130" t="s">
        <v>182</v>
      </c>
      <c r="AR27" s="137" t="s">
        <v>183</v>
      </c>
      <c r="AS27" s="138"/>
    </row>
    <row r="28" spans="1:45" ht="15" customHeight="1">
      <c r="A28" t="s">
        <v>169</v>
      </c>
      <c r="B28" s="139" t="s">
        <v>186</v>
      </c>
      <c r="C28" s="140">
        <v>5</v>
      </c>
      <c r="D28" s="125">
        <v>33199</v>
      </c>
      <c r="E28" s="141">
        <v>133</v>
      </c>
      <c r="F28" s="142">
        <v>415</v>
      </c>
      <c r="G28" s="142">
        <v>2409</v>
      </c>
      <c r="H28" s="142">
        <v>2624</v>
      </c>
      <c r="I28" s="142">
        <v>206</v>
      </c>
      <c r="J28" s="142">
        <v>9</v>
      </c>
      <c r="K28" s="142">
        <v>339</v>
      </c>
      <c r="L28" s="142">
        <v>328</v>
      </c>
      <c r="M28" s="142">
        <v>1629</v>
      </c>
      <c r="N28" s="142">
        <v>744</v>
      </c>
      <c r="O28" s="142">
        <v>465</v>
      </c>
      <c r="P28" s="142">
        <v>1600</v>
      </c>
      <c r="Q28" s="142">
        <v>682</v>
      </c>
      <c r="R28" s="142">
        <v>230</v>
      </c>
      <c r="S28" s="142">
        <v>126</v>
      </c>
      <c r="T28" s="142">
        <v>15</v>
      </c>
      <c r="U28" s="142">
        <v>333</v>
      </c>
      <c r="V28" s="142">
        <v>3092</v>
      </c>
      <c r="W28" s="142">
        <v>301</v>
      </c>
      <c r="X28" s="142">
        <v>51</v>
      </c>
      <c r="Y28" s="142">
        <v>5</v>
      </c>
      <c r="Z28" s="142">
        <v>8</v>
      </c>
      <c r="AA28" s="142">
        <v>166</v>
      </c>
      <c r="AB28" s="142">
        <v>119</v>
      </c>
      <c r="AC28" s="142">
        <v>114</v>
      </c>
      <c r="AD28" s="142">
        <v>325</v>
      </c>
      <c r="AE28" s="142">
        <v>816</v>
      </c>
      <c r="AF28" s="142">
        <v>2752</v>
      </c>
      <c r="AG28" s="142">
        <v>108</v>
      </c>
      <c r="AH28" s="142">
        <v>14</v>
      </c>
      <c r="AI28" s="142">
        <v>9368</v>
      </c>
      <c r="AJ28" s="142">
        <v>857</v>
      </c>
      <c r="AK28" s="142">
        <v>1064</v>
      </c>
      <c r="AL28" s="142">
        <v>971</v>
      </c>
      <c r="AM28" s="142">
        <v>67</v>
      </c>
      <c r="AN28" s="142">
        <v>451</v>
      </c>
      <c r="AO28" s="142">
        <v>178</v>
      </c>
      <c r="AP28" s="142">
        <v>85</v>
      </c>
      <c r="AQ28" s="128" t="s">
        <v>173</v>
      </c>
      <c r="AR28" s="143" t="s">
        <v>183</v>
      </c>
      <c r="AS28" s="117"/>
    </row>
    <row r="29" spans="1:45" ht="15" customHeight="1">
      <c r="A29" t="s">
        <v>169</v>
      </c>
      <c r="B29" s="188" t="s">
        <v>186</v>
      </c>
      <c r="C29" s="124">
        <v>4</v>
      </c>
      <c r="D29" s="125">
        <v>58476</v>
      </c>
      <c r="E29" s="126">
        <v>397</v>
      </c>
      <c r="F29" s="127">
        <v>2203</v>
      </c>
      <c r="G29" s="127">
        <v>3979</v>
      </c>
      <c r="H29" s="127">
        <v>1913</v>
      </c>
      <c r="I29" s="127">
        <v>445</v>
      </c>
      <c r="J29" s="127">
        <v>13</v>
      </c>
      <c r="K29" s="127">
        <v>509</v>
      </c>
      <c r="L29" s="127">
        <v>757</v>
      </c>
      <c r="M29" s="127">
        <v>3271</v>
      </c>
      <c r="N29" s="127">
        <v>1690</v>
      </c>
      <c r="O29" s="127">
        <v>1100</v>
      </c>
      <c r="P29" s="127">
        <v>5672</v>
      </c>
      <c r="Q29" s="127">
        <v>2663</v>
      </c>
      <c r="R29" s="127">
        <v>454</v>
      </c>
      <c r="S29" s="127">
        <v>374</v>
      </c>
      <c r="T29" s="127">
        <v>32</v>
      </c>
      <c r="U29" s="127">
        <v>415</v>
      </c>
      <c r="V29" s="127">
        <v>3967</v>
      </c>
      <c r="W29" s="127">
        <v>576</v>
      </c>
      <c r="X29" s="127">
        <v>121</v>
      </c>
      <c r="Y29" s="127">
        <v>6</v>
      </c>
      <c r="Z29" s="127">
        <v>35</v>
      </c>
      <c r="AA29" s="127">
        <v>173</v>
      </c>
      <c r="AB29" s="127">
        <v>622</v>
      </c>
      <c r="AC29" s="127">
        <v>213</v>
      </c>
      <c r="AD29" s="127">
        <v>357</v>
      </c>
      <c r="AE29" s="127">
        <v>962</v>
      </c>
      <c r="AF29" s="127">
        <v>4985</v>
      </c>
      <c r="AG29" s="127">
        <v>296</v>
      </c>
      <c r="AH29" s="127">
        <v>50</v>
      </c>
      <c r="AI29" s="127">
        <v>11922</v>
      </c>
      <c r="AJ29" s="127">
        <v>2626</v>
      </c>
      <c r="AK29" s="127">
        <v>2273</v>
      </c>
      <c r="AL29" s="127">
        <v>1727</v>
      </c>
      <c r="AM29" s="127">
        <v>172</v>
      </c>
      <c r="AN29" s="127">
        <v>1010</v>
      </c>
      <c r="AO29" s="127">
        <v>321</v>
      </c>
      <c r="AP29" s="127">
        <v>175</v>
      </c>
      <c r="AQ29" s="130" t="s">
        <v>174</v>
      </c>
      <c r="AR29" s="129" t="s">
        <v>183</v>
      </c>
      <c r="AS29" s="117"/>
    </row>
    <row r="30" spans="1:45" ht="15" customHeight="1">
      <c r="A30" t="s">
        <v>169</v>
      </c>
      <c r="B30" s="188" t="s">
        <v>186</v>
      </c>
      <c r="C30" s="124">
        <v>3</v>
      </c>
      <c r="D30" s="125">
        <v>90676</v>
      </c>
      <c r="E30" s="126">
        <v>597</v>
      </c>
      <c r="F30" s="127">
        <v>5794</v>
      </c>
      <c r="G30" s="127">
        <v>6097</v>
      </c>
      <c r="H30" s="127">
        <v>2515</v>
      </c>
      <c r="I30" s="127">
        <v>1173</v>
      </c>
      <c r="J30" s="127">
        <v>42</v>
      </c>
      <c r="K30" s="127">
        <v>652</v>
      </c>
      <c r="L30" s="127">
        <v>2269</v>
      </c>
      <c r="M30" s="127">
        <v>3221</v>
      </c>
      <c r="N30" s="127">
        <v>1511</v>
      </c>
      <c r="O30" s="127">
        <v>2039</v>
      </c>
      <c r="P30" s="127">
        <v>14582</v>
      </c>
      <c r="Q30" s="127">
        <v>1844</v>
      </c>
      <c r="R30" s="127">
        <v>684</v>
      </c>
      <c r="S30" s="127">
        <v>926</v>
      </c>
      <c r="T30" s="127">
        <v>74</v>
      </c>
      <c r="U30" s="127">
        <v>368</v>
      </c>
      <c r="V30" s="127">
        <v>12295</v>
      </c>
      <c r="W30" s="127">
        <v>604</v>
      </c>
      <c r="X30" s="127">
        <v>178</v>
      </c>
      <c r="Y30" s="127">
        <v>35</v>
      </c>
      <c r="Z30" s="127">
        <v>82</v>
      </c>
      <c r="AA30" s="127">
        <v>290</v>
      </c>
      <c r="AB30" s="127">
        <v>1056</v>
      </c>
      <c r="AC30" s="127">
        <v>490</v>
      </c>
      <c r="AD30" s="127">
        <v>245</v>
      </c>
      <c r="AE30" s="127">
        <v>884</v>
      </c>
      <c r="AF30" s="127">
        <v>4920</v>
      </c>
      <c r="AG30" s="127">
        <v>818</v>
      </c>
      <c r="AH30" s="127">
        <v>312</v>
      </c>
      <c r="AI30" s="127">
        <v>9237</v>
      </c>
      <c r="AJ30" s="127">
        <v>4611</v>
      </c>
      <c r="AK30" s="127">
        <v>5290</v>
      </c>
      <c r="AL30" s="127">
        <v>2367</v>
      </c>
      <c r="AM30" s="127">
        <v>359</v>
      </c>
      <c r="AN30" s="127">
        <v>1490</v>
      </c>
      <c r="AO30" s="127">
        <v>462</v>
      </c>
      <c r="AP30" s="127">
        <v>263</v>
      </c>
      <c r="AQ30" s="130" t="s">
        <v>175</v>
      </c>
      <c r="AR30" s="129">
        <v>215865</v>
      </c>
      <c r="AS30" s="117"/>
    </row>
    <row r="31" spans="1:45" ht="15" customHeight="1">
      <c r="A31" t="s">
        <v>169</v>
      </c>
      <c r="B31" s="188" t="s">
        <v>186</v>
      </c>
      <c r="C31" s="124">
        <v>2</v>
      </c>
      <c r="D31" s="125">
        <v>112524</v>
      </c>
      <c r="E31" s="126">
        <v>734</v>
      </c>
      <c r="F31" s="127">
        <v>8067</v>
      </c>
      <c r="G31" s="127">
        <v>10355</v>
      </c>
      <c r="H31" s="127">
        <v>2592</v>
      </c>
      <c r="I31" s="127">
        <v>1695</v>
      </c>
      <c r="J31" s="127">
        <v>36</v>
      </c>
      <c r="K31" s="127">
        <v>537</v>
      </c>
      <c r="L31" s="127">
        <v>1758</v>
      </c>
      <c r="M31" s="127">
        <v>3637</v>
      </c>
      <c r="N31" s="127">
        <v>1337</v>
      </c>
      <c r="O31" s="127">
        <v>3839</v>
      </c>
      <c r="P31" s="127">
        <v>31510</v>
      </c>
      <c r="Q31" s="127">
        <v>4636</v>
      </c>
      <c r="R31" s="127">
        <v>907</v>
      </c>
      <c r="S31" s="127">
        <v>710</v>
      </c>
      <c r="T31" s="127">
        <v>68</v>
      </c>
      <c r="U31" s="127">
        <v>452</v>
      </c>
      <c r="V31" s="127">
        <v>15110</v>
      </c>
      <c r="W31" s="127">
        <v>608</v>
      </c>
      <c r="X31" s="127">
        <v>75</v>
      </c>
      <c r="Y31" s="127">
        <v>20</v>
      </c>
      <c r="Z31" s="127">
        <v>72</v>
      </c>
      <c r="AA31" s="127">
        <v>444</v>
      </c>
      <c r="AB31" s="127">
        <v>2366</v>
      </c>
      <c r="AC31" s="127">
        <v>839</v>
      </c>
      <c r="AD31" s="127">
        <v>371</v>
      </c>
      <c r="AE31" s="127">
        <v>663</v>
      </c>
      <c r="AF31" s="127">
        <v>4419</v>
      </c>
      <c r="AG31" s="127">
        <v>453</v>
      </c>
      <c r="AH31" s="127">
        <v>228</v>
      </c>
      <c r="AI31" s="127">
        <v>2576</v>
      </c>
      <c r="AJ31" s="127">
        <v>2783</v>
      </c>
      <c r="AK31" s="127">
        <v>6036</v>
      </c>
      <c r="AL31" s="127">
        <v>937</v>
      </c>
      <c r="AM31" s="127">
        <v>332</v>
      </c>
      <c r="AN31" s="127">
        <v>454</v>
      </c>
      <c r="AO31" s="127">
        <v>539</v>
      </c>
      <c r="AP31" s="127">
        <v>329</v>
      </c>
      <c r="AQ31" s="130" t="s">
        <v>176</v>
      </c>
      <c r="AR31" s="129" t="s">
        <v>183</v>
      </c>
      <c r="AS31" s="117"/>
    </row>
    <row r="32" spans="1:45" ht="15" customHeight="1">
      <c r="A32" t="s">
        <v>169</v>
      </c>
      <c r="B32" s="188" t="s">
        <v>186</v>
      </c>
      <c r="C32" s="124">
        <v>1</v>
      </c>
      <c r="D32" s="125">
        <v>134368</v>
      </c>
      <c r="E32" s="126">
        <v>546</v>
      </c>
      <c r="F32" s="127">
        <v>4973</v>
      </c>
      <c r="G32" s="127">
        <v>14303</v>
      </c>
      <c r="H32" s="127">
        <v>1425</v>
      </c>
      <c r="I32" s="127">
        <v>3377</v>
      </c>
      <c r="J32" s="127">
        <v>143</v>
      </c>
      <c r="K32" s="127">
        <v>1626</v>
      </c>
      <c r="L32" s="127">
        <v>1213</v>
      </c>
      <c r="M32" s="127">
        <v>12171</v>
      </c>
      <c r="N32" s="127">
        <v>4028</v>
      </c>
      <c r="O32" s="127">
        <v>3615</v>
      </c>
      <c r="P32" s="127">
        <v>22605</v>
      </c>
      <c r="Q32" s="127">
        <v>8465</v>
      </c>
      <c r="R32" s="127">
        <v>518</v>
      </c>
      <c r="S32" s="127">
        <v>306</v>
      </c>
      <c r="T32" s="127">
        <v>57</v>
      </c>
      <c r="U32" s="127">
        <v>540</v>
      </c>
      <c r="V32" s="127">
        <v>20828</v>
      </c>
      <c r="W32" s="127">
        <v>1299</v>
      </c>
      <c r="X32" s="127">
        <v>41</v>
      </c>
      <c r="Y32" s="127">
        <v>75</v>
      </c>
      <c r="Z32" s="127">
        <v>77</v>
      </c>
      <c r="AA32" s="127">
        <v>349</v>
      </c>
      <c r="AB32" s="127">
        <v>4047</v>
      </c>
      <c r="AC32" s="127">
        <v>550</v>
      </c>
      <c r="AD32" s="127">
        <v>366</v>
      </c>
      <c r="AE32" s="127">
        <v>722</v>
      </c>
      <c r="AF32" s="127">
        <v>10960</v>
      </c>
      <c r="AG32" s="127">
        <v>151</v>
      </c>
      <c r="AH32" s="127">
        <v>71</v>
      </c>
      <c r="AI32" s="127">
        <v>511</v>
      </c>
      <c r="AJ32" s="127">
        <v>852</v>
      </c>
      <c r="AK32" s="127">
        <v>11732</v>
      </c>
      <c r="AL32" s="127">
        <v>298</v>
      </c>
      <c r="AM32" s="127">
        <v>63</v>
      </c>
      <c r="AN32" s="127">
        <v>73</v>
      </c>
      <c r="AO32" s="127">
        <v>1104</v>
      </c>
      <c r="AP32" s="127">
        <v>288</v>
      </c>
      <c r="AQ32" s="130" t="s">
        <v>177</v>
      </c>
      <c r="AR32" s="129" t="s">
        <v>183</v>
      </c>
      <c r="AS32" s="117"/>
    </row>
    <row r="33" spans="1:45" ht="15" customHeight="1">
      <c r="A33" t="s">
        <v>169</v>
      </c>
      <c r="B33" s="188" t="s">
        <v>186</v>
      </c>
      <c r="C33" s="124" t="s">
        <v>178</v>
      </c>
      <c r="D33" s="125">
        <v>429243</v>
      </c>
      <c r="E33" s="126">
        <v>2407</v>
      </c>
      <c r="F33" s="127">
        <v>21452</v>
      </c>
      <c r="G33" s="127">
        <v>37143</v>
      </c>
      <c r="H33" s="127">
        <v>11069</v>
      </c>
      <c r="I33" s="127">
        <v>6896</v>
      </c>
      <c r="J33" s="127">
        <v>243</v>
      </c>
      <c r="K33" s="127">
        <v>3663</v>
      </c>
      <c r="L33" s="127">
        <v>6325</v>
      </c>
      <c r="M33" s="127">
        <v>23929</v>
      </c>
      <c r="N33" s="127">
        <v>9310</v>
      </c>
      <c r="O33" s="127">
        <v>11058</v>
      </c>
      <c r="P33" s="127">
        <v>75969</v>
      </c>
      <c r="Q33" s="127">
        <v>18290</v>
      </c>
      <c r="R33" s="127">
        <v>2793</v>
      </c>
      <c r="S33" s="127">
        <v>2442</v>
      </c>
      <c r="T33" s="127">
        <v>246</v>
      </c>
      <c r="U33" s="127">
        <v>2108</v>
      </c>
      <c r="V33" s="127">
        <v>55292</v>
      </c>
      <c r="W33" s="127">
        <v>3388</v>
      </c>
      <c r="X33" s="127">
        <v>466</v>
      </c>
      <c r="Y33" s="127">
        <v>141</v>
      </c>
      <c r="Z33" s="127">
        <v>274</v>
      </c>
      <c r="AA33" s="127">
        <v>1422</v>
      </c>
      <c r="AB33" s="127">
        <v>8210</v>
      </c>
      <c r="AC33" s="127">
        <v>2206</v>
      </c>
      <c r="AD33" s="127">
        <v>1664</v>
      </c>
      <c r="AE33" s="127">
        <v>4047</v>
      </c>
      <c r="AF33" s="127">
        <v>28036</v>
      </c>
      <c r="AG33" s="127">
        <v>1826</v>
      </c>
      <c r="AH33" s="127">
        <v>675</v>
      </c>
      <c r="AI33" s="127">
        <v>33614</v>
      </c>
      <c r="AJ33" s="127">
        <v>11729</v>
      </c>
      <c r="AK33" s="127">
        <v>26395</v>
      </c>
      <c r="AL33" s="127">
        <v>6300</v>
      </c>
      <c r="AM33" s="127">
        <v>993</v>
      </c>
      <c r="AN33" s="127">
        <v>3478</v>
      </c>
      <c r="AO33" s="127">
        <v>2604</v>
      </c>
      <c r="AP33" s="127">
        <v>1140</v>
      </c>
      <c r="AQ33" s="130" t="s">
        <v>179</v>
      </c>
      <c r="AR33" s="129">
        <v>215865</v>
      </c>
      <c r="AS33" s="117"/>
    </row>
    <row r="34" spans="1:45" s="131" customFormat="1" ht="15" customHeight="1">
      <c r="A34" s="131" t="s">
        <v>169</v>
      </c>
      <c r="B34" s="132" t="s">
        <v>180</v>
      </c>
      <c r="C34" s="133" t="s">
        <v>181</v>
      </c>
      <c r="D34" s="134">
        <v>2.4</v>
      </c>
      <c r="E34" s="135">
        <v>2.52</v>
      </c>
      <c r="F34" s="136">
        <v>2.2999999999999998</v>
      </c>
      <c r="G34" s="136">
        <v>2.19</v>
      </c>
      <c r="H34" s="136">
        <v>3.16</v>
      </c>
      <c r="I34" s="136">
        <v>1.9</v>
      </c>
      <c r="J34" s="136">
        <v>1.8</v>
      </c>
      <c r="K34" s="136">
        <v>2.29</v>
      </c>
      <c r="L34" s="136">
        <v>2.56</v>
      </c>
      <c r="M34" s="136">
        <v>2.1</v>
      </c>
      <c r="N34" s="136">
        <v>2.33</v>
      </c>
      <c r="O34" s="136">
        <v>2.1800000000000002</v>
      </c>
      <c r="P34" s="136">
        <v>2.11</v>
      </c>
      <c r="Q34" s="136">
        <v>2.04</v>
      </c>
      <c r="R34" s="136">
        <v>2.63</v>
      </c>
      <c r="S34" s="136">
        <v>2.71</v>
      </c>
      <c r="T34" s="136">
        <v>2.5099999999999998</v>
      </c>
      <c r="U34" s="136">
        <v>2.79</v>
      </c>
      <c r="V34" s="136">
        <v>2.16</v>
      </c>
      <c r="W34" s="136">
        <v>2.4</v>
      </c>
      <c r="X34" s="136">
        <v>3.14</v>
      </c>
      <c r="Y34" s="136">
        <v>1.91</v>
      </c>
      <c r="Z34" s="136">
        <v>2.36</v>
      </c>
      <c r="AA34" s="136">
        <v>2.5499999999999998</v>
      </c>
      <c r="AB34" s="136">
        <v>1.83</v>
      </c>
      <c r="AC34" s="136">
        <v>2.3199999999999998</v>
      </c>
      <c r="AD34" s="136">
        <v>2.94</v>
      </c>
      <c r="AE34" s="136">
        <v>3.12</v>
      </c>
      <c r="AF34" s="136">
        <v>2.4300000000000002</v>
      </c>
      <c r="AG34" s="136">
        <v>2.87</v>
      </c>
      <c r="AH34" s="136">
        <v>2.57</v>
      </c>
      <c r="AI34" s="136">
        <v>3.81</v>
      </c>
      <c r="AJ34" s="136">
        <v>2.99</v>
      </c>
      <c r="AK34" s="136">
        <v>2.0499999999999998</v>
      </c>
      <c r="AL34" s="136">
        <v>3.34</v>
      </c>
      <c r="AM34" s="136">
        <v>2.85</v>
      </c>
      <c r="AN34" s="136">
        <v>3.38</v>
      </c>
      <c r="AO34" s="136">
        <v>2.21</v>
      </c>
      <c r="AP34" s="136">
        <v>2.5099999999999998</v>
      </c>
      <c r="AQ34" s="130" t="s">
        <v>182</v>
      </c>
      <c r="AR34" s="137" t="s">
        <v>183</v>
      </c>
      <c r="AS34" s="138"/>
    </row>
    <row r="35" spans="1:45" ht="15" customHeight="1">
      <c r="A35" t="s">
        <v>169</v>
      </c>
      <c r="B35" s="139" t="s">
        <v>187</v>
      </c>
      <c r="C35" s="140">
        <v>5</v>
      </c>
      <c r="D35" s="125">
        <v>181</v>
      </c>
      <c r="E35" s="141">
        <v>1</v>
      </c>
      <c r="F35" s="142">
        <v>5</v>
      </c>
      <c r="G35" s="142">
        <v>13</v>
      </c>
      <c r="H35" s="142">
        <v>18</v>
      </c>
      <c r="I35" s="142">
        <v>2</v>
      </c>
      <c r="J35" s="142" t="s">
        <v>172</v>
      </c>
      <c r="K35" s="142">
        <v>4</v>
      </c>
      <c r="L35" s="142">
        <v>1</v>
      </c>
      <c r="M35" s="142">
        <v>12</v>
      </c>
      <c r="N35" s="142">
        <v>10</v>
      </c>
      <c r="O35" s="142">
        <v>3</v>
      </c>
      <c r="P35" s="142">
        <v>14</v>
      </c>
      <c r="Q35" s="142">
        <v>8</v>
      </c>
      <c r="R35" s="142">
        <v>2</v>
      </c>
      <c r="S35" s="142" t="s">
        <v>171</v>
      </c>
      <c r="T35" s="142" t="s">
        <v>171</v>
      </c>
      <c r="U35" s="142">
        <v>3</v>
      </c>
      <c r="V35" s="142">
        <v>28</v>
      </c>
      <c r="W35" s="142">
        <v>2</v>
      </c>
      <c r="X35" s="142" t="s">
        <v>171</v>
      </c>
      <c r="Y35" s="142" t="s">
        <v>172</v>
      </c>
      <c r="Z35" s="142" t="s">
        <v>172</v>
      </c>
      <c r="AA35" s="142">
        <v>2</v>
      </c>
      <c r="AB35" s="142" t="s">
        <v>171</v>
      </c>
      <c r="AC35" s="142">
        <v>2</v>
      </c>
      <c r="AD35" s="142">
        <v>2</v>
      </c>
      <c r="AE35" s="142">
        <v>5</v>
      </c>
      <c r="AF35" s="142">
        <v>20</v>
      </c>
      <c r="AG35" s="142" t="s">
        <v>171</v>
      </c>
      <c r="AH35" s="142" t="s">
        <v>171</v>
      </c>
      <c r="AI35" s="142">
        <v>2</v>
      </c>
      <c r="AJ35" s="142" t="s">
        <v>172</v>
      </c>
      <c r="AK35" s="142">
        <v>12</v>
      </c>
      <c r="AL35" s="142">
        <v>5</v>
      </c>
      <c r="AM35" s="142" t="s">
        <v>171</v>
      </c>
      <c r="AN35" s="142">
        <v>3</v>
      </c>
      <c r="AO35" s="142">
        <v>1</v>
      </c>
      <c r="AP35" s="142" t="s">
        <v>172</v>
      </c>
      <c r="AQ35" s="128" t="s">
        <v>173</v>
      </c>
      <c r="AR35" s="143" t="s">
        <v>183</v>
      </c>
      <c r="AS35" s="117"/>
    </row>
    <row r="36" spans="1:45" ht="15" customHeight="1">
      <c r="A36" t="s">
        <v>169</v>
      </c>
      <c r="B36" s="188" t="s">
        <v>187</v>
      </c>
      <c r="C36" s="124">
        <v>4</v>
      </c>
      <c r="D36" s="125">
        <v>344</v>
      </c>
      <c r="E36" s="126">
        <v>4</v>
      </c>
      <c r="F36" s="127">
        <v>22</v>
      </c>
      <c r="G36" s="127">
        <v>32</v>
      </c>
      <c r="H36" s="127">
        <v>12</v>
      </c>
      <c r="I36" s="127">
        <v>3</v>
      </c>
      <c r="J36" s="127" t="s">
        <v>172</v>
      </c>
      <c r="K36" s="127">
        <v>2</v>
      </c>
      <c r="L36" s="127">
        <v>6</v>
      </c>
      <c r="M36" s="127">
        <v>24</v>
      </c>
      <c r="N36" s="127">
        <v>19</v>
      </c>
      <c r="O36" s="127">
        <v>4</v>
      </c>
      <c r="P36" s="127">
        <v>45</v>
      </c>
      <c r="Q36" s="127">
        <v>25</v>
      </c>
      <c r="R36" s="127">
        <v>4</v>
      </c>
      <c r="S36" s="127" t="s">
        <v>171</v>
      </c>
      <c r="T36" s="127" t="s">
        <v>171</v>
      </c>
      <c r="U36" s="127">
        <v>1</v>
      </c>
      <c r="V36" s="127">
        <v>31</v>
      </c>
      <c r="W36" s="127">
        <v>1</v>
      </c>
      <c r="X36" s="127" t="s">
        <v>171</v>
      </c>
      <c r="Y36" s="127" t="s">
        <v>172</v>
      </c>
      <c r="Z36" s="127" t="s">
        <v>172</v>
      </c>
      <c r="AA36" s="127">
        <v>4</v>
      </c>
      <c r="AB36" s="127">
        <v>10</v>
      </c>
      <c r="AC36" s="127" t="s">
        <v>171</v>
      </c>
      <c r="AD36" s="127">
        <v>1</v>
      </c>
      <c r="AE36" s="127">
        <v>4</v>
      </c>
      <c r="AF36" s="127">
        <v>35</v>
      </c>
      <c r="AG36" s="127">
        <v>1</v>
      </c>
      <c r="AH36" s="127">
        <v>1</v>
      </c>
      <c r="AI36" s="127">
        <v>9</v>
      </c>
      <c r="AJ36" s="127" t="s">
        <v>172</v>
      </c>
      <c r="AK36" s="127">
        <v>23</v>
      </c>
      <c r="AL36" s="127">
        <v>11</v>
      </c>
      <c r="AM36" s="127">
        <v>1</v>
      </c>
      <c r="AN36" s="127">
        <v>5</v>
      </c>
      <c r="AO36" s="127">
        <v>1</v>
      </c>
      <c r="AP36" s="127" t="s">
        <v>172</v>
      </c>
      <c r="AQ36" s="130" t="s">
        <v>174</v>
      </c>
      <c r="AR36" s="129" t="s">
        <v>183</v>
      </c>
      <c r="AS36" s="117"/>
    </row>
    <row r="37" spans="1:45" ht="15" customHeight="1">
      <c r="A37" t="s">
        <v>169</v>
      </c>
      <c r="B37" s="188" t="s">
        <v>187</v>
      </c>
      <c r="C37" s="124">
        <v>3</v>
      </c>
      <c r="D37" s="125">
        <v>556</v>
      </c>
      <c r="E37" s="126">
        <v>3</v>
      </c>
      <c r="F37" s="127">
        <v>30</v>
      </c>
      <c r="G37" s="127">
        <v>39</v>
      </c>
      <c r="H37" s="127">
        <v>23</v>
      </c>
      <c r="I37" s="127">
        <v>11</v>
      </c>
      <c r="J37" s="127" t="s">
        <v>172</v>
      </c>
      <c r="K37" s="127">
        <v>3</v>
      </c>
      <c r="L37" s="127">
        <v>14</v>
      </c>
      <c r="M37" s="127">
        <v>19</v>
      </c>
      <c r="N37" s="127">
        <v>12</v>
      </c>
      <c r="O37" s="127">
        <v>9</v>
      </c>
      <c r="P37" s="127">
        <v>112</v>
      </c>
      <c r="Q37" s="127">
        <v>14</v>
      </c>
      <c r="R37" s="127">
        <v>4</v>
      </c>
      <c r="S37" s="127">
        <v>1</v>
      </c>
      <c r="T37" s="127">
        <v>2</v>
      </c>
      <c r="U37" s="127">
        <v>3</v>
      </c>
      <c r="V37" s="127">
        <v>93</v>
      </c>
      <c r="W37" s="127">
        <v>3</v>
      </c>
      <c r="X37" s="127" t="s">
        <v>171</v>
      </c>
      <c r="Y37" s="127" t="s">
        <v>172</v>
      </c>
      <c r="Z37" s="127" t="s">
        <v>172</v>
      </c>
      <c r="AA37" s="127">
        <v>3</v>
      </c>
      <c r="AB37" s="127">
        <v>8</v>
      </c>
      <c r="AC37" s="127">
        <v>3</v>
      </c>
      <c r="AD37" s="127">
        <v>2</v>
      </c>
      <c r="AE37" s="127">
        <v>5</v>
      </c>
      <c r="AF37" s="127">
        <v>42</v>
      </c>
      <c r="AG37" s="127">
        <v>3</v>
      </c>
      <c r="AH37" s="127">
        <v>4</v>
      </c>
      <c r="AI37" s="127">
        <v>18</v>
      </c>
      <c r="AJ37" s="127" t="s">
        <v>172</v>
      </c>
      <c r="AK37" s="127">
        <v>42</v>
      </c>
      <c r="AL37" s="127">
        <v>13</v>
      </c>
      <c r="AM37" s="127">
        <v>6</v>
      </c>
      <c r="AN37" s="127">
        <v>6</v>
      </c>
      <c r="AO37" s="127" t="s">
        <v>171</v>
      </c>
      <c r="AP37" s="127" t="s">
        <v>172</v>
      </c>
      <c r="AQ37" s="130" t="s">
        <v>175</v>
      </c>
      <c r="AR37" s="129">
        <v>1421</v>
      </c>
      <c r="AS37" s="117"/>
    </row>
    <row r="38" spans="1:45" ht="15" customHeight="1">
      <c r="A38" t="s">
        <v>169</v>
      </c>
      <c r="B38" s="188" t="s">
        <v>187</v>
      </c>
      <c r="C38" s="124">
        <v>2</v>
      </c>
      <c r="D38" s="125">
        <v>700</v>
      </c>
      <c r="E38" s="126">
        <v>1</v>
      </c>
      <c r="F38" s="127">
        <v>48</v>
      </c>
      <c r="G38" s="127">
        <v>74</v>
      </c>
      <c r="H38" s="127">
        <v>21</v>
      </c>
      <c r="I38" s="127">
        <v>8</v>
      </c>
      <c r="J38" s="127" t="s">
        <v>172</v>
      </c>
      <c r="K38" s="127">
        <v>8</v>
      </c>
      <c r="L38" s="127">
        <v>10</v>
      </c>
      <c r="M38" s="127">
        <v>17</v>
      </c>
      <c r="N38" s="127">
        <v>2</v>
      </c>
      <c r="O38" s="127">
        <v>14</v>
      </c>
      <c r="P38" s="127">
        <v>203</v>
      </c>
      <c r="Q38" s="127">
        <v>28</v>
      </c>
      <c r="R38" s="127">
        <v>3</v>
      </c>
      <c r="S38" s="127">
        <v>4</v>
      </c>
      <c r="T38" s="127">
        <v>2</v>
      </c>
      <c r="U38" s="127">
        <v>8</v>
      </c>
      <c r="V38" s="127">
        <v>97</v>
      </c>
      <c r="W38" s="127" t="s">
        <v>171</v>
      </c>
      <c r="X38" s="127" t="s">
        <v>171</v>
      </c>
      <c r="Y38" s="127" t="s">
        <v>172</v>
      </c>
      <c r="Z38" s="127" t="s">
        <v>172</v>
      </c>
      <c r="AA38" s="127" t="s">
        <v>171</v>
      </c>
      <c r="AB38" s="127">
        <v>20</v>
      </c>
      <c r="AC38" s="127">
        <v>6</v>
      </c>
      <c r="AD38" s="127">
        <v>5</v>
      </c>
      <c r="AE38" s="127">
        <v>4</v>
      </c>
      <c r="AF38" s="127">
        <v>36</v>
      </c>
      <c r="AG38" s="127">
        <v>5</v>
      </c>
      <c r="AH38" s="127">
        <v>3</v>
      </c>
      <c r="AI38" s="127">
        <v>8</v>
      </c>
      <c r="AJ38" s="127" t="s">
        <v>172</v>
      </c>
      <c r="AK38" s="127">
        <v>49</v>
      </c>
      <c r="AL38" s="127">
        <v>7</v>
      </c>
      <c r="AM38" s="127">
        <v>1</v>
      </c>
      <c r="AN38" s="127">
        <v>3</v>
      </c>
      <c r="AO38" s="127">
        <v>3</v>
      </c>
      <c r="AP38" s="127" t="s">
        <v>172</v>
      </c>
      <c r="AQ38" s="130" t="s">
        <v>176</v>
      </c>
      <c r="AR38" s="129" t="s">
        <v>183</v>
      </c>
      <c r="AS38" s="117"/>
    </row>
    <row r="39" spans="1:45" ht="15" customHeight="1">
      <c r="A39" t="s">
        <v>169</v>
      </c>
      <c r="B39" s="188" t="s">
        <v>187</v>
      </c>
      <c r="C39" s="124">
        <v>1</v>
      </c>
      <c r="D39" s="125">
        <v>890</v>
      </c>
      <c r="E39" s="126">
        <v>3</v>
      </c>
      <c r="F39" s="127">
        <v>22</v>
      </c>
      <c r="G39" s="127">
        <v>102</v>
      </c>
      <c r="H39" s="127">
        <v>10</v>
      </c>
      <c r="I39" s="127">
        <v>26</v>
      </c>
      <c r="J39" s="127" t="s">
        <v>172</v>
      </c>
      <c r="K39" s="127">
        <v>12</v>
      </c>
      <c r="L39" s="127">
        <v>13</v>
      </c>
      <c r="M39" s="127">
        <v>47</v>
      </c>
      <c r="N39" s="127">
        <v>17</v>
      </c>
      <c r="O39" s="127">
        <v>20</v>
      </c>
      <c r="P39" s="127">
        <v>159</v>
      </c>
      <c r="Q39" s="127">
        <v>52</v>
      </c>
      <c r="R39" s="127">
        <v>1</v>
      </c>
      <c r="S39" s="127">
        <v>1</v>
      </c>
      <c r="T39" s="127">
        <v>1</v>
      </c>
      <c r="U39" s="127">
        <v>8</v>
      </c>
      <c r="V39" s="127">
        <v>118</v>
      </c>
      <c r="W39" s="127">
        <v>7</v>
      </c>
      <c r="X39" s="127" t="s">
        <v>171</v>
      </c>
      <c r="Y39" s="127" t="s">
        <v>172</v>
      </c>
      <c r="Z39" s="127" t="s">
        <v>172</v>
      </c>
      <c r="AA39" s="127">
        <v>3</v>
      </c>
      <c r="AB39" s="127">
        <v>40</v>
      </c>
      <c r="AC39" s="127">
        <v>3</v>
      </c>
      <c r="AD39" s="127">
        <v>4</v>
      </c>
      <c r="AE39" s="127">
        <v>7</v>
      </c>
      <c r="AF39" s="127">
        <v>90</v>
      </c>
      <c r="AG39" s="127">
        <v>3</v>
      </c>
      <c r="AH39" s="127" t="s">
        <v>171</v>
      </c>
      <c r="AI39" s="127">
        <v>5</v>
      </c>
      <c r="AJ39" s="127" t="s">
        <v>172</v>
      </c>
      <c r="AK39" s="127">
        <v>104</v>
      </c>
      <c r="AL39" s="127" t="s">
        <v>171</v>
      </c>
      <c r="AM39" s="127" t="s">
        <v>171</v>
      </c>
      <c r="AN39" s="127">
        <v>1</v>
      </c>
      <c r="AO39" s="127">
        <v>9</v>
      </c>
      <c r="AP39" s="127" t="s">
        <v>172</v>
      </c>
      <c r="AQ39" s="130" t="s">
        <v>177</v>
      </c>
      <c r="AR39" s="129" t="s">
        <v>183</v>
      </c>
      <c r="AS39" s="117"/>
    </row>
    <row r="40" spans="1:45" ht="15" customHeight="1">
      <c r="A40" t="s">
        <v>169</v>
      </c>
      <c r="B40" s="188" t="s">
        <v>187</v>
      </c>
      <c r="C40" s="124" t="s">
        <v>178</v>
      </c>
      <c r="D40" s="125">
        <v>2671</v>
      </c>
      <c r="E40" s="126">
        <v>12</v>
      </c>
      <c r="F40" s="127">
        <v>127</v>
      </c>
      <c r="G40" s="127">
        <v>260</v>
      </c>
      <c r="H40" s="127">
        <v>84</v>
      </c>
      <c r="I40" s="127">
        <v>50</v>
      </c>
      <c r="J40" s="127">
        <v>3</v>
      </c>
      <c r="K40" s="127">
        <v>29</v>
      </c>
      <c r="L40" s="127">
        <v>44</v>
      </c>
      <c r="M40" s="127">
        <v>119</v>
      </c>
      <c r="N40" s="127">
        <v>60</v>
      </c>
      <c r="O40" s="127">
        <v>50</v>
      </c>
      <c r="P40" s="127">
        <v>533</v>
      </c>
      <c r="Q40" s="127">
        <v>127</v>
      </c>
      <c r="R40" s="127">
        <v>14</v>
      </c>
      <c r="S40" s="127">
        <v>6</v>
      </c>
      <c r="T40" s="127">
        <v>5</v>
      </c>
      <c r="U40" s="127">
        <v>23</v>
      </c>
      <c r="V40" s="127">
        <v>367</v>
      </c>
      <c r="W40" s="127">
        <v>13</v>
      </c>
      <c r="X40" s="127" t="s">
        <v>171</v>
      </c>
      <c r="Y40" s="127">
        <v>4</v>
      </c>
      <c r="Z40" s="127">
        <v>3</v>
      </c>
      <c r="AA40" s="127">
        <v>12</v>
      </c>
      <c r="AB40" s="127">
        <v>78</v>
      </c>
      <c r="AC40" s="127">
        <v>14</v>
      </c>
      <c r="AD40" s="127">
        <v>14</v>
      </c>
      <c r="AE40" s="127">
        <v>25</v>
      </c>
      <c r="AF40" s="127">
        <v>223</v>
      </c>
      <c r="AG40" s="127">
        <v>12</v>
      </c>
      <c r="AH40" s="127">
        <v>8</v>
      </c>
      <c r="AI40" s="127">
        <v>42</v>
      </c>
      <c r="AJ40" s="127">
        <v>3</v>
      </c>
      <c r="AK40" s="127">
        <v>230</v>
      </c>
      <c r="AL40" s="127">
        <v>36</v>
      </c>
      <c r="AM40" s="127">
        <v>8</v>
      </c>
      <c r="AN40" s="127">
        <v>18</v>
      </c>
      <c r="AO40" s="127">
        <v>14</v>
      </c>
      <c r="AP40" s="127">
        <v>1</v>
      </c>
      <c r="AQ40" s="130" t="s">
        <v>179</v>
      </c>
      <c r="AR40" s="129">
        <v>1421</v>
      </c>
      <c r="AS40" s="117"/>
    </row>
    <row r="41" spans="1:45" s="131" customFormat="1" ht="15" customHeight="1">
      <c r="A41" s="131" t="s">
        <v>169</v>
      </c>
      <c r="B41" s="132" t="s">
        <v>180</v>
      </c>
      <c r="C41" s="133" t="s">
        <v>181</v>
      </c>
      <c r="D41" s="134">
        <v>2.34</v>
      </c>
      <c r="E41" s="135">
        <v>2.92</v>
      </c>
      <c r="F41" s="136">
        <v>2.5299999999999998</v>
      </c>
      <c r="G41" s="136">
        <v>2.15</v>
      </c>
      <c r="H41" s="136">
        <v>3.08</v>
      </c>
      <c r="I41" s="136">
        <v>1.94</v>
      </c>
      <c r="J41" s="136" t="s">
        <v>172</v>
      </c>
      <c r="K41" s="136">
        <v>2.2400000000000002</v>
      </c>
      <c r="L41" s="136">
        <v>2.36</v>
      </c>
      <c r="M41" s="136">
        <v>2.4700000000000002</v>
      </c>
      <c r="N41" s="136">
        <v>3.05</v>
      </c>
      <c r="O41" s="136">
        <v>2.12</v>
      </c>
      <c r="P41" s="136">
        <v>2.16</v>
      </c>
      <c r="Q41" s="136">
        <v>2.2799999999999998</v>
      </c>
      <c r="R41" s="136">
        <v>3.21</v>
      </c>
      <c r="S41" s="136">
        <v>2</v>
      </c>
      <c r="T41" s="136">
        <v>2.2000000000000002</v>
      </c>
      <c r="U41" s="136">
        <v>2.2599999999999998</v>
      </c>
      <c r="V41" s="136">
        <v>2.33</v>
      </c>
      <c r="W41" s="136">
        <v>2.31</v>
      </c>
      <c r="X41" s="136" t="s">
        <v>171</v>
      </c>
      <c r="Y41" s="136" t="s">
        <v>172</v>
      </c>
      <c r="Z41" s="136" t="s">
        <v>172</v>
      </c>
      <c r="AA41" s="136">
        <v>3.17</v>
      </c>
      <c r="AB41" s="136">
        <v>1.85</v>
      </c>
      <c r="AC41" s="136">
        <v>2.4300000000000002</v>
      </c>
      <c r="AD41" s="136">
        <v>2.4300000000000002</v>
      </c>
      <c r="AE41" s="136">
        <v>2.84</v>
      </c>
      <c r="AF41" s="136">
        <v>2.37</v>
      </c>
      <c r="AG41" s="136">
        <v>2.17</v>
      </c>
      <c r="AH41" s="136">
        <v>2.75</v>
      </c>
      <c r="AI41" s="136">
        <v>2.88</v>
      </c>
      <c r="AJ41" s="136" t="s">
        <v>172</v>
      </c>
      <c r="AK41" s="136">
        <v>2.09</v>
      </c>
      <c r="AL41" s="136">
        <v>3.39</v>
      </c>
      <c r="AM41" s="136">
        <v>3</v>
      </c>
      <c r="AN41" s="136">
        <v>3.33</v>
      </c>
      <c r="AO41" s="136">
        <v>1.71</v>
      </c>
      <c r="AP41" s="136" t="s">
        <v>172</v>
      </c>
      <c r="AQ41" s="130" t="s">
        <v>182</v>
      </c>
      <c r="AR41" s="137" t="s">
        <v>183</v>
      </c>
      <c r="AS41" s="138"/>
    </row>
    <row r="42" spans="1:45" ht="15" customHeight="1">
      <c r="A42" t="s">
        <v>169</v>
      </c>
      <c r="B42" s="139" t="s">
        <v>188</v>
      </c>
      <c r="C42" s="140">
        <v>5</v>
      </c>
      <c r="D42" s="125">
        <v>154411</v>
      </c>
      <c r="E42" s="141">
        <v>689</v>
      </c>
      <c r="F42" s="142">
        <v>4204</v>
      </c>
      <c r="G42" s="142">
        <v>16041</v>
      </c>
      <c r="H42" s="142">
        <v>16156</v>
      </c>
      <c r="I42" s="142">
        <v>2061</v>
      </c>
      <c r="J42" s="142">
        <v>21</v>
      </c>
      <c r="K42" s="142">
        <v>2599</v>
      </c>
      <c r="L42" s="142">
        <v>2099</v>
      </c>
      <c r="M42" s="142">
        <v>8847</v>
      </c>
      <c r="N42" s="142">
        <v>5868</v>
      </c>
      <c r="O42" s="142">
        <v>3321</v>
      </c>
      <c r="P42" s="142">
        <v>12373</v>
      </c>
      <c r="Q42" s="142">
        <v>5117</v>
      </c>
      <c r="R42" s="142">
        <v>1963</v>
      </c>
      <c r="S42" s="142">
        <v>711</v>
      </c>
      <c r="T42" s="142">
        <v>260</v>
      </c>
      <c r="U42" s="142">
        <v>2194</v>
      </c>
      <c r="V42" s="142">
        <v>15823</v>
      </c>
      <c r="W42" s="142">
        <v>1854</v>
      </c>
      <c r="X42" s="142">
        <v>67</v>
      </c>
      <c r="Y42" s="142">
        <v>16</v>
      </c>
      <c r="Z42" s="142">
        <v>177</v>
      </c>
      <c r="AA42" s="142">
        <v>1113</v>
      </c>
      <c r="AB42" s="142">
        <v>1090</v>
      </c>
      <c r="AC42" s="142">
        <v>766</v>
      </c>
      <c r="AD42" s="142">
        <v>3010</v>
      </c>
      <c r="AE42" s="142">
        <v>7404</v>
      </c>
      <c r="AF42" s="142">
        <v>18381</v>
      </c>
      <c r="AG42" s="142">
        <v>474</v>
      </c>
      <c r="AH42" s="142">
        <v>72</v>
      </c>
      <c r="AI42" s="142">
        <v>2901</v>
      </c>
      <c r="AJ42" s="142">
        <v>285</v>
      </c>
      <c r="AK42" s="142">
        <v>9955</v>
      </c>
      <c r="AL42" s="142">
        <v>2873</v>
      </c>
      <c r="AM42" s="142">
        <v>275</v>
      </c>
      <c r="AN42" s="142">
        <v>1485</v>
      </c>
      <c r="AO42" s="142">
        <v>1073</v>
      </c>
      <c r="AP42" s="142">
        <v>793</v>
      </c>
      <c r="AQ42" s="128" t="s">
        <v>173</v>
      </c>
      <c r="AR42" s="143" t="s">
        <v>183</v>
      </c>
      <c r="AS42" s="117"/>
    </row>
    <row r="43" spans="1:45" ht="15" customHeight="1">
      <c r="A43" t="s">
        <v>169</v>
      </c>
      <c r="B43" s="188" t="s">
        <v>188</v>
      </c>
      <c r="C43" s="124">
        <v>4</v>
      </c>
      <c r="D43" s="125">
        <v>227983</v>
      </c>
      <c r="E43" s="126">
        <v>1440</v>
      </c>
      <c r="F43" s="127">
        <v>14290</v>
      </c>
      <c r="G43" s="127">
        <v>20625</v>
      </c>
      <c r="H43" s="127">
        <v>8966</v>
      </c>
      <c r="I43" s="127">
        <v>3591</v>
      </c>
      <c r="J43" s="127">
        <v>65</v>
      </c>
      <c r="K43" s="127">
        <v>2745</v>
      </c>
      <c r="L43" s="127">
        <v>3344</v>
      </c>
      <c r="M43" s="127">
        <v>12668</v>
      </c>
      <c r="N43" s="127">
        <v>8953</v>
      </c>
      <c r="O43" s="127">
        <v>5656</v>
      </c>
      <c r="P43" s="127">
        <v>32161</v>
      </c>
      <c r="Q43" s="127">
        <v>13837</v>
      </c>
      <c r="R43" s="127">
        <v>3256</v>
      </c>
      <c r="S43" s="127">
        <v>1751</v>
      </c>
      <c r="T43" s="127">
        <v>596</v>
      </c>
      <c r="U43" s="127">
        <v>2517</v>
      </c>
      <c r="V43" s="127">
        <v>15579</v>
      </c>
      <c r="W43" s="127">
        <v>2482</v>
      </c>
      <c r="X43" s="127">
        <v>171</v>
      </c>
      <c r="Y43" s="127">
        <v>19</v>
      </c>
      <c r="Z43" s="127">
        <v>367</v>
      </c>
      <c r="AA43" s="127">
        <v>1039</v>
      </c>
      <c r="AB43" s="127">
        <v>4505</v>
      </c>
      <c r="AC43" s="127">
        <v>1591</v>
      </c>
      <c r="AD43" s="127">
        <v>2270</v>
      </c>
      <c r="AE43" s="127">
        <v>6286</v>
      </c>
      <c r="AF43" s="127">
        <v>22530</v>
      </c>
      <c r="AG43" s="127">
        <v>1034</v>
      </c>
      <c r="AH43" s="127">
        <v>198</v>
      </c>
      <c r="AI43" s="127">
        <v>6988</v>
      </c>
      <c r="AJ43" s="127">
        <v>535</v>
      </c>
      <c r="AK43" s="127">
        <v>15554</v>
      </c>
      <c r="AL43" s="127">
        <v>4261</v>
      </c>
      <c r="AM43" s="127">
        <v>641</v>
      </c>
      <c r="AN43" s="127">
        <v>2605</v>
      </c>
      <c r="AO43" s="127">
        <v>1662</v>
      </c>
      <c r="AP43" s="127">
        <v>1205</v>
      </c>
      <c r="AQ43" s="130" t="s">
        <v>174</v>
      </c>
      <c r="AR43" s="129" t="s">
        <v>183</v>
      </c>
      <c r="AS43" s="117"/>
    </row>
    <row r="44" spans="1:45" ht="15" customHeight="1">
      <c r="A44" t="s">
        <v>169</v>
      </c>
      <c r="B44" s="188" t="s">
        <v>188</v>
      </c>
      <c r="C44" s="124">
        <v>3</v>
      </c>
      <c r="D44" s="125">
        <v>281807</v>
      </c>
      <c r="E44" s="126">
        <v>1536</v>
      </c>
      <c r="F44" s="127">
        <v>21311</v>
      </c>
      <c r="G44" s="127">
        <v>24241</v>
      </c>
      <c r="H44" s="127">
        <v>10141</v>
      </c>
      <c r="I44" s="127">
        <v>6887</v>
      </c>
      <c r="J44" s="127">
        <v>259</v>
      </c>
      <c r="K44" s="127">
        <v>2894</v>
      </c>
      <c r="L44" s="127">
        <v>5556</v>
      </c>
      <c r="M44" s="127">
        <v>9789</v>
      </c>
      <c r="N44" s="127">
        <v>5827</v>
      </c>
      <c r="O44" s="127">
        <v>6601</v>
      </c>
      <c r="P44" s="127">
        <v>52731</v>
      </c>
      <c r="Q44" s="127">
        <v>6978</v>
      </c>
      <c r="R44" s="127">
        <v>3355</v>
      </c>
      <c r="S44" s="127">
        <v>3070</v>
      </c>
      <c r="T44" s="127">
        <v>811</v>
      </c>
      <c r="U44" s="127">
        <v>1741</v>
      </c>
      <c r="V44" s="127">
        <v>35749</v>
      </c>
      <c r="W44" s="127">
        <v>2092</v>
      </c>
      <c r="X44" s="127">
        <v>494</v>
      </c>
      <c r="Y44" s="127">
        <v>78</v>
      </c>
      <c r="Z44" s="127">
        <v>748</v>
      </c>
      <c r="AA44" s="127">
        <v>1410</v>
      </c>
      <c r="AB44" s="127">
        <v>5861</v>
      </c>
      <c r="AC44" s="127">
        <v>2681</v>
      </c>
      <c r="AD44" s="127">
        <v>1355</v>
      </c>
      <c r="AE44" s="127">
        <v>4048</v>
      </c>
      <c r="AF44" s="127">
        <v>15881</v>
      </c>
      <c r="AG44" s="127">
        <v>1798</v>
      </c>
      <c r="AH44" s="127">
        <v>670</v>
      </c>
      <c r="AI44" s="127">
        <v>8654</v>
      </c>
      <c r="AJ44" s="127">
        <v>548</v>
      </c>
      <c r="AK44" s="127">
        <v>25170</v>
      </c>
      <c r="AL44" s="127">
        <v>4022</v>
      </c>
      <c r="AM44" s="127">
        <v>962</v>
      </c>
      <c r="AN44" s="127">
        <v>2631</v>
      </c>
      <c r="AO44" s="127">
        <v>2066</v>
      </c>
      <c r="AP44" s="127">
        <v>1161</v>
      </c>
      <c r="AQ44" s="130" t="s">
        <v>175</v>
      </c>
      <c r="AR44" s="129">
        <v>469218</v>
      </c>
      <c r="AS44" s="117"/>
    </row>
    <row r="45" spans="1:45" ht="15" customHeight="1">
      <c r="A45" t="s">
        <v>169</v>
      </c>
      <c r="B45" s="188" t="s">
        <v>188</v>
      </c>
      <c r="C45" s="124">
        <v>2</v>
      </c>
      <c r="D45" s="125">
        <v>221701</v>
      </c>
      <c r="E45" s="126">
        <v>1193</v>
      </c>
      <c r="F45" s="127">
        <v>12218</v>
      </c>
      <c r="G45" s="127">
        <v>27395</v>
      </c>
      <c r="H45" s="127">
        <v>6840</v>
      </c>
      <c r="I45" s="127">
        <v>6080</v>
      </c>
      <c r="J45" s="127">
        <v>120</v>
      </c>
      <c r="K45" s="127">
        <v>1596</v>
      </c>
      <c r="L45" s="127">
        <v>2406</v>
      </c>
      <c r="M45" s="127">
        <v>8419</v>
      </c>
      <c r="N45" s="127">
        <v>3988</v>
      </c>
      <c r="O45" s="127">
        <v>5703</v>
      </c>
      <c r="P45" s="127">
        <v>48337</v>
      </c>
      <c r="Q45" s="127">
        <v>10471</v>
      </c>
      <c r="R45" s="127">
        <v>2701</v>
      </c>
      <c r="S45" s="127">
        <v>1521</v>
      </c>
      <c r="T45" s="127">
        <v>624</v>
      </c>
      <c r="U45" s="127">
        <v>1638</v>
      </c>
      <c r="V45" s="127">
        <v>25221</v>
      </c>
      <c r="W45" s="127">
        <v>1298</v>
      </c>
      <c r="X45" s="127">
        <v>406</v>
      </c>
      <c r="Y45" s="127">
        <v>40</v>
      </c>
      <c r="Z45" s="127">
        <v>688</v>
      </c>
      <c r="AA45" s="127">
        <v>1235</v>
      </c>
      <c r="AB45" s="127">
        <v>8025</v>
      </c>
      <c r="AC45" s="127">
        <v>2259</v>
      </c>
      <c r="AD45" s="127">
        <v>1785</v>
      </c>
      <c r="AE45" s="127">
        <v>2184</v>
      </c>
      <c r="AF45" s="127">
        <v>10359</v>
      </c>
      <c r="AG45" s="127">
        <v>677</v>
      </c>
      <c r="AH45" s="127">
        <v>177</v>
      </c>
      <c r="AI45" s="127">
        <v>3400</v>
      </c>
      <c r="AJ45" s="127">
        <v>188</v>
      </c>
      <c r="AK45" s="127">
        <v>18042</v>
      </c>
      <c r="AL45" s="127">
        <v>1056</v>
      </c>
      <c r="AM45" s="127">
        <v>525</v>
      </c>
      <c r="AN45" s="127">
        <v>344</v>
      </c>
      <c r="AO45" s="127">
        <v>1743</v>
      </c>
      <c r="AP45" s="127">
        <v>799</v>
      </c>
      <c r="AQ45" s="130" t="s">
        <v>176</v>
      </c>
      <c r="AR45" s="129" t="s">
        <v>183</v>
      </c>
      <c r="AS45" s="117"/>
    </row>
    <row r="46" spans="1:45" ht="15" customHeight="1">
      <c r="A46" t="s">
        <v>169</v>
      </c>
      <c r="B46" s="188" t="s">
        <v>188</v>
      </c>
      <c r="C46" s="124">
        <v>1</v>
      </c>
      <c r="D46" s="125">
        <v>120361</v>
      </c>
      <c r="E46" s="126">
        <v>461</v>
      </c>
      <c r="F46" s="127">
        <v>2578</v>
      </c>
      <c r="G46" s="127">
        <v>16790</v>
      </c>
      <c r="H46" s="127">
        <v>2052</v>
      </c>
      <c r="I46" s="127">
        <v>5002</v>
      </c>
      <c r="J46" s="127">
        <v>208</v>
      </c>
      <c r="K46" s="127">
        <v>2277</v>
      </c>
      <c r="L46" s="127">
        <v>933</v>
      </c>
      <c r="M46" s="127">
        <v>10330</v>
      </c>
      <c r="N46" s="127">
        <v>4589</v>
      </c>
      <c r="O46" s="127">
        <v>1772</v>
      </c>
      <c r="P46" s="127">
        <v>11818</v>
      </c>
      <c r="Q46" s="127">
        <v>6133</v>
      </c>
      <c r="R46" s="127">
        <v>886</v>
      </c>
      <c r="S46" s="127">
        <v>285</v>
      </c>
      <c r="T46" s="127">
        <v>239</v>
      </c>
      <c r="U46" s="127">
        <v>928</v>
      </c>
      <c r="V46" s="127">
        <v>12700</v>
      </c>
      <c r="W46" s="127">
        <v>1509</v>
      </c>
      <c r="X46" s="127">
        <v>120</v>
      </c>
      <c r="Y46" s="127">
        <v>56</v>
      </c>
      <c r="Z46" s="127">
        <v>354</v>
      </c>
      <c r="AA46" s="127">
        <v>488</v>
      </c>
      <c r="AB46" s="127">
        <v>5092</v>
      </c>
      <c r="AC46" s="127">
        <v>541</v>
      </c>
      <c r="AD46" s="127">
        <v>995</v>
      </c>
      <c r="AE46" s="127">
        <v>1554</v>
      </c>
      <c r="AF46" s="127">
        <v>12357</v>
      </c>
      <c r="AG46" s="127">
        <v>126</v>
      </c>
      <c r="AH46" s="127">
        <v>31</v>
      </c>
      <c r="AI46" s="127">
        <v>598</v>
      </c>
      <c r="AJ46" s="127">
        <v>46</v>
      </c>
      <c r="AK46" s="127">
        <v>14592</v>
      </c>
      <c r="AL46" s="127">
        <v>181</v>
      </c>
      <c r="AM46" s="127">
        <v>58</v>
      </c>
      <c r="AN46" s="127">
        <v>24</v>
      </c>
      <c r="AO46" s="127">
        <v>1328</v>
      </c>
      <c r="AP46" s="127">
        <v>330</v>
      </c>
      <c r="AQ46" s="130" t="s">
        <v>177</v>
      </c>
      <c r="AR46" s="129" t="s">
        <v>183</v>
      </c>
      <c r="AS46" s="117"/>
    </row>
    <row r="47" spans="1:45" ht="15" customHeight="1">
      <c r="A47" t="s">
        <v>169</v>
      </c>
      <c r="B47" s="188" t="s">
        <v>188</v>
      </c>
      <c r="C47" s="124" t="s">
        <v>178</v>
      </c>
      <c r="D47" s="125">
        <v>1006263</v>
      </c>
      <c r="E47" s="126">
        <v>5319</v>
      </c>
      <c r="F47" s="127">
        <v>54601</v>
      </c>
      <c r="G47" s="127">
        <v>105092</v>
      </c>
      <c r="H47" s="127">
        <v>44155</v>
      </c>
      <c r="I47" s="127">
        <v>23621</v>
      </c>
      <c r="J47" s="127">
        <v>673</v>
      </c>
      <c r="K47" s="127">
        <v>12111</v>
      </c>
      <c r="L47" s="127">
        <v>14338</v>
      </c>
      <c r="M47" s="127">
        <v>50053</v>
      </c>
      <c r="N47" s="127">
        <v>29225</v>
      </c>
      <c r="O47" s="127">
        <v>23053</v>
      </c>
      <c r="P47" s="127">
        <v>157420</v>
      </c>
      <c r="Q47" s="127">
        <v>42536</v>
      </c>
      <c r="R47" s="127">
        <v>12161</v>
      </c>
      <c r="S47" s="127">
        <v>7338</v>
      </c>
      <c r="T47" s="127">
        <v>2530</v>
      </c>
      <c r="U47" s="127">
        <v>9018</v>
      </c>
      <c r="V47" s="127">
        <v>105072</v>
      </c>
      <c r="W47" s="127">
        <v>9235</v>
      </c>
      <c r="X47" s="127">
        <v>1258</v>
      </c>
      <c r="Y47" s="127">
        <v>209</v>
      </c>
      <c r="Z47" s="127">
        <v>2334</v>
      </c>
      <c r="AA47" s="127">
        <v>5285</v>
      </c>
      <c r="AB47" s="127">
        <v>24573</v>
      </c>
      <c r="AC47" s="127">
        <v>7838</v>
      </c>
      <c r="AD47" s="127">
        <v>9415</v>
      </c>
      <c r="AE47" s="127">
        <v>21476</v>
      </c>
      <c r="AF47" s="127">
        <v>79508</v>
      </c>
      <c r="AG47" s="127">
        <v>4109</v>
      </c>
      <c r="AH47" s="127">
        <v>1148</v>
      </c>
      <c r="AI47" s="127">
        <v>22541</v>
      </c>
      <c r="AJ47" s="127">
        <v>1602</v>
      </c>
      <c r="AK47" s="127">
        <v>83313</v>
      </c>
      <c r="AL47" s="127">
        <v>12393</v>
      </c>
      <c r="AM47" s="127">
        <v>2461</v>
      </c>
      <c r="AN47" s="127">
        <v>7089</v>
      </c>
      <c r="AO47" s="127">
        <v>7872</v>
      </c>
      <c r="AP47" s="127">
        <v>4288</v>
      </c>
      <c r="AQ47" s="130" t="s">
        <v>179</v>
      </c>
      <c r="AR47" s="129">
        <v>469218</v>
      </c>
      <c r="AS47" s="117"/>
    </row>
    <row r="48" spans="1:45" s="131" customFormat="1" ht="15" customHeight="1">
      <c r="A48" s="131" t="s">
        <v>169</v>
      </c>
      <c r="B48" s="132" t="s">
        <v>180</v>
      </c>
      <c r="C48" s="133" t="s">
        <v>181</v>
      </c>
      <c r="D48" s="134">
        <v>3.07</v>
      </c>
      <c r="E48" s="135">
        <v>3.13</v>
      </c>
      <c r="F48" s="136">
        <v>3.1</v>
      </c>
      <c r="G48" s="136">
        <v>2.92</v>
      </c>
      <c r="H48" s="136">
        <v>3.69</v>
      </c>
      <c r="I48" s="136">
        <v>2.65</v>
      </c>
      <c r="J48" s="136">
        <v>2.36</v>
      </c>
      <c r="K48" s="136">
        <v>3.15</v>
      </c>
      <c r="L48" s="136">
        <v>3.23</v>
      </c>
      <c r="M48" s="136">
        <v>3.03</v>
      </c>
      <c r="N48" s="136">
        <v>3.26</v>
      </c>
      <c r="O48" s="136">
        <v>3.13</v>
      </c>
      <c r="P48" s="136">
        <v>2.9</v>
      </c>
      <c r="Q48" s="136">
        <v>3.03</v>
      </c>
      <c r="R48" s="136">
        <v>3.22</v>
      </c>
      <c r="S48" s="136">
        <v>3.15</v>
      </c>
      <c r="T48" s="136">
        <v>3.01</v>
      </c>
      <c r="U48" s="136">
        <v>3.38</v>
      </c>
      <c r="V48" s="136">
        <v>2.97</v>
      </c>
      <c r="W48" s="136">
        <v>3.2</v>
      </c>
      <c r="X48" s="136">
        <v>2.73</v>
      </c>
      <c r="Y48" s="136">
        <v>2.52</v>
      </c>
      <c r="Z48" s="136">
        <v>2.71</v>
      </c>
      <c r="AA48" s="136">
        <v>3.2</v>
      </c>
      <c r="AB48" s="136">
        <v>2.5299999999999998</v>
      </c>
      <c r="AC48" s="136">
        <v>2.97</v>
      </c>
      <c r="AD48" s="136">
        <v>3.48</v>
      </c>
      <c r="AE48" s="136">
        <v>3.74</v>
      </c>
      <c r="AF48" s="136">
        <v>3.3</v>
      </c>
      <c r="AG48" s="136">
        <v>3.26</v>
      </c>
      <c r="AH48" s="136">
        <v>3.09</v>
      </c>
      <c r="AI48" s="136">
        <v>3.36</v>
      </c>
      <c r="AJ48" s="136">
        <v>3.51</v>
      </c>
      <c r="AK48" s="136">
        <v>2.86</v>
      </c>
      <c r="AL48" s="136">
        <v>3.69</v>
      </c>
      <c r="AM48" s="136">
        <v>3.22</v>
      </c>
      <c r="AN48" s="136">
        <v>3.73</v>
      </c>
      <c r="AO48" s="136">
        <v>2.92</v>
      </c>
      <c r="AP48" s="136">
        <v>3.31</v>
      </c>
      <c r="AQ48" s="130" t="s">
        <v>182</v>
      </c>
      <c r="AR48" s="137" t="s">
        <v>183</v>
      </c>
      <c r="AS48" s="138"/>
    </row>
    <row r="49" spans="1:45" ht="15" customHeight="1">
      <c r="A49" t="s">
        <v>169</v>
      </c>
      <c r="B49" s="139" t="s">
        <v>189</v>
      </c>
      <c r="C49" s="140">
        <v>5</v>
      </c>
      <c r="D49" s="125">
        <v>13516</v>
      </c>
      <c r="E49" s="141">
        <v>70</v>
      </c>
      <c r="F49" s="142">
        <v>432</v>
      </c>
      <c r="G49" s="142">
        <v>1153</v>
      </c>
      <c r="H49" s="142">
        <v>1504</v>
      </c>
      <c r="I49" s="142">
        <v>168</v>
      </c>
      <c r="J49" s="142">
        <v>23</v>
      </c>
      <c r="K49" s="142">
        <v>278</v>
      </c>
      <c r="L49" s="142">
        <v>179</v>
      </c>
      <c r="M49" s="142">
        <v>803</v>
      </c>
      <c r="N49" s="142">
        <v>526</v>
      </c>
      <c r="O49" s="142">
        <v>323</v>
      </c>
      <c r="P49" s="142">
        <v>1164</v>
      </c>
      <c r="Q49" s="142">
        <v>476</v>
      </c>
      <c r="R49" s="142">
        <v>121</v>
      </c>
      <c r="S49" s="142">
        <v>69</v>
      </c>
      <c r="T49" s="142">
        <v>27</v>
      </c>
      <c r="U49" s="142">
        <v>168</v>
      </c>
      <c r="V49" s="142">
        <v>1415</v>
      </c>
      <c r="W49" s="142">
        <v>143</v>
      </c>
      <c r="X49" s="142">
        <v>2</v>
      </c>
      <c r="Y49" s="142">
        <v>30</v>
      </c>
      <c r="Z49" s="142">
        <v>17</v>
      </c>
      <c r="AA49" s="142">
        <v>89</v>
      </c>
      <c r="AB49" s="142">
        <v>106</v>
      </c>
      <c r="AC49" s="142">
        <v>70</v>
      </c>
      <c r="AD49" s="142">
        <v>292</v>
      </c>
      <c r="AE49" s="142">
        <v>686</v>
      </c>
      <c r="AF49" s="142">
        <v>1343</v>
      </c>
      <c r="AG49" s="142">
        <v>45</v>
      </c>
      <c r="AH49" s="142">
        <v>12</v>
      </c>
      <c r="AI49" s="142">
        <v>242</v>
      </c>
      <c r="AJ49" s="142">
        <v>26</v>
      </c>
      <c r="AK49" s="142">
        <v>909</v>
      </c>
      <c r="AL49" s="142">
        <v>281</v>
      </c>
      <c r="AM49" s="142">
        <v>18</v>
      </c>
      <c r="AN49" s="142">
        <v>179</v>
      </c>
      <c r="AO49" s="142">
        <v>69</v>
      </c>
      <c r="AP49" s="142">
        <v>58</v>
      </c>
      <c r="AQ49" s="128" t="s">
        <v>173</v>
      </c>
      <c r="AR49" s="143" t="s">
        <v>183</v>
      </c>
      <c r="AS49" s="117"/>
    </row>
    <row r="50" spans="1:45" ht="15" customHeight="1">
      <c r="A50" t="s">
        <v>169</v>
      </c>
      <c r="B50" s="188" t="s">
        <v>189</v>
      </c>
      <c r="C50" s="124">
        <v>4</v>
      </c>
      <c r="D50" s="125">
        <v>18636</v>
      </c>
      <c r="E50" s="126">
        <v>148</v>
      </c>
      <c r="F50" s="127">
        <v>1159</v>
      </c>
      <c r="G50" s="127">
        <v>1474</v>
      </c>
      <c r="H50" s="127">
        <v>778</v>
      </c>
      <c r="I50" s="127">
        <v>282</v>
      </c>
      <c r="J50" s="127">
        <v>38</v>
      </c>
      <c r="K50" s="127">
        <v>253</v>
      </c>
      <c r="L50" s="127">
        <v>305</v>
      </c>
      <c r="M50" s="127">
        <v>1134</v>
      </c>
      <c r="N50" s="127">
        <v>719</v>
      </c>
      <c r="O50" s="127">
        <v>402</v>
      </c>
      <c r="P50" s="127">
        <v>2719</v>
      </c>
      <c r="Q50" s="127">
        <v>1092</v>
      </c>
      <c r="R50" s="127">
        <v>203</v>
      </c>
      <c r="S50" s="127">
        <v>172</v>
      </c>
      <c r="T50" s="127">
        <v>43</v>
      </c>
      <c r="U50" s="127">
        <v>206</v>
      </c>
      <c r="V50" s="127">
        <v>1403</v>
      </c>
      <c r="W50" s="127">
        <v>194</v>
      </c>
      <c r="X50" s="127">
        <v>11</v>
      </c>
      <c r="Y50" s="127">
        <v>21</v>
      </c>
      <c r="Z50" s="127">
        <v>38</v>
      </c>
      <c r="AA50" s="127">
        <v>72</v>
      </c>
      <c r="AB50" s="127">
        <v>343</v>
      </c>
      <c r="AC50" s="127">
        <v>124</v>
      </c>
      <c r="AD50" s="127">
        <v>226</v>
      </c>
      <c r="AE50" s="127">
        <v>531</v>
      </c>
      <c r="AF50" s="127">
        <v>1778</v>
      </c>
      <c r="AG50" s="127">
        <v>97</v>
      </c>
      <c r="AH50" s="127">
        <v>17</v>
      </c>
      <c r="AI50" s="127">
        <v>501</v>
      </c>
      <c r="AJ50" s="127">
        <v>44</v>
      </c>
      <c r="AK50" s="127">
        <v>1218</v>
      </c>
      <c r="AL50" s="127">
        <v>408</v>
      </c>
      <c r="AM50" s="127">
        <v>55</v>
      </c>
      <c r="AN50" s="127">
        <v>240</v>
      </c>
      <c r="AO50" s="127">
        <v>103</v>
      </c>
      <c r="AP50" s="127">
        <v>85</v>
      </c>
      <c r="AQ50" s="130" t="s">
        <v>174</v>
      </c>
      <c r="AR50" s="129" t="s">
        <v>183</v>
      </c>
      <c r="AS50" s="117"/>
    </row>
    <row r="51" spans="1:45" ht="15" customHeight="1">
      <c r="A51" t="s">
        <v>169</v>
      </c>
      <c r="B51" s="188" t="s">
        <v>189</v>
      </c>
      <c r="C51" s="124">
        <v>3</v>
      </c>
      <c r="D51" s="125">
        <v>22946</v>
      </c>
      <c r="E51" s="126">
        <v>147</v>
      </c>
      <c r="F51" s="127">
        <v>1727</v>
      </c>
      <c r="G51" s="127">
        <v>1774</v>
      </c>
      <c r="H51" s="127">
        <v>851</v>
      </c>
      <c r="I51" s="127">
        <v>495</v>
      </c>
      <c r="J51" s="127">
        <v>80</v>
      </c>
      <c r="K51" s="127">
        <v>278</v>
      </c>
      <c r="L51" s="127">
        <v>494</v>
      </c>
      <c r="M51" s="127">
        <v>835</v>
      </c>
      <c r="N51" s="127">
        <v>477</v>
      </c>
      <c r="O51" s="127">
        <v>503</v>
      </c>
      <c r="P51" s="127">
        <v>4482</v>
      </c>
      <c r="Q51" s="127">
        <v>541</v>
      </c>
      <c r="R51" s="127">
        <v>194</v>
      </c>
      <c r="S51" s="127">
        <v>264</v>
      </c>
      <c r="T51" s="127">
        <v>50</v>
      </c>
      <c r="U51" s="127">
        <v>163</v>
      </c>
      <c r="V51" s="127">
        <v>3098</v>
      </c>
      <c r="W51" s="127">
        <v>163</v>
      </c>
      <c r="X51" s="127">
        <v>26</v>
      </c>
      <c r="Y51" s="127">
        <v>44</v>
      </c>
      <c r="Z51" s="127">
        <v>60</v>
      </c>
      <c r="AA51" s="127">
        <v>111</v>
      </c>
      <c r="AB51" s="127">
        <v>422</v>
      </c>
      <c r="AC51" s="127">
        <v>212</v>
      </c>
      <c r="AD51" s="127">
        <v>136</v>
      </c>
      <c r="AE51" s="127">
        <v>342</v>
      </c>
      <c r="AF51" s="127">
        <v>1224</v>
      </c>
      <c r="AG51" s="127">
        <v>146</v>
      </c>
      <c r="AH51" s="127">
        <v>59</v>
      </c>
      <c r="AI51" s="127">
        <v>596</v>
      </c>
      <c r="AJ51" s="127">
        <v>51</v>
      </c>
      <c r="AK51" s="127">
        <v>1936</v>
      </c>
      <c r="AL51" s="127">
        <v>384</v>
      </c>
      <c r="AM51" s="127">
        <v>103</v>
      </c>
      <c r="AN51" s="127">
        <v>257</v>
      </c>
      <c r="AO51" s="127">
        <v>139</v>
      </c>
      <c r="AP51" s="127">
        <v>82</v>
      </c>
      <c r="AQ51" s="130" t="s">
        <v>175</v>
      </c>
      <c r="AR51" s="129">
        <v>39148</v>
      </c>
      <c r="AS51" s="117"/>
    </row>
    <row r="52" spans="1:45" ht="15" customHeight="1">
      <c r="A52" t="s">
        <v>169</v>
      </c>
      <c r="B52" s="188" t="s">
        <v>189</v>
      </c>
      <c r="C52" s="124">
        <v>2</v>
      </c>
      <c r="D52" s="125">
        <v>18780</v>
      </c>
      <c r="E52" s="126">
        <v>103</v>
      </c>
      <c r="F52" s="127">
        <v>1063</v>
      </c>
      <c r="G52" s="127">
        <v>2054</v>
      </c>
      <c r="H52" s="127">
        <v>586</v>
      </c>
      <c r="I52" s="127">
        <v>455</v>
      </c>
      <c r="J52" s="127">
        <v>10</v>
      </c>
      <c r="K52" s="127">
        <v>144</v>
      </c>
      <c r="L52" s="127">
        <v>234</v>
      </c>
      <c r="M52" s="127">
        <v>705</v>
      </c>
      <c r="N52" s="127">
        <v>305</v>
      </c>
      <c r="O52" s="127">
        <v>486</v>
      </c>
      <c r="P52" s="127">
        <v>4521</v>
      </c>
      <c r="Q52" s="127">
        <v>833</v>
      </c>
      <c r="R52" s="127">
        <v>188</v>
      </c>
      <c r="S52" s="127">
        <v>166</v>
      </c>
      <c r="T52" s="127">
        <v>29</v>
      </c>
      <c r="U52" s="127">
        <v>132</v>
      </c>
      <c r="V52" s="127">
        <v>2356</v>
      </c>
      <c r="W52" s="127">
        <v>89</v>
      </c>
      <c r="X52" s="127">
        <v>12</v>
      </c>
      <c r="Y52" s="127">
        <v>17</v>
      </c>
      <c r="Z52" s="127">
        <v>51</v>
      </c>
      <c r="AA52" s="127">
        <v>118</v>
      </c>
      <c r="AB52" s="127">
        <v>655</v>
      </c>
      <c r="AC52" s="127">
        <v>169</v>
      </c>
      <c r="AD52" s="127">
        <v>165</v>
      </c>
      <c r="AE52" s="127">
        <v>211</v>
      </c>
      <c r="AF52" s="127">
        <v>808</v>
      </c>
      <c r="AG52" s="127">
        <v>73</v>
      </c>
      <c r="AH52" s="127">
        <v>28</v>
      </c>
      <c r="AI52" s="127">
        <v>252</v>
      </c>
      <c r="AJ52" s="127">
        <v>10</v>
      </c>
      <c r="AK52" s="127">
        <v>1321</v>
      </c>
      <c r="AL52" s="127">
        <v>126</v>
      </c>
      <c r="AM52" s="127">
        <v>63</v>
      </c>
      <c r="AN52" s="127">
        <v>41</v>
      </c>
      <c r="AO52" s="127">
        <v>133</v>
      </c>
      <c r="AP52" s="127">
        <v>68</v>
      </c>
      <c r="AQ52" s="130" t="s">
        <v>176</v>
      </c>
      <c r="AR52" s="129" t="s">
        <v>183</v>
      </c>
      <c r="AS52" s="117"/>
    </row>
    <row r="53" spans="1:45" ht="15" customHeight="1">
      <c r="A53" t="s">
        <v>169</v>
      </c>
      <c r="B53" s="188" t="s">
        <v>189</v>
      </c>
      <c r="C53" s="124">
        <v>1</v>
      </c>
      <c r="D53" s="125">
        <v>13222</v>
      </c>
      <c r="E53" s="126">
        <v>50</v>
      </c>
      <c r="F53" s="127">
        <v>332</v>
      </c>
      <c r="G53" s="127">
        <v>1583</v>
      </c>
      <c r="H53" s="127">
        <v>229</v>
      </c>
      <c r="I53" s="127">
        <v>477</v>
      </c>
      <c r="J53" s="127">
        <v>38</v>
      </c>
      <c r="K53" s="127">
        <v>245</v>
      </c>
      <c r="L53" s="127">
        <v>88</v>
      </c>
      <c r="M53" s="127">
        <v>1092</v>
      </c>
      <c r="N53" s="127">
        <v>423</v>
      </c>
      <c r="O53" s="127">
        <v>257</v>
      </c>
      <c r="P53" s="127">
        <v>1796</v>
      </c>
      <c r="Q53" s="127">
        <v>656</v>
      </c>
      <c r="R53" s="127">
        <v>62</v>
      </c>
      <c r="S53" s="127">
        <v>40</v>
      </c>
      <c r="T53" s="127">
        <v>19</v>
      </c>
      <c r="U53" s="127">
        <v>95</v>
      </c>
      <c r="V53" s="127">
        <v>1611</v>
      </c>
      <c r="W53" s="127">
        <v>172</v>
      </c>
      <c r="X53" s="127">
        <v>7</v>
      </c>
      <c r="Y53" s="127">
        <v>25</v>
      </c>
      <c r="Z53" s="127">
        <v>20</v>
      </c>
      <c r="AA53" s="127">
        <v>52</v>
      </c>
      <c r="AB53" s="127">
        <v>547</v>
      </c>
      <c r="AC53" s="127">
        <v>58</v>
      </c>
      <c r="AD53" s="127">
        <v>80</v>
      </c>
      <c r="AE53" s="127">
        <v>120</v>
      </c>
      <c r="AF53" s="127">
        <v>1248</v>
      </c>
      <c r="AG53" s="127">
        <v>20</v>
      </c>
      <c r="AH53" s="127">
        <v>4</v>
      </c>
      <c r="AI53" s="127">
        <v>47</v>
      </c>
      <c r="AJ53" s="127">
        <v>4</v>
      </c>
      <c r="AK53" s="127">
        <v>1530</v>
      </c>
      <c r="AL53" s="127">
        <v>25</v>
      </c>
      <c r="AM53" s="127">
        <v>6</v>
      </c>
      <c r="AN53" s="127">
        <v>4</v>
      </c>
      <c r="AO53" s="127">
        <v>125</v>
      </c>
      <c r="AP53" s="127">
        <v>35</v>
      </c>
      <c r="AQ53" s="130" t="s">
        <v>177</v>
      </c>
      <c r="AR53" s="129" t="s">
        <v>183</v>
      </c>
      <c r="AS53" s="117"/>
    </row>
    <row r="54" spans="1:45" ht="15" customHeight="1">
      <c r="A54" t="s">
        <v>169</v>
      </c>
      <c r="B54" s="188" t="s">
        <v>189</v>
      </c>
      <c r="C54" s="124" t="s">
        <v>178</v>
      </c>
      <c r="D54" s="125">
        <v>87100</v>
      </c>
      <c r="E54" s="126">
        <v>518</v>
      </c>
      <c r="F54" s="127">
        <v>4713</v>
      </c>
      <c r="G54" s="127">
        <v>8038</v>
      </c>
      <c r="H54" s="127">
        <v>3948</v>
      </c>
      <c r="I54" s="127">
        <v>1877</v>
      </c>
      <c r="J54" s="127">
        <v>189</v>
      </c>
      <c r="K54" s="127">
        <v>1198</v>
      </c>
      <c r="L54" s="127">
        <v>1300</v>
      </c>
      <c r="M54" s="127">
        <v>4569</v>
      </c>
      <c r="N54" s="127">
        <v>2450</v>
      </c>
      <c r="O54" s="127">
        <v>1971</v>
      </c>
      <c r="P54" s="127">
        <v>14682</v>
      </c>
      <c r="Q54" s="127">
        <v>3598</v>
      </c>
      <c r="R54" s="127">
        <v>768</v>
      </c>
      <c r="S54" s="127">
        <v>711</v>
      </c>
      <c r="T54" s="127">
        <v>168</v>
      </c>
      <c r="U54" s="127">
        <v>764</v>
      </c>
      <c r="V54" s="127">
        <v>9883</v>
      </c>
      <c r="W54" s="127">
        <v>761</v>
      </c>
      <c r="X54" s="127">
        <v>58</v>
      </c>
      <c r="Y54" s="127">
        <v>137</v>
      </c>
      <c r="Z54" s="127">
        <v>186</v>
      </c>
      <c r="AA54" s="127">
        <v>442</v>
      </c>
      <c r="AB54" s="127">
        <v>2073</v>
      </c>
      <c r="AC54" s="127">
        <v>633</v>
      </c>
      <c r="AD54" s="127">
        <v>899</v>
      </c>
      <c r="AE54" s="127">
        <v>1890</v>
      </c>
      <c r="AF54" s="127">
        <v>6401</v>
      </c>
      <c r="AG54" s="127">
        <v>381</v>
      </c>
      <c r="AH54" s="127">
        <v>120</v>
      </c>
      <c r="AI54" s="127">
        <v>1638</v>
      </c>
      <c r="AJ54" s="127">
        <v>135</v>
      </c>
      <c r="AK54" s="127">
        <v>6914</v>
      </c>
      <c r="AL54" s="127">
        <v>1224</v>
      </c>
      <c r="AM54" s="127">
        <v>245</v>
      </c>
      <c r="AN54" s="127">
        <v>721</v>
      </c>
      <c r="AO54" s="127">
        <v>569</v>
      </c>
      <c r="AP54" s="127">
        <v>328</v>
      </c>
      <c r="AQ54" s="130" t="s">
        <v>179</v>
      </c>
      <c r="AR54" s="129">
        <v>39148</v>
      </c>
      <c r="AS54" s="117"/>
    </row>
    <row r="55" spans="1:45" s="131" customFormat="1" ht="15" customHeight="1">
      <c r="A55" s="131" t="s">
        <v>169</v>
      </c>
      <c r="B55" s="132" t="s">
        <v>180</v>
      </c>
      <c r="C55" s="133" t="s">
        <v>181</v>
      </c>
      <c r="D55" s="134">
        <v>3.01</v>
      </c>
      <c r="E55" s="135">
        <v>3.16</v>
      </c>
      <c r="F55" s="136">
        <v>3.06</v>
      </c>
      <c r="G55" s="136">
        <v>2.82</v>
      </c>
      <c r="H55" s="136">
        <v>3.69</v>
      </c>
      <c r="I55" s="136">
        <v>2.58</v>
      </c>
      <c r="J55" s="136">
        <v>2.99</v>
      </c>
      <c r="K55" s="136">
        <v>3.15</v>
      </c>
      <c r="L55" s="136">
        <v>3.19</v>
      </c>
      <c r="M55" s="136">
        <v>2.97</v>
      </c>
      <c r="N55" s="136">
        <v>3.25</v>
      </c>
      <c r="O55" s="136">
        <v>3.02</v>
      </c>
      <c r="P55" s="136">
        <v>2.79</v>
      </c>
      <c r="Q55" s="136">
        <v>2.97</v>
      </c>
      <c r="R55" s="136">
        <v>3.17</v>
      </c>
      <c r="S55" s="136">
        <v>3.09</v>
      </c>
      <c r="T55" s="136">
        <v>3.18</v>
      </c>
      <c r="U55" s="136">
        <v>3.29</v>
      </c>
      <c r="V55" s="136">
        <v>2.86</v>
      </c>
      <c r="W55" s="136">
        <v>3.06</v>
      </c>
      <c r="X55" s="136">
        <v>2.81</v>
      </c>
      <c r="Y55" s="136">
        <v>3.1</v>
      </c>
      <c r="Z55" s="136">
        <v>2.9</v>
      </c>
      <c r="AA55" s="136">
        <v>3.06</v>
      </c>
      <c r="AB55" s="136">
        <v>2.42</v>
      </c>
      <c r="AC55" s="136">
        <v>2.97</v>
      </c>
      <c r="AD55" s="136">
        <v>3.54</v>
      </c>
      <c r="AE55" s="136">
        <v>3.77</v>
      </c>
      <c r="AF55" s="136">
        <v>3.18</v>
      </c>
      <c r="AG55" s="136">
        <v>3.19</v>
      </c>
      <c r="AH55" s="136">
        <v>3.04</v>
      </c>
      <c r="AI55" s="136">
        <v>3.39</v>
      </c>
      <c r="AJ55" s="136">
        <v>3.58</v>
      </c>
      <c r="AK55" s="136">
        <v>2.81</v>
      </c>
      <c r="AL55" s="136">
        <v>3.65</v>
      </c>
      <c r="AM55" s="136">
        <v>3.07</v>
      </c>
      <c r="AN55" s="136">
        <v>3.76</v>
      </c>
      <c r="AO55" s="136">
        <v>2.75</v>
      </c>
      <c r="AP55" s="136">
        <v>3.19</v>
      </c>
      <c r="AQ55" s="130" t="s">
        <v>182</v>
      </c>
      <c r="AR55" s="137" t="s">
        <v>183</v>
      </c>
      <c r="AS55" s="138"/>
    </row>
    <row r="56" spans="1:45" ht="15" customHeight="1">
      <c r="A56" t="s">
        <v>169</v>
      </c>
      <c r="B56" s="139" t="s">
        <v>190</v>
      </c>
      <c r="C56" s="140">
        <v>5</v>
      </c>
      <c r="D56" s="125" t="s">
        <v>171</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171</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t="s">
        <v>183</v>
      </c>
      <c r="AS56" s="117"/>
    </row>
    <row r="57" spans="1:45" ht="15" customHeight="1">
      <c r="A57" t="s">
        <v>169</v>
      </c>
      <c r="B57" s="188" t="s">
        <v>190</v>
      </c>
      <c r="C57" s="124">
        <v>4</v>
      </c>
      <c r="D57" s="125" t="s">
        <v>171</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171</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171</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171</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171</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171</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171</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171</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t="s">
        <v>171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t="s">
        <v>171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t="s">
        <v>183</v>
      </c>
      <c r="AS61" s="117"/>
    </row>
    <row r="62" spans="1:45" s="131" customFormat="1" ht="15" customHeight="1">
      <c r="A62" s="131" t="s">
        <v>169</v>
      </c>
      <c r="B62" s="132" t="s">
        <v>180</v>
      </c>
      <c r="C62" s="133" t="s">
        <v>181</v>
      </c>
      <c r="D62" s="134" t="s">
        <v>171</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171</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3311</v>
      </c>
      <c r="E63" s="141">
        <v>18</v>
      </c>
      <c r="F63" s="142">
        <v>89</v>
      </c>
      <c r="G63" s="142">
        <v>250</v>
      </c>
      <c r="H63" s="142">
        <v>370</v>
      </c>
      <c r="I63" s="142">
        <v>74</v>
      </c>
      <c r="J63" s="142">
        <v>18</v>
      </c>
      <c r="K63" s="142">
        <v>72</v>
      </c>
      <c r="L63" s="142">
        <v>35</v>
      </c>
      <c r="M63" s="142">
        <v>228</v>
      </c>
      <c r="N63" s="142">
        <v>147</v>
      </c>
      <c r="O63" s="142">
        <v>81</v>
      </c>
      <c r="P63" s="142">
        <v>247</v>
      </c>
      <c r="Q63" s="142">
        <v>83</v>
      </c>
      <c r="R63" s="142">
        <v>27</v>
      </c>
      <c r="S63" s="142">
        <v>20</v>
      </c>
      <c r="T63" s="142">
        <v>4</v>
      </c>
      <c r="U63" s="142">
        <v>33</v>
      </c>
      <c r="V63" s="142">
        <v>284</v>
      </c>
      <c r="W63" s="142">
        <v>28</v>
      </c>
      <c r="X63" s="142">
        <v>2</v>
      </c>
      <c r="Y63" s="142">
        <v>4</v>
      </c>
      <c r="Z63" s="142">
        <v>4</v>
      </c>
      <c r="AA63" s="142">
        <v>21</v>
      </c>
      <c r="AB63" s="142">
        <v>29</v>
      </c>
      <c r="AC63" s="142">
        <v>18</v>
      </c>
      <c r="AD63" s="142">
        <v>91</v>
      </c>
      <c r="AE63" s="142">
        <v>205</v>
      </c>
      <c r="AF63" s="142">
        <v>344</v>
      </c>
      <c r="AG63" s="142">
        <v>13</v>
      </c>
      <c r="AH63" s="142">
        <v>2</v>
      </c>
      <c r="AI63" s="142">
        <v>110</v>
      </c>
      <c r="AJ63" s="142">
        <v>8</v>
      </c>
      <c r="AK63" s="142">
        <v>224</v>
      </c>
      <c r="AL63" s="142">
        <v>69</v>
      </c>
      <c r="AM63" s="142">
        <v>5</v>
      </c>
      <c r="AN63" s="142">
        <v>35</v>
      </c>
      <c r="AO63" s="142">
        <v>10</v>
      </c>
      <c r="AP63" s="142">
        <v>9</v>
      </c>
      <c r="AQ63" s="128" t="s">
        <v>173</v>
      </c>
      <c r="AR63" s="143" t="s">
        <v>183</v>
      </c>
      <c r="AS63" s="117"/>
    </row>
    <row r="64" spans="1:45" ht="15" customHeight="1">
      <c r="A64" t="s">
        <v>169</v>
      </c>
      <c r="B64" s="188" t="s">
        <v>191</v>
      </c>
      <c r="C64" s="124">
        <v>4</v>
      </c>
      <c r="D64" s="125">
        <v>4352</v>
      </c>
      <c r="E64" s="126">
        <v>22</v>
      </c>
      <c r="F64" s="127">
        <v>259</v>
      </c>
      <c r="G64" s="127">
        <v>352</v>
      </c>
      <c r="H64" s="127">
        <v>192</v>
      </c>
      <c r="I64" s="127">
        <v>71</v>
      </c>
      <c r="J64" s="127">
        <v>9</v>
      </c>
      <c r="K64" s="127">
        <v>81</v>
      </c>
      <c r="L64" s="127">
        <v>66</v>
      </c>
      <c r="M64" s="127">
        <v>288</v>
      </c>
      <c r="N64" s="127">
        <v>182</v>
      </c>
      <c r="O64" s="127">
        <v>94</v>
      </c>
      <c r="P64" s="127">
        <v>506</v>
      </c>
      <c r="Q64" s="127">
        <v>212</v>
      </c>
      <c r="R64" s="127">
        <v>64</v>
      </c>
      <c r="S64" s="127">
        <v>32</v>
      </c>
      <c r="T64" s="127">
        <v>11</v>
      </c>
      <c r="U64" s="127">
        <v>50</v>
      </c>
      <c r="V64" s="127">
        <v>275</v>
      </c>
      <c r="W64" s="127">
        <v>54</v>
      </c>
      <c r="X64" s="127">
        <v>3</v>
      </c>
      <c r="Y64" s="127" t="s">
        <v>171</v>
      </c>
      <c r="Z64" s="127">
        <v>13</v>
      </c>
      <c r="AA64" s="127">
        <v>13</v>
      </c>
      <c r="AB64" s="127">
        <v>88</v>
      </c>
      <c r="AC64" s="127">
        <v>29</v>
      </c>
      <c r="AD64" s="127">
        <v>65</v>
      </c>
      <c r="AE64" s="127">
        <v>135</v>
      </c>
      <c r="AF64" s="127">
        <v>419</v>
      </c>
      <c r="AG64" s="127">
        <v>26</v>
      </c>
      <c r="AH64" s="127">
        <v>4</v>
      </c>
      <c r="AI64" s="127">
        <v>241</v>
      </c>
      <c r="AJ64" s="127">
        <v>22</v>
      </c>
      <c r="AK64" s="127">
        <v>303</v>
      </c>
      <c r="AL64" s="127">
        <v>79</v>
      </c>
      <c r="AM64" s="127">
        <v>14</v>
      </c>
      <c r="AN64" s="127">
        <v>35</v>
      </c>
      <c r="AO64" s="127">
        <v>23</v>
      </c>
      <c r="AP64" s="127">
        <v>20</v>
      </c>
      <c r="AQ64" s="130" t="s">
        <v>174</v>
      </c>
      <c r="AR64" s="129" t="s">
        <v>183</v>
      </c>
      <c r="AS64" s="117"/>
    </row>
    <row r="65" spans="1:45" ht="15" customHeight="1">
      <c r="A65" t="s">
        <v>169</v>
      </c>
      <c r="B65" s="188" t="s">
        <v>191</v>
      </c>
      <c r="C65" s="124">
        <v>3</v>
      </c>
      <c r="D65" s="125">
        <v>5384</v>
      </c>
      <c r="E65" s="126">
        <v>34</v>
      </c>
      <c r="F65" s="127">
        <v>369</v>
      </c>
      <c r="G65" s="127">
        <v>432</v>
      </c>
      <c r="H65" s="127">
        <v>198</v>
      </c>
      <c r="I65" s="127">
        <v>150</v>
      </c>
      <c r="J65" s="127">
        <v>20</v>
      </c>
      <c r="K65" s="127">
        <v>84</v>
      </c>
      <c r="L65" s="127">
        <v>151</v>
      </c>
      <c r="M65" s="127">
        <v>212</v>
      </c>
      <c r="N65" s="127">
        <v>125</v>
      </c>
      <c r="O65" s="127">
        <v>130</v>
      </c>
      <c r="P65" s="127">
        <v>839</v>
      </c>
      <c r="Q65" s="127">
        <v>121</v>
      </c>
      <c r="R65" s="127">
        <v>51</v>
      </c>
      <c r="S65" s="127">
        <v>59</v>
      </c>
      <c r="T65" s="127">
        <v>12</v>
      </c>
      <c r="U65" s="127">
        <v>39</v>
      </c>
      <c r="V65" s="127">
        <v>658</v>
      </c>
      <c r="W65" s="127">
        <v>36</v>
      </c>
      <c r="X65" s="127">
        <v>6</v>
      </c>
      <c r="Y65" s="127">
        <v>5</v>
      </c>
      <c r="Z65" s="127">
        <v>17</v>
      </c>
      <c r="AA65" s="127">
        <v>21</v>
      </c>
      <c r="AB65" s="127">
        <v>83</v>
      </c>
      <c r="AC65" s="127">
        <v>53</v>
      </c>
      <c r="AD65" s="127">
        <v>38</v>
      </c>
      <c r="AE65" s="127">
        <v>87</v>
      </c>
      <c r="AF65" s="127">
        <v>310</v>
      </c>
      <c r="AG65" s="127">
        <v>67</v>
      </c>
      <c r="AH65" s="127">
        <v>27</v>
      </c>
      <c r="AI65" s="127">
        <v>233</v>
      </c>
      <c r="AJ65" s="127">
        <v>40</v>
      </c>
      <c r="AK65" s="127">
        <v>447</v>
      </c>
      <c r="AL65" s="127">
        <v>86</v>
      </c>
      <c r="AM65" s="127">
        <v>23</v>
      </c>
      <c r="AN65" s="127">
        <v>66</v>
      </c>
      <c r="AO65" s="127">
        <v>36</v>
      </c>
      <c r="AP65" s="127">
        <v>19</v>
      </c>
      <c r="AQ65" s="130" t="s">
        <v>175</v>
      </c>
      <c r="AR65" s="129">
        <v>10822</v>
      </c>
      <c r="AS65" s="117"/>
    </row>
    <row r="66" spans="1:45" ht="15" customHeight="1">
      <c r="A66" t="s">
        <v>169</v>
      </c>
      <c r="B66" s="188" t="s">
        <v>191</v>
      </c>
      <c r="C66" s="124">
        <v>2</v>
      </c>
      <c r="D66" s="125">
        <v>4691</v>
      </c>
      <c r="E66" s="126">
        <v>28</v>
      </c>
      <c r="F66" s="127">
        <v>286</v>
      </c>
      <c r="G66" s="127">
        <v>474</v>
      </c>
      <c r="H66" s="127">
        <v>123</v>
      </c>
      <c r="I66" s="127">
        <v>115</v>
      </c>
      <c r="J66" s="127">
        <v>4</v>
      </c>
      <c r="K66" s="127">
        <v>49</v>
      </c>
      <c r="L66" s="127">
        <v>82</v>
      </c>
      <c r="M66" s="127">
        <v>171</v>
      </c>
      <c r="N66" s="127">
        <v>83</v>
      </c>
      <c r="O66" s="127">
        <v>146</v>
      </c>
      <c r="P66" s="127">
        <v>1059</v>
      </c>
      <c r="Q66" s="127">
        <v>210</v>
      </c>
      <c r="R66" s="127">
        <v>47</v>
      </c>
      <c r="S66" s="127">
        <v>33</v>
      </c>
      <c r="T66" s="127">
        <v>11</v>
      </c>
      <c r="U66" s="127">
        <v>36</v>
      </c>
      <c r="V66" s="127">
        <v>490</v>
      </c>
      <c r="W66" s="127">
        <v>27</v>
      </c>
      <c r="X66" s="127">
        <v>12</v>
      </c>
      <c r="Y66" s="127" t="s">
        <v>171</v>
      </c>
      <c r="Z66" s="127">
        <v>12</v>
      </c>
      <c r="AA66" s="127">
        <v>26</v>
      </c>
      <c r="AB66" s="127">
        <v>167</v>
      </c>
      <c r="AC66" s="127">
        <v>41</v>
      </c>
      <c r="AD66" s="127">
        <v>51</v>
      </c>
      <c r="AE66" s="127">
        <v>48</v>
      </c>
      <c r="AF66" s="127">
        <v>230</v>
      </c>
      <c r="AG66" s="127">
        <v>43</v>
      </c>
      <c r="AH66" s="127">
        <v>11</v>
      </c>
      <c r="AI66" s="127">
        <v>75</v>
      </c>
      <c r="AJ66" s="127">
        <v>23</v>
      </c>
      <c r="AK66" s="127">
        <v>359</v>
      </c>
      <c r="AL66" s="127">
        <v>27</v>
      </c>
      <c r="AM66" s="127">
        <v>13</v>
      </c>
      <c r="AN66" s="127">
        <v>20</v>
      </c>
      <c r="AO66" s="127">
        <v>36</v>
      </c>
      <c r="AP66" s="127">
        <v>23</v>
      </c>
      <c r="AQ66" s="130" t="s">
        <v>176</v>
      </c>
      <c r="AR66" s="129" t="s">
        <v>183</v>
      </c>
      <c r="AS66" s="117"/>
    </row>
    <row r="67" spans="1:45" ht="15" customHeight="1">
      <c r="A67" t="s">
        <v>169</v>
      </c>
      <c r="B67" s="188" t="s">
        <v>191</v>
      </c>
      <c r="C67" s="124">
        <v>1</v>
      </c>
      <c r="D67" s="125">
        <v>4311</v>
      </c>
      <c r="E67" s="126">
        <v>21</v>
      </c>
      <c r="F67" s="127">
        <v>139</v>
      </c>
      <c r="G67" s="127">
        <v>397</v>
      </c>
      <c r="H67" s="127">
        <v>45</v>
      </c>
      <c r="I67" s="127">
        <v>135</v>
      </c>
      <c r="J67" s="127">
        <v>6</v>
      </c>
      <c r="K67" s="127">
        <v>103</v>
      </c>
      <c r="L67" s="127">
        <v>70</v>
      </c>
      <c r="M67" s="127">
        <v>328</v>
      </c>
      <c r="N67" s="127">
        <v>154</v>
      </c>
      <c r="O67" s="127">
        <v>121</v>
      </c>
      <c r="P67" s="127">
        <v>639</v>
      </c>
      <c r="Q67" s="127">
        <v>235</v>
      </c>
      <c r="R67" s="127">
        <v>18</v>
      </c>
      <c r="S67" s="127">
        <v>13</v>
      </c>
      <c r="T67" s="127">
        <v>5</v>
      </c>
      <c r="U67" s="127">
        <v>29</v>
      </c>
      <c r="V67" s="127">
        <v>474</v>
      </c>
      <c r="W67" s="127">
        <v>65</v>
      </c>
      <c r="X67" s="127">
        <v>6</v>
      </c>
      <c r="Y67" s="127">
        <v>3</v>
      </c>
      <c r="Z67" s="127">
        <v>4</v>
      </c>
      <c r="AA67" s="127">
        <v>15</v>
      </c>
      <c r="AB67" s="127">
        <v>134</v>
      </c>
      <c r="AC67" s="127">
        <v>12</v>
      </c>
      <c r="AD67" s="127">
        <v>42</v>
      </c>
      <c r="AE67" s="127">
        <v>39</v>
      </c>
      <c r="AF67" s="127">
        <v>449</v>
      </c>
      <c r="AG67" s="127">
        <v>5</v>
      </c>
      <c r="AH67" s="127">
        <v>5</v>
      </c>
      <c r="AI67" s="127">
        <v>26</v>
      </c>
      <c r="AJ67" s="127">
        <v>10</v>
      </c>
      <c r="AK67" s="127">
        <v>456</v>
      </c>
      <c r="AL67" s="127">
        <v>11</v>
      </c>
      <c r="AM67" s="127">
        <v>2</v>
      </c>
      <c r="AN67" s="127">
        <v>1</v>
      </c>
      <c r="AO67" s="127">
        <v>80</v>
      </c>
      <c r="AP67" s="127">
        <v>14</v>
      </c>
      <c r="AQ67" s="130" t="s">
        <v>177</v>
      </c>
      <c r="AR67" s="129" t="s">
        <v>183</v>
      </c>
      <c r="AS67" s="117"/>
    </row>
    <row r="68" spans="1:45" ht="15" customHeight="1">
      <c r="A68" t="s">
        <v>169</v>
      </c>
      <c r="B68" s="188" t="s">
        <v>191</v>
      </c>
      <c r="C68" s="124" t="s">
        <v>178</v>
      </c>
      <c r="D68" s="125">
        <v>22049</v>
      </c>
      <c r="E68" s="126">
        <v>123</v>
      </c>
      <c r="F68" s="127">
        <v>1142</v>
      </c>
      <c r="G68" s="127">
        <v>1905</v>
      </c>
      <c r="H68" s="127">
        <v>928</v>
      </c>
      <c r="I68" s="127">
        <v>545</v>
      </c>
      <c r="J68" s="127">
        <v>57</v>
      </c>
      <c r="K68" s="127">
        <v>389</v>
      </c>
      <c r="L68" s="127">
        <v>404</v>
      </c>
      <c r="M68" s="127">
        <v>1227</v>
      </c>
      <c r="N68" s="127">
        <v>691</v>
      </c>
      <c r="O68" s="127">
        <v>572</v>
      </c>
      <c r="P68" s="127">
        <v>3290</v>
      </c>
      <c r="Q68" s="127">
        <v>861</v>
      </c>
      <c r="R68" s="127">
        <v>207</v>
      </c>
      <c r="S68" s="127">
        <v>157</v>
      </c>
      <c r="T68" s="127">
        <v>43</v>
      </c>
      <c r="U68" s="127">
        <v>187</v>
      </c>
      <c r="V68" s="127">
        <v>2181</v>
      </c>
      <c r="W68" s="127">
        <v>210</v>
      </c>
      <c r="X68" s="127">
        <v>29</v>
      </c>
      <c r="Y68" s="127">
        <v>12</v>
      </c>
      <c r="Z68" s="127">
        <v>50</v>
      </c>
      <c r="AA68" s="127">
        <v>96</v>
      </c>
      <c r="AB68" s="127">
        <v>501</v>
      </c>
      <c r="AC68" s="127">
        <v>153</v>
      </c>
      <c r="AD68" s="127">
        <v>287</v>
      </c>
      <c r="AE68" s="127">
        <v>514</v>
      </c>
      <c r="AF68" s="127">
        <v>1752</v>
      </c>
      <c r="AG68" s="127">
        <v>154</v>
      </c>
      <c r="AH68" s="127">
        <v>49</v>
      </c>
      <c r="AI68" s="127">
        <v>685</v>
      </c>
      <c r="AJ68" s="127">
        <v>103</v>
      </c>
      <c r="AK68" s="127">
        <v>1789</v>
      </c>
      <c r="AL68" s="127">
        <v>272</v>
      </c>
      <c r="AM68" s="127">
        <v>57</v>
      </c>
      <c r="AN68" s="127">
        <v>157</v>
      </c>
      <c r="AO68" s="127">
        <v>185</v>
      </c>
      <c r="AP68" s="127">
        <v>85</v>
      </c>
      <c r="AQ68" s="130" t="s">
        <v>179</v>
      </c>
      <c r="AR68" s="129">
        <v>10822</v>
      </c>
      <c r="AS68" s="117"/>
    </row>
    <row r="69" spans="1:45" s="131" customFormat="1" ht="15" customHeight="1">
      <c r="A69" s="131" t="s">
        <v>169</v>
      </c>
      <c r="B69" s="132" t="s">
        <v>180</v>
      </c>
      <c r="C69" s="133" t="s">
        <v>181</v>
      </c>
      <c r="D69" s="134">
        <v>2.89</v>
      </c>
      <c r="E69" s="135">
        <v>2.9</v>
      </c>
      <c r="F69" s="136">
        <v>2.89</v>
      </c>
      <c r="G69" s="136">
        <v>2.78</v>
      </c>
      <c r="H69" s="136">
        <v>3.77</v>
      </c>
      <c r="I69" s="136">
        <v>2.7</v>
      </c>
      <c r="J69" s="136">
        <v>3.51</v>
      </c>
      <c r="K69" s="136">
        <v>2.92</v>
      </c>
      <c r="L69" s="136">
        <v>2.79</v>
      </c>
      <c r="M69" s="136">
        <v>2.93</v>
      </c>
      <c r="N69" s="136">
        <v>3.12</v>
      </c>
      <c r="O69" s="136">
        <v>2.77</v>
      </c>
      <c r="P69" s="136">
        <v>2.59</v>
      </c>
      <c r="Q69" s="136">
        <v>2.65</v>
      </c>
      <c r="R69" s="136">
        <v>3.17</v>
      </c>
      <c r="S69" s="136">
        <v>3.08</v>
      </c>
      <c r="T69" s="136">
        <v>2.95</v>
      </c>
      <c r="U69" s="136">
        <v>3.12</v>
      </c>
      <c r="V69" s="136">
        <v>2.73</v>
      </c>
      <c r="W69" s="136">
        <v>2.78</v>
      </c>
      <c r="X69" s="136">
        <v>2.41</v>
      </c>
      <c r="Y69" s="136">
        <v>3.17</v>
      </c>
      <c r="Z69" s="136">
        <v>3.02</v>
      </c>
      <c r="AA69" s="136">
        <v>2.99</v>
      </c>
      <c r="AB69" s="136">
        <v>2.42</v>
      </c>
      <c r="AC69" s="136">
        <v>3</v>
      </c>
      <c r="AD69" s="136">
        <v>3.39</v>
      </c>
      <c r="AE69" s="136">
        <v>3.82</v>
      </c>
      <c r="AF69" s="136">
        <v>2.99</v>
      </c>
      <c r="AG69" s="136">
        <v>2.99</v>
      </c>
      <c r="AH69" s="136">
        <v>2.73</v>
      </c>
      <c r="AI69" s="136">
        <v>3.49</v>
      </c>
      <c r="AJ69" s="136">
        <v>2.95</v>
      </c>
      <c r="AK69" s="136">
        <v>2.71</v>
      </c>
      <c r="AL69" s="136">
        <v>3.62</v>
      </c>
      <c r="AM69" s="136">
        <v>3.12</v>
      </c>
      <c r="AN69" s="136">
        <v>3.53</v>
      </c>
      <c r="AO69" s="136">
        <v>2.17</v>
      </c>
      <c r="AP69" s="136">
        <v>2.85</v>
      </c>
      <c r="AQ69" s="130" t="s">
        <v>182</v>
      </c>
      <c r="AR69" s="137" t="s">
        <v>183</v>
      </c>
      <c r="AS69" s="138"/>
    </row>
    <row r="70" spans="1:45" ht="15" customHeight="1">
      <c r="A70" t="s">
        <v>169</v>
      </c>
      <c r="B70" s="139" t="s">
        <v>192</v>
      </c>
      <c r="C70" s="140">
        <v>5</v>
      </c>
      <c r="D70" s="125">
        <v>275170</v>
      </c>
      <c r="E70" s="141">
        <v>1152</v>
      </c>
      <c r="F70" s="142">
        <v>7147</v>
      </c>
      <c r="G70" s="142">
        <v>25475</v>
      </c>
      <c r="H70" s="142">
        <v>30158</v>
      </c>
      <c r="I70" s="142">
        <v>3788</v>
      </c>
      <c r="J70" s="142">
        <v>1419</v>
      </c>
      <c r="K70" s="142">
        <v>5150</v>
      </c>
      <c r="L70" s="142">
        <v>3561</v>
      </c>
      <c r="M70" s="142">
        <v>16972</v>
      </c>
      <c r="N70" s="142">
        <v>10903</v>
      </c>
      <c r="O70" s="142">
        <v>5361</v>
      </c>
      <c r="P70" s="142">
        <v>19622</v>
      </c>
      <c r="Q70" s="142">
        <v>7851</v>
      </c>
      <c r="R70" s="142">
        <v>2727</v>
      </c>
      <c r="S70" s="142">
        <v>1224</v>
      </c>
      <c r="T70" s="142">
        <v>338</v>
      </c>
      <c r="U70" s="142">
        <v>3368</v>
      </c>
      <c r="V70" s="142">
        <v>26738</v>
      </c>
      <c r="W70" s="142">
        <v>2777</v>
      </c>
      <c r="X70" s="142">
        <v>124</v>
      </c>
      <c r="Y70" s="142">
        <v>187</v>
      </c>
      <c r="Z70" s="142">
        <v>290</v>
      </c>
      <c r="AA70" s="142">
        <v>1686</v>
      </c>
      <c r="AB70" s="142">
        <v>1705</v>
      </c>
      <c r="AC70" s="142">
        <v>1344</v>
      </c>
      <c r="AD70" s="142">
        <v>5914</v>
      </c>
      <c r="AE70" s="142">
        <v>13344</v>
      </c>
      <c r="AF70" s="142">
        <v>29503</v>
      </c>
      <c r="AG70" s="142">
        <v>898</v>
      </c>
      <c r="AH70" s="142">
        <v>138</v>
      </c>
      <c r="AI70" s="142">
        <v>13712</v>
      </c>
      <c r="AJ70" s="142">
        <v>1268</v>
      </c>
      <c r="AK70" s="142">
        <v>18183</v>
      </c>
      <c r="AL70" s="142">
        <v>5199</v>
      </c>
      <c r="AM70" s="142">
        <v>413</v>
      </c>
      <c r="AN70" s="142">
        <v>2817</v>
      </c>
      <c r="AO70" s="142">
        <v>1574</v>
      </c>
      <c r="AP70" s="142">
        <v>1140</v>
      </c>
      <c r="AQ70" s="128" t="s">
        <v>173</v>
      </c>
      <c r="AR70" s="143" t="s">
        <v>183</v>
      </c>
      <c r="AS70" s="117"/>
    </row>
    <row r="71" spans="1:45" ht="15" customHeight="1">
      <c r="A71" t="s">
        <v>169</v>
      </c>
      <c r="B71" s="188" t="s">
        <v>192</v>
      </c>
      <c r="C71" s="124">
        <v>4</v>
      </c>
      <c r="D71" s="125">
        <v>391932</v>
      </c>
      <c r="E71" s="126">
        <v>2516</v>
      </c>
      <c r="F71" s="127">
        <v>23281</v>
      </c>
      <c r="G71" s="127">
        <v>32930</v>
      </c>
      <c r="H71" s="127">
        <v>16531</v>
      </c>
      <c r="I71" s="127">
        <v>6335</v>
      </c>
      <c r="J71" s="127">
        <v>586</v>
      </c>
      <c r="K71" s="127">
        <v>5401</v>
      </c>
      <c r="L71" s="127">
        <v>5907</v>
      </c>
      <c r="M71" s="127">
        <v>23777</v>
      </c>
      <c r="N71" s="127">
        <v>15394</v>
      </c>
      <c r="O71" s="127">
        <v>8793</v>
      </c>
      <c r="P71" s="127">
        <v>50271</v>
      </c>
      <c r="Q71" s="127">
        <v>21474</v>
      </c>
      <c r="R71" s="127">
        <v>4522</v>
      </c>
      <c r="S71" s="127">
        <v>3018</v>
      </c>
      <c r="T71" s="127">
        <v>787</v>
      </c>
      <c r="U71" s="127">
        <v>3921</v>
      </c>
      <c r="V71" s="127">
        <v>26868</v>
      </c>
      <c r="W71" s="127">
        <v>3986</v>
      </c>
      <c r="X71" s="127">
        <v>329</v>
      </c>
      <c r="Y71" s="127">
        <v>126</v>
      </c>
      <c r="Z71" s="127">
        <v>579</v>
      </c>
      <c r="AA71" s="127">
        <v>1564</v>
      </c>
      <c r="AB71" s="127">
        <v>7115</v>
      </c>
      <c r="AC71" s="127">
        <v>2591</v>
      </c>
      <c r="AD71" s="127">
        <v>4336</v>
      </c>
      <c r="AE71" s="127">
        <v>11016</v>
      </c>
      <c r="AF71" s="127">
        <v>36994</v>
      </c>
      <c r="AG71" s="127">
        <v>1909</v>
      </c>
      <c r="AH71" s="127">
        <v>328</v>
      </c>
      <c r="AI71" s="127">
        <v>21902</v>
      </c>
      <c r="AJ71" s="127">
        <v>3398</v>
      </c>
      <c r="AK71" s="127">
        <v>25831</v>
      </c>
      <c r="AL71" s="127">
        <v>7711</v>
      </c>
      <c r="AM71" s="127">
        <v>1015</v>
      </c>
      <c r="AN71" s="127">
        <v>4692</v>
      </c>
      <c r="AO71" s="127">
        <v>2453</v>
      </c>
      <c r="AP71" s="127">
        <v>1745</v>
      </c>
      <c r="AQ71" s="130" t="s">
        <v>174</v>
      </c>
      <c r="AR71" s="129" t="s">
        <v>183</v>
      </c>
      <c r="AS71" s="117"/>
    </row>
    <row r="72" spans="1:45" ht="15" customHeight="1">
      <c r="A72" t="s">
        <v>169</v>
      </c>
      <c r="B72" s="188" t="s">
        <v>192</v>
      </c>
      <c r="C72" s="124">
        <v>3</v>
      </c>
      <c r="D72" s="125">
        <v>498509</v>
      </c>
      <c r="E72" s="126">
        <v>2856</v>
      </c>
      <c r="F72" s="127">
        <v>36992</v>
      </c>
      <c r="G72" s="127">
        <v>40508</v>
      </c>
      <c r="H72" s="127">
        <v>18672</v>
      </c>
      <c r="I72" s="127">
        <v>11858</v>
      </c>
      <c r="J72" s="127">
        <v>871</v>
      </c>
      <c r="K72" s="127">
        <v>5644</v>
      </c>
      <c r="L72" s="127">
        <v>11084</v>
      </c>
      <c r="M72" s="127">
        <v>18494</v>
      </c>
      <c r="N72" s="127">
        <v>10286</v>
      </c>
      <c r="O72" s="127">
        <v>11087</v>
      </c>
      <c r="P72" s="127">
        <v>88036</v>
      </c>
      <c r="Q72" s="127">
        <v>11372</v>
      </c>
      <c r="R72" s="127">
        <v>4867</v>
      </c>
      <c r="S72" s="127">
        <v>5414</v>
      </c>
      <c r="T72" s="127">
        <v>1089</v>
      </c>
      <c r="U72" s="127">
        <v>2908</v>
      </c>
      <c r="V72" s="127">
        <v>64336</v>
      </c>
      <c r="W72" s="127">
        <v>3493</v>
      </c>
      <c r="X72" s="127">
        <v>761</v>
      </c>
      <c r="Y72" s="127">
        <v>332</v>
      </c>
      <c r="Z72" s="127">
        <v>1100</v>
      </c>
      <c r="AA72" s="127">
        <v>2175</v>
      </c>
      <c r="AB72" s="127">
        <v>9422</v>
      </c>
      <c r="AC72" s="127">
        <v>4359</v>
      </c>
      <c r="AD72" s="127">
        <v>2590</v>
      </c>
      <c r="AE72" s="127">
        <v>7289</v>
      </c>
      <c r="AF72" s="127">
        <v>27385</v>
      </c>
      <c r="AG72" s="127">
        <v>3811</v>
      </c>
      <c r="AH72" s="127">
        <v>1349</v>
      </c>
      <c r="AI72" s="127">
        <v>21240</v>
      </c>
      <c r="AJ72" s="127">
        <v>5439</v>
      </c>
      <c r="AK72" s="127">
        <v>41294</v>
      </c>
      <c r="AL72" s="127">
        <v>8147</v>
      </c>
      <c r="AM72" s="127">
        <v>1642</v>
      </c>
      <c r="AN72" s="127">
        <v>5287</v>
      </c>
      <c r="AO72" s="127">
        <v>3180</v>
      </c>
      <c r="AP72" s="127">
        <v>1840</v>
      </c>
      <c r="AQ72" s="130" t="s">
        <v>175</v>
      </c>
      <c r="AR72" s="129">
        <v>917979</v>
      </c>
      <c r="AS72" s="117"/>
    </row>
    <row r="73" spans="1:45" ht="15" customHeight="1">
      <c r="A73" t="s">
        <v>169</v>
      </c>
      <c r="B73" s="188" t="s">
        <v>192</v>
      </c>
      <c r="C73" s="124">
        <v>2</v>
      </c>
      <c r="D73" s="125">
        <v>447876</v>
      </c>
      <c r="E73" s="126">
        <v>2611</v>
      </c>
      <c r="F73" s="127">
        <v>28167</v>
      </c>
      <c r="G73" s="127">
        <v>49830</v>
      </c>
      <c r="H73" s="127">
        <v>13637</v>
      </c>
      <c r="I73" s="127">
        <v>10956</v>
      </c>
      <c r="J73" s="127">
        <v>271</v>
      </c>
      <c r="K73" s="127">
        <v>3432</v>
      </c>
      <c r="L73" s="127">
        <v>6067</v>
      </c>
      <c r="M73" s="127">
        <v>16656</v>
      </c>
      <c r="N73" s="127">
        <v>7225</v>
      </c>
      <c r="O73" s="127">
        <v>12542</v>
      </c>
      <c r="P73" s="127">
        <v>106693</v>
      </c>
      <c r="Q73" s="127">
        <v>19725</v>
      </c>
      <c r="R73" s="127">
        <v>4445</v>
      </c>
      <c r="S73" s="127">
        <v>3020</v>
      </c>
      <c r="T73" s="127">
        <v>807</v>
      </c>
      <c r="U73" s="127">
        <v>2818</v>
      </c>
      <c r="V73" s="127">
        <v>53182</v>
      </c>
      <c r="W73" s="127">
        <v>2480</v>
      </c>
      <c r="X73" s="127">
        <v>544</v>
      </c>
      <c r="Y73" s="127">
        <v>147</v>
      </c>
      <c r="Z73" s="127">
        <v>982</v>
      </c>
      <c r="AA73" s="127">
        <v>2178</v>
      </c>
      <c r="AB73" s="127">
        <v>14111</v>
      </c>
      <c r="AC73" s="127">
        <v>4181</v>
      </c>
      <c r="AD73" s="127">
        <v>3454</v>
      </c>
      <c r="AE73" s="127">
        <v>4202</v>
      </c>
      <c r="AF73" s="127">
        <v>19336</v>
      </c>
      <c r="AG73" s="127">
        <v>1793</v>
      </c>
      <c r="AH73" s="127">
        <v>632</v>
      </c>
      <c r="AI73" s="127">
        <v>7352</v>
      </c>
      <c r="AJ73" s="127">
        <v>3080</v>
      </c>
      <c r="AK73" s="127">
        <v>31950</v>
      </c>
      <c r="AL73" s="127">
        <v>2604</v>
      </c>
      <c r="AM73" s="127">
        <v>1120</v>
      </c>
      <c r="AN73" s="127">
        <v>1076</v>
      </c>
      <c r="AO73" s="127">
        <v>2974</v>
      </c>
      <c r="AP73" s="127">
        <v>1596</v>
      </c>
      <c r="AQ73" s="130" t="s">
        <v>176</v>
      </c>
      <c r="AR73" s="129" t="s">
        <v>183</v>
      </c>
      <c r="AS73" s="117"/>
    </row>
    <row r="74" spans="1:45" ht="15" customHeight="1">
      <c r="A74" t="s">
        <v>169</v>
      </c>
      <c r="B74" s="188" t="s">
        <v>192</v>
      </c>
      <c r="C74" s="124">
        <v>1</v>
      </c>
      <c r="D74" s="125">
        <v>361589</v>
      </c>
      <c r="E74" s="126">
        <v>1412</v>
      </c>
      <c r="F74" s="127">
        <v>11383</v>
      </c>
      <c r="G74" s="127">
        <v>42590</v>
      </c>
      <c r="H74" s="127">
        <v>5011</v>
      </c>
      <c r="I74" s="127">
        <v>12076</v>
      </c>
      <c r="J74" s="127">
        <v>505</v>
      </c>
      <c r="K74" s="127">
        <v>6213</v>
      </c>
      <c r="L74" s="127">
        <v>3271</v>
      </c>
      <c r="M74" s="127">
        <v>31029</v>
      </c>
      <c r="N74" s="127">
        <v>11835</v>
      </c>
      <c r="O74" s="127">
        <v>8077</v>
      </c>
      <c r="P74" s="127">
        <v>52097</v>
      </c>
      <c r="Q74" s="127">
        <v>20779</v>
      </c>
      <c r="R74" s="127">
        <v>1782</v>
      </c>
      <c r="S74" s="127">
        <v>838</v>
      </c>
      <c r="T74" s="127">
        <v>348</v>
      </c>
      <c r="U74" s="127">
        <v>2134</v>
      </c>
      <c r="V74" s="127">
        <v>45747</v>
      </c>
      <c r="W74" s="127">
        <v>4110</v>
      </c>
      <c r="X74" s="127">
        <v>198</v>
      </c>
      <c r="Y74" s="127">
        <v>256</v>
      </c>
      <c r="Z74" s="127">
        <v>586</v>
      </c>
      <c r="AA74" s="127">
        <v>1153</v>
      </c>
      <c r="AB74" s="127">
        <v>13104</v>
      </c>
      <c r="AC74" s="127">
        <v>1482</v>
      </c>
      <c r="AD74" s="127">
        <v>2152</v>
      </c>
      <c r="AE74" s="127">
        <v>3320</v>
      </c>
      <c r="AF74" s="127">
        <v>32350</v>
      </c>
      <c r="AG74" s="127">
        <v>484</v>
      </c>
      <c r="AH74" s="127">
        <v>178</v>
      </c>
      <c r="AI74" s="127">
        <v>1483</v>
      </c>
      <c r="AJ74" s="127">
        <v>942</v>
      </c>
      <c r="AK74" s="127">
        <v>36956</v>
      </c>
      <c r="AL74" s="127">
        <v>683</v>
      </c>
      <c r="AM74" s="127">
        <v>168</v>
      </c>
      <c r="AN74" s="127">
        <v>133</v>
      </c>
      <c r="AO74" s="127">
        <v>3623</v>
      </c>
      <c r="AP74" s="127">
        <v>1101</v>
      </c>
      <c r="AQ74" s="130" t="s">
        <v>177</v>
      </c>
      <c r="AR74" s="129" t="s">
        <v>183</v>
      </c>
      <c r="AS74" s="117"/>
    </row>
    <row r="75" spans="1:45" ht="15" customHeight="1">
      <c r="A75" t="s">
        <v>169</v>
      </c>
      <c r="B75" s="188" t="s">
        <v>192</v>
      </c>
      <c r="C75" s="124" t="s">
        <v>178</v>
      </c>
      <c r="D75" s="125">
        <v>1975076</v>
      </c>
      <c r="E75" s="126">
        <v>10547</v>
      </c>
      <c r="F75" s="127">
        <v>106970</v>
      </c>
      <c r="G75" s="127">
        <v>191333</v>
      </c>
      <c r="H75" s="127">
        <v>84009</v>
      </c>
      <c r="I75" s="127">
        <v>45013</v>
      </c>
      <c r="J75" s="127">
        <v>3652</v>
      </c>
      <c r="K75" s="127">
        <v>25840</v>
      </c>
      <c r="L75" s="127">
        <v>29890</v>
      </c>
      <c r="M75" s="127">
        <v>106928</v>
      </c>
      <c r="N75" s="127">
        <v>55643</v>
      </c>
      <c r="O75" s="127">
        <v>45860</v>
      </c>
      <c r="P75" s="127">
        <v>316719</v>
      </c>
      <c r="Q75" s="127">
        <v>81201</v>
      </c>
      <c r="R75" s="127">
        <v>18343</v>
      </c>
      <c r="S75" s="127">
        <v>13514</v>
      </c>
      <c r="T75" s="127">
        <v>3369</v>
      </c>
      <c r="U75" s="127">
        <v>15149</v>
      </c>
      <c r="V75" s="127">
        <v>216871</v>
      </c>
      <c r="W75" s="127">
        <v>16846</v>
      </c>
      <c r="X75" s="127">
        <v>1956</v>
      </c>
      <c r="Y75" s="127">
        <v>1048</v>
      </c>
      <c r="Z75" s="127">
        <v>3537</v>
      </c>
      <c r="AA75" s="127">
        <v>8756</v>
      </c>
      <c r="AB75" s="127">
        <v>45457</v>
      </c>
      <c r="AC75" s="127">
        <v>13957</v>
      </c>
      <c r="AD75" s="127">
        <v>18446</v>
      </c>
      <c r="AE75" s="127">
        <v>39171</v>
      </c>
      <c r="AF75" s="127">
        <v>145568</v>
      </c>
      <c r="AG75" s="127">
        <v>8895</v>
      </c>
      <c r="AH75" s="127">
        <v>2625</v>
      </c>
      <c r="AI75" s="127">
        <v>65689</v>
      </c>
      <c r="AJ75" s="127">
        <v>14127</v>
      </c>
      <c r="AK75" s="127">
        <v>154214</v>
      </c>
      <c r="AL75" s="127">
        <v>24344</v>
      </c>
      <c r="AM75" s="127">
        <v>4358</v>
      </c>
      <c r="AN75" s="127">
        <v>14005</v>
      </c>
      <c r="AO75" s="127">
        <v>13804</v>
      </c>
      <c r="AP75" s="127">
        <v>7422</v>
      </c>
      <c r="AQ75" s="130" t="s">
        <v>179</v>
      </c>
      <c r="AR75" s="129">
        <v>917979</v>
      </c>
      <c r="AS75" s="117"/>
    </row>
    <row r="76" spans="1:45" s="131" customFormat="1" ht="15" customHeight="1">
      <c r="A76" s="131" t="s">
        <v>169</v>
      </c>
      <c r="B76" s="144" t="s">
        <v>180</v>
      </c>
      <c r="C76" s="145" t="s">
        <v>181</v>
      </c>
      <c r="D76" s="146">
        <v>2.88</v>
      </c>
      <c r="E76" s="147">
        <v>2.94</v>
      </c>
      <c r="F76" s="148">
        <v>2.88</v>
      </c>
      <c r="G76" s="148">
        <v>2.73</v>
      </c>
      <c r="H76" s="148">
        <v>3.63</v>
      </c>
      <c r="I76" s="148">
        <v>2.5299999999999998</v>
      </c>
      <c r="J76" s="148">
        <v>3.59</v>
      </c>
      <c r="K76" s="148">
        <v>2.99</v>
      </c>
      <c r="L76" s="148">
        <v>3.01</v>
      </c>
      <c r="M76" s="148">
        <v>2.8</v>
      </c>
      <c r="N76" s="148">
        <v>3.11</v>
      </c>
      <c r="O76" s="148">
        <v>2.8</v>
      </c>
      <c r="P76" s="148">
        <v>2.62</v>
      </c>
      <c r="Q76" s="148">
        <v>2.7</v>
      </c>
      <c r="R76" s="148">
        <v>3.11</v>
      </c>
      <c r="S76" s="148">
        <v>3.06</v>
      </c>
      <c r="T76" s="148">
        <v>2.99</v>
      </c>
      <c r="U76" s="148">
        <v>3.24</v>
      </c>
      <c r="V76" s="148">
        <v>2.7</v>
      </c>
      <c r="W76" s="148">
        <v>2.93</v>
      </c>
      <c r="X76" s="148">
        <v>2.81</v>
      </c>
      <c r="Y76" s="148">
        <v>2.85</v>
      </c>
      <c r="Z76" s="148">
        <v>2.72</v>
      </c>
      <c r="AA76" s="148">
        <v>3.05</v>
      </c>
      <c r="AB76" s="148">
        <v>2.34</v>
      </c>
      <c r="AC76" s="148">
        <v>2.87</v>
      </c>
      <c r="AD76" s="148">
        <v>3.46</v>
      </c>
      <c r="AE76" s="148">
        <v>3.69</v>
      </c>
      <c r="AF76" s="148">
        <v>3.08</v>
      </c>
      <c r="AG76" s="148">
        <v>3.11</v>
      </c>
      <c r="AH76" s="148">
        <v>2.85</v>
      </c>
      <c r="AI76" s="148">
        <v>3.59</v>
      </c>
      <c r="AJ76" s="148">
        <v>3.07</v>
      </c>
      <c r="AK76" s="148">
        <v>2.72</v>
      </c>
      <c r="AL76" s="148">
        <v>3.58</v>
      </c>
      <c r="AM76" s="148">
        <v>3.09</v>
      </c>
      <c r="AN76" s="148">
        <v>3.64</v>
      </c>
      <c r="AO76" s="148">
        <v>2.67</v>
      </c>
      <c r="AP76" s="148">
        <v>3.03</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198</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199</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212</v>
      </c>
      <c r="E7" s="126" t="s">
        <v>171</v>
      </c>
      <c r="F7" s="127">
        <v>5</v>
      </c>
      <c r="G7" s="127">
        <v>12</v>
      </c>
      <c r="H7" s="127">
        <v>15</v>
      </c>
      <c r="I7" s="127">
        <v>8</v>
      </c>
      <c r="J7" s="127" t="s">
        <v>172</v>
      </c>
      <c r="K7" s="127">
        <v>4</v>
      </c>
      <c r="L7" s="127">
        <v>4</v>
      </c>
      <c r="M7" s="127">
        <v>5</v>
      </c>
      <c r="N7" s="127">
        <v>2</v>
      </c>
      <c r="O7" s="127">
        <v>36</v>
      </c>
      <c r="P7" s="127">
        <v>1</v>
      </c>
      <c r="Q7" s="127">
        <v>3</v>
      </c>
      <c r="R7" s="127">
        <v>5</v>
      </c>
      <c r="S7" s="127" t="s">
        <v>171</v>
      </c>
      <c r="T7" s="127" t="s">
        <v>172</v>
      </c>
      <c r="U7" s="127" t="s">
        <v>171</v>
      </c>
      <c r="V7" s="127">
        <v>4</v>
      </c>
      <c r="W7" s="127">
        <v>4</v>
      </c>
      <c r="X7" s="127" t="s">
        <v>171</v>
      </c>
      <c r="Y7" s="127" t="s">
        <v>171</v>
      </c>
      <c r="Z7" s="127" t="s">
        <v>172</v>
      </c>
      <c r="AA7" s="127" t="s">
        <v>171</v>
      </c>
      <c r="AB7" s="127">
        <v>4</v>
      </c>
      <c r="AC7" s="127">
        <v>1</v>
      </c>
      <c r="AD7" s="127" t="s">
        <v>172</v>
      </c>
      <c r="AE7" s="127">
        <v>5</v>
      </c>
      <c r="AF7" s="127">
        <v>19</v>
      </c>
      <c r="AG7" s="127">
        <v>2</v>
      </c>
      <c r="AH7" s="127">
        <v>2</v>
      </c>
      <c r="AI7" s="127">
        <v>7</v>
      </c>
      <c r="AJ7" s="127">
        <v>1</v>
      </c>
      <c r="AK7" s="127">
        <v>11</v>
      </c>
      <c r="AL7" s="127">
        <v>3</v>
      </c>
      <c r="AM7" s="127">
        <v>1</v>
      </c>
      <c r="AN7" s="127">
        <v>1</v>
      </c>
      <c r="AO7" s="127">
        <v>43</v>
      </c>
      <c r="AP7" s="127">
        <v>2</v>
      </c>
      <c r="AQ7" s="128" t="s">
        <v>173</v>
      </c>
      <c r="AR7" s="129" t="s">
        <v>183</v>
      </c>
      <c r="AS7" s="117"/>
    </row>
    <row r="8" spans="1:45" ht="15" customHeight="1">
      <c r="A8" t="s">
        <v>169</v>
      </c>
      <c r="B8" s="188" t="s">
        <v>170</v>
      </c>
      <c r="C8" s="124">
        <v>4</v>
      </c>
      <c r="D8" s="125">
        <v>546</v>
      </c>
      <c r="E8" s="126">
        <v>3</v>
      </c>
      <c r="F8" s="127">
        <v>20</v>
      </c>
      <c r="G8" s="127">
        <v>25</v>
      </c>
      <c r="H8" s="127">
        <v>11</v>
      </c>
      <c r="I8" s="127">
        <v>15</v>
      </c>
      <c r="J8" s="127" t="s">
        <v>172</v>
      </c>
      <c r="K8" s="127">
        <v>5</v>
      </c>
      <c r="L8" s="127">
        <v>7</v>
      </c>
      <c r="M8" s="127">
        <v>10</v>
      </c>
      <c r="N8" s="127">
        <v>8</v>
      </c>
      <c r="O8" s="127">
        <v>131</v>
      </c>
      <c r="P8" s="127">
        <v>16</v>
      </c>
      <c r="Q8" s="127">
        <v>33</v>
      </c>
      <c r="R8" s="127">
        <v>5</v>
      </c>
      <c r="S8" s="127">
        <v>1</v>
      </c>
      <c r="T8" s="127" t="s">
        <v>172</v>
      </c>
      <c r="U8" s="127" t="s">
        <v>171</v>
      </c>
      <c r="V8" s="127">
        <v>10</v>
      </c>
      <c r="W8" s="127">
        <v>2</v>
      </c>
      <c r="X8" s="127" t="s">
        <v>171</v>
      </c>
      <c r="Y8" s="127" t="s">
        <v>171</v>
      </c>
      <c r="Z8" s="127" t="s">
        <v>172</v>
      </c>
      <c r="AA8" s="127">
        <v>1</v>
      </c>
      <c r="AB8" s="127">
        <v>11</v>
      </c>
      <c r="AC8" s="127">
        <v>1</v>
      </c>
      <c r="AD8" s="127" t="s">
        <v>172</v>
      </c>
      <c r="AE8" s="127">
        <v>3</v>
      </c>
      <c r="AF8" s="127">
        <v>47</v>
      </c>
      <c r="AG8" s="127">
        <v>3</v>
      </c>
      <c r="AH8" s="127">
        <v>5</v>
      </c>
      <c r="AI8" s="127">
        <v>18</v>
      </c>
      <c r="AJ8" s="127" t="s">
        <v>171</v>
      </c>
      <c r="AK8" s="127">
        <v>7</v>
      </c>
      <c r="AL8" s="127">
        <v>15</v>
      </c>
      <c r="AM8" s="127" t="s">
        <v>171</v>
      </c>
      <c r="AN8" s="127">
        <v>6</v>
      </c>
      <c r="AO8" s="127">
        <v>116</v>
      </c>
      <c r="AP8" s="127">
        <v>9</v>
      </c>
      <c r="AQ8" s="130" t="s">
        <v>174</v>
      </c>
      <c r="AR8" s="129">
        <v>3211</v>
      </c>
      <c r="AS8" s="117"/>
    </row>
    <row r="9" spans="1:45" ht="15" customHeight="1">
      <c r="A9" t="s">
        <v>169</v>
      </c>
      <c r="B9" s="188" t="s">
        <v>170</v>
      </c>
      <c r="C9" s="124">
        <v>3</v>
      </c>
      <c r="D9" s="125">
        <v>1043</v>
      </c>
      <c r="E9" s="126">
        <v>6</v>
      </c>
      <c r="F9" s="127">
        <v>70</v>
      </c>
      <c r="G9" s="127">
        <v>35</v>
      </c>
      <c r="H9" s="127">
        <v>14</v>
      </c>
      <c r="I9" s="127">
        <v>34</v>
      </c>
      <c r="J9" s="127" t="s">
        <v>172</v>
      </c>
      <c r="K9" s="127">
        <v>3</v>
      </c>
      <c r="L9" s="127">
        <v>35</v>
      </c>
      <c r="M9" s="127">
        <v>9</v>
      </c>
      <c r="N9" s="127">
        <v>8</v>
      </c>
      <c r="O9" s="127">
        <v>325</v>
      </c>
      <c r="P9" s="127">
        <v>15</v>
      </c>
      <c r="Q9" s="127">
        <v>22</v>
      </c>
      <c r="R9" s="127">
        <v>5</v>
      </c>
      <c r="S9" s="127">
        <v>2</v>
      </c>
      <c r="T9" s="127" t="s">
        <v>172</v>
      </c>
      <c r="U9" s="127">
        <v>2</v>
      </c>
      <c r="V9" s="127">
        <v>30</v>
      </c>
      <c r="W9" s="127">
        <v>8</v>
      </c>
      <c r="X9" s="127" t="s">
        <v>171</v>
      </c>
      <c r="Y9" s="127" t="s">
        <v>171</v>
      </c>
      <c r="Z9" s="127" t="s">
        <v>172</v>
      </c>
      <c r="AA9" s="127">
        <v>4</v>
      </c>
      <c r="AB9" s="127">
        <v>27</v>
      </c>
      <c r="AC9" s="127">
        <v>1</v>
      </c>
      <c r="AD9" s="127" t="s">
        <v>172</v>
      </c>
      <c r="AE9" s="127">
        <v>3</v>
      </c>
      <c r="AF9" s="127">
        <v>58</v>
      </c>
      <c r="AG9" s="127">
        <v>4</v>
      </c>
      <c r="AH9" s="127">
        <v>28</v>
      </c>
      <c r="AI9" s="127">
        <v>29</v>
      </c>
      <c r="AJ9" s="127">
        <v>6</v>
      </c>
      <c r="AK9" s="127">
        <v>22</v>
      </c>
      <c r="AL9" s="127">
        <v>8</v>
      </c>
      <c r="AM9" s="127">
        <v>1</v>
      </c>
      <c r="AN9" s="127">
        <v>13</v>
      </c>
      <c r="AO9" s="127">
        <v>195</v>
      </c>
      <c r="AP9" s="127">
        <v>20</v>
      </c>
      <c r="AQ9" s="130" t="s">
        <v>175</v>
      </c>
      <c r="AR9" s="129" t="s">
        <v>183</v>
      </c>
      <c r="AS9" s="117"/>
    </row>
    <row r="10" spans="1:45" ht="15" customHeight="1">
      <c r="A10" t="s">
        <v>169</v>
      </c>
      <c r="B10" s="188" t="s">
        <v>170</v>
      </c>
      <c r="C10" s="124">
        <v>2</v>
      </c>
      <c r="D10" s="125">
        <v>1569</v>
      </c>
      <c r="E10" s="126">
        <v>9</v>
      </c>
      <c r="F10" s="127">
        <v>127</v>
      </c>
      <c r="G10" s="127">
        <v>42</v>
      </c>
      <c r="H10" s="127">
        <v>10</v>
      </c>
      <c r="I10" s="127">
        <v>44</v>
      </c>
      <c r="J10" s="127" t="s">
        <v>172</v>
      </c>
      <c r="K10" s="127">
        <v>5</v>
      </c>
      <c r="L10" s="127">
        <v>22</v>
      </c>
      <c r="M10" s="127">
        <v>7</v>
      </c>
      <c r="N10" s="127">
        <v>5</v>
      </c>
      <c r="O10" s="127">
        <v>593</v>
      </c>
      <c r="P10" s="127">
        <v>89</v>
      </c>
      <c r="Q10" s="127">
        <v>50</v>
      </c>
      <c r="R10" s="127">
        <v>18</v>
      </c>
      <c r="S10" s="127">
        <v>4</v>
      </c>
      <c r="T10" s="127" t="s">
        <v>172</v>
      </c>
      <c r="U10" s="127">
        <v>4</v>
      </c>
      <c r="V10" s="127">
        <v>47</v>
      </c>
      <c r="W10" s="127">
        <v>9</v>
      </c>
      <c r="X10" s="127" t="s">
        <v>171</v>
      </c>
      <c r="Y10" s="127" t="s">
        <v>171</v>
      </c>
      <c r="Z10" s="127" t="s">
        <v>172</v>
      </c>
      <c r="AA10" s="127">
        <v>5</v>
      </c>
      <c r="AB10" s="127">
        <v>64</v>
      </c>
      <c r="AC10" s="127">
        <v>2</v>
      </c>
      <c r="AD10" s="127" t="s">
        <v>172</v>
      </c>
      <c r="AE10" s="127">
        <v>3</v>
      </c>
      <c r="AF10" s="127">
        <v>48</v>
      </c>
      <c r="AG10" s="127">
        <v>4</v>
      </c>
      <c r="AH10" s="127">
        <v>13</v>
      </c>
      <c r="AI10" s="127">
        <v>9</v>
      </c>
      <c r="AJ10" s="127">
        <v>3</v>
      </c>
      <c r="AK10" s="127">
        <v>22</v>
      </c>
      <c r="AL10" s="127">
        <v>11</v>
      </c>
      <c r="AM10" s="127">
        <v>3</v>
      </c>
      <c r="AN10" s="127">
        <v>3</v>
      </c>
      <c r="AO10" s="127">
        <v>270</v>
      </c>
      <c r="AP10" s="127">
        <v>23</v>
      </c>
      <c r="AQ10" s="130" t="s">
        <v>176</v>
      </c>
      <c r="AR10" s="129" t="s">
        <v>183</v>
      </c>
      <c r="AS10" s="117"/>
    </row>
    <row r="11" spans="1:45" ht="15" customHeight="1">
      <c r="A11" t="s">
        <v>169</v>
      </c>
      <c r="B11" s="188" t="s">
        <v>170</v>
      </c>
      <c r="C11" s="124">
        <v>1</v>
      </c>
      <c r="D11" s="125">
        <v>1793</v>
      </c>
      <c r="E11" s="126">
        <v>3</v>
      </c>
      <c r="F11" s="127">
        <v>51</v>
      </c>
      <c r="G11" s="127">
        <v>44</v>
      </c>
      <c r="H11" s="127">
        <v>6</v>
      </c>
      <c r="I11" s="127">
        <v>83</v>
      </c>
      <c r="J11" s="127" t="s">
        <v>172</v>
      </c>
      <c r="K11" s="127">
        <v>10</v>
      </c>
      <c r="L11" s="127">
        <v>11</v>
      </c>
      <c r="M11" s="127">
        <v>17</v>
      </c>
      <c r="N11" s="127">
        <v>5</v>
      </c>
      <c r="O11" s="127">
        <v>461</v>
      </c>
      <c r="P11" s="127">
        <v>64</v>
      </c>
      <c r="Q11" s="127">
        <v>78</v>
      </c>
      <c r="R11" s="127">
        <v>12</v>
      </c>
      <c r="S11" s="127" t="s">
        <v>171</v>
      </c>
      <c r="T11" s="127" t="s">
        <v>172</v>
      </c>
      <c r="U11" s="127">
        <v>1</v>
      </c>
      <c r="V11" s="127">
        <v>41</v>
      </c>
      <c r="W11" s="127">
        <v>21</v>
      </c>
      <c r="X11" s="127" t="s">
        <v>171</v>
      </c>
      <c r="Y11" s="127" t="s">
        <v>171</v>
      </c>
      <c r="Z11" s="127" t="s">
        <v>172</v>
      </c>
      <c r="AA11" s="127">
        <v>4</v>
      </c>
      <c r="AB11" s="127">
        <v>75</v>
      </c>
      <c r="AC11" s="127">
        <v>1</v>
      </c>
      <c r="AD11" s="127" t="s">
        <v>172</v>
      </c>
      <c r="AE11" s="127">
        <v>6</v>
      </c>
      <c r="AF11" s="127">
        <v>142</v>
      </c>
      <c r="AG11" s="127">
        <v>3</v>
      </c>
      <c r="AH11" s="127">
        <v>2</v>
      </c>
      <c r="AI11" s="127">
        <v>5</v>
      </c>
      <c r="AJ11" s="127">
        <v>1</v>
      </c>
      <c r="AK11" s="127">
        <v>30</v>
      </c>
      <c r="AL11" s="127">
        <v>1</v>
      </c>
      <c r="AM11" s="127" t="s">
        <v>171</v>
      </c>
      <c r="AN11" s="127" t="s">
        <v>171</v>
      </c>
      <c r="AO11" s="127">
        <v>591</v>
      </c>
      <c r="AP11" s="127">
        <v>22</v>
      </c>
      <c r="AQ11" s="130" t="s">
        <v>177</v>
      </c>
      <c r="AR11" s="129" t="s">
        <v>183</v>
      </c>
      <c r="AS11" s="117"/>
    </row>
    <row r="12" spans="1:45" ht="15" customHeight="1">
      <c r="A12" t="s">
        <v>169</v>
      </c>
      <c r="B12" s="188" t="s">
        <v>170</v>
      </c>
      <c r="C12" s="124" t="s">
        <v>178</v>
      </c>
      <c r="D12" s="125">
        <v>5163</v>
      </c>
      <c r="E12" s="126">
        <v>21</v>
      </c>
      <c r="F12" s="127">
        <v>273</v>
      </c>
      <c r="G12" s="127">
        <v>158</v>
      </c>
      <c r="H12" s="127">
        <v>56</v>
      </c>
      <c r="I12" s="127">
        <v>184</v>
      </c>
      <c r="J12" s="127">
        <v>3</v>
      </c>
      <c r="K12" s="127">
        <v>27</v>
      </c>
      <c r="L12" s="127">
        <v>79</v>
      </c>
      <c r="M12" s="127">
        <v>48</v>
      </c>
      <c r="N12" s="127">
        <v>28</v>
      </c>
      <c r="O12" s="127">
        <v>1546</v>
      </c>
      <c r="P12" s="127">
        <v>185</v>
      </c>
      <c r="Q12" s="127">
        <v>186</v>
      </c>
      <c r="R12" s="127">
        <v>45</v>
      </c>
      <c r="S12" s="127">
        <v>7</v>
      </c>
      <c r="T12" s="127">
        <v>1</v>
      </c>
      <c r="U12" s="127">
        <v>7</v>
      </c>
      <c r="V12" s="127">
        <v>132</v>
      </c>
      <c r="W12" s="127">
        <v>44</v>
      </c>
      <c r="X12" s="127" t="s">
        <v>171</v>
      </c>
      <c r="Y12" s="127" t="s">
        <v>171</v>
      </c>
      <c r="Z12" s="127">
        <v>1</v>
      </c>
      <c r="AA12" s="127">
        <v>14</v>
      </c>
      <c r="AB12" s="127">
        <v>181</v>
      </c>
      <c r="AC12" s="127">
        <v>6</v>
      </c>
      <c r="AD12" s="127">
        <v>3</v>
      </c>
      <c r="AE12" s="127">
        <v>20</v>
      </c>
      <c r="AF12" s="127">
        <v>314</v>
      </c>
      <c r="AG12" s="127">
        <v>16</v>
      </c>
      <c r="AH12" s="127">
        <v>50</v>
      </c>
      <c r="AI12" s="127">
        <v>68</v>
      </c>
      <c r="AJ12" s="127">
        <v>11</v>
      </c>
      <c r="AK12" s="127">
        <v>92</v>
      </c>
      <c r="AL12" s="127">
        <v>38</v>
      </c>
      <c r="AM12" s="127">
        <v>5</v>
      </c>
      <c r="AN12" s="127">
        <v>23</v>
      </c>
      <c r="AO12" s="127">
        <v>1215</v>
      </c>
      <c r="AP12" s="127">
        <v>76</v>
      </c>
      <c r="AQ12" s="130" t="s">
        <v>179</v>
      </c>
      <c r="AR12" s="129">
        <v>3211</v>
      </c>
      <c r="AS12" s="117"/>
    </row>
    <row r="13" spans="1:45" s="131" customFormat="1" ht="15" customHeight="1">
      <c r="A13" s="131" t="s">
        <v>169</v>
      </c>
      <c r="B13" s="132" t="s">
        <v>180</v>
      </c>
      <c r="C13" s="133" t="s">
        <v>181</v>
      </c>
      <c r="D13" s="134">
        <v>2.19</v>
      </c>
      <c r="E13" s="135">
        <v>2.4300000000000002</v>
      </c>
      <c r="F13" s="136">
        <v>2.27</v>
      </c>
      <c r="G13" s="136">
        <v>2.4900000000000002</v>
      </c>
      <c r="H13" s="136">
        <v>3.34</v>
      </c>
      <c r="I13" s="136">
        <v>2.0299999999999998</v>
      </c>
      <c r="J13" s="136" t="s">
        <v>172</v>
      </c>
      <c r="K13" s="136">
        <v>2.56</v>
      </c>
      <c r="L13" s="136">
        <v>2.63</v>
      </c>
      <c r="M13" s="136">
        <v>2.56</v>
      </c>
      <c r="N13" s="136">
        <v>2.89</v>
      </c>
      <c r="O13" s="136">
        <v>2.15</v>
      </c>
      <c r="P13" s="136">
        <v>1.92</v>
      </c>
      <c r="Q13" s="136">
        <v>2.1</v>
      </c>
      <c r="R13" s="136">
        <v>2.4</v>
      </c>
      <c r="S13" s="136">
        <v>2.57</v>
      </c>
      <c r="T13" s="136" t="s">
        <v>172</v>
      </c>
      <c r="U13" s="136">
        <v>2.14</v>
      </c>
      <c r="V13" s="136">
        <v>2.16</v>
      </c>
      <c r="W13" s="136">
        <v>2.0699999999999998</v>
      </c>
      <c r="X13" s="136" t="s">
        <v>171</v>
      </c>
      <c r="Y13" s="136" t="s">
        <v>171</v>
      </c>
      <c r="Z13" s="136" t="s">
        <v>172</v>
      </c>
      <c r="AA13" s="136">
        <v>2.14</v>
      </c>
      <c r="AB13" s="136">
        <v>1.92</v>
      </c>
      <c r="AC13" s="136">
        <v>2.83</v>
      </c>
      <c r="AD13" s="136" t="s">
        <v>172</v>
      </c>
      <c r="AE13" s="136">
        <v>2.9</v>
      </c>
      <c r="AF13" s="136">
        <v>2.21</v>
      </c>
      <c r="AG13" s="136">
        <v>2.81</v>
      </c>
      <c r="AH13" s="136">
        <v>2.84</v>
      </c>
      <c r="AI13" s="136">
        <v>3.19</v>
      </c>
      <c r="AJ13" s="136">
        <v>2.73</v>
      </c>
      <c r="AK13" s="136">
        <v>2.42</v>
      </c>
      <c r="AL13" s="136">
        <v>3.21</v>
      </c>
      <c r="AM13" s="136">
        <v>2.8</v>
      </c>
      <c r="AN13" s="136">
        <v>3.22</v>
      </c>
      <c r="AO13" s="136">
        <v>1.97</v>
      </c>
      <c r="AP13" s="136">
        <v>2.29</v>
      </c>
      <c r="AQ13" s="130" t="s">
        <v>182</v>
      </c>
      <c r="AR13" s="137" t="s">
        <v>183</v>
      </c>
      <c r="AS13" s="138"/>
    </row>
    <row r="14" spans="1:45" ht="15" customHeight="1">
      <c r="A14" t="s">
        <v>169</v>
      </c>
      <c r="B14" s="139" t="s">
        <v>184</v>
      </c>
      <c r="C14" s="140">
        <v>5</v>
      </c>
      <c r="D14" s="125">
        <v>73992</v>
      </c>
      <c r="E14" s="141">
        <v>201</v>
      </c>
      <c r="F14" s="142">
        <v>2512</v>
      </c>
      <c r="G14" s="142">
        <v>7281</v>
      </c>
      <c r="H14" s="142">
        <v>8628</v>
      </c>
      <c r="I14" s="142">
        <v>4060</v>
      </c>
      <c r="J14" s="142">
        <v>2005</v>
      </c>
      <c r="K14" s="142">
        <v>2610</v>
      </c>
      <c r="L14" s="142">
        <v>1048</v>
      </c>
      <c r="M14" s="142">
        <v>1538</v>
      </c>
      <c r="N14" s="142">
        <v>1616</v>
      </c>
      <c r="O14" s="142">
        <v>10772</v>
      </c>
      <c r="P14" s="142">
        <v>650</v>
      </c>
      <c r="Q14" s="142">
        <v>1204</v>
      </c>
      <c r="R14" s="142">
        <v>229</v>
      </c>
      <c r="S14" s="142">
        <v>140</v>
      </c>
      <c r="T14" s="142">
        <v>13</v>
      </c>
      <c r="U14" s="142">
        <v>235</v>
      </c>
      <c r="V14" s="142">
        <v>1161</v>
      </c>
      <c r="W14" s="142">
        <v>336</v>
      </c>
      <c r="X14" s="142">
        <v>2</v>
      </c>
      <c r="Y14" s="142">
        <v>168</v>
      </c>
      <c r="Z14" s="142">
        <v>114</v>
      </c>
      <c r="AA14" s="142">
        <v>321</v>
      </c>
      <c r="AB14" s="142">
        <v>1818</v>
      </c>
      <c r="AC14" s="142">
        <v>476</v>
      </c>
      <c r="AD14" s="142">
        <v>1002</v>
      </c>
      <c r="AE14" s="142">
        <v>2255</v>
      </c>
      <c r="AF14" s="142">
        <v>4981</v>
      </c>
      <c r="AG14" s="142">
        <v>133</v>
      </c>
      <c r="AH14" s="142">
        <v>408</v>
      </c>
      <c r="AI14" s="142">
        <v>938</v>
      </c>
      <c r="AJ14" s="142">
        <v>28</v>
      </c>
      <c r="AK14" s="142">
        <v>3164</v>
      </c>
      <c r="AL14" s="142">
        <v>341</v>
      </c>
      <c r="AM14" s="142">
        <v>11</v>
      </c>
      <c r="AN14" s="142">
        <v>326</v>
      </c>
      <c r="AO14" s="142">
        <v>10672</v>
      </c>
      <c r="AP14" s="142">
        <v>595</v>
      </c>
      <c r="AQ14" s="128" t="s">
        <v>173</v>
      </c>
      <c r="AR14" s="143" t="s">
        <v>183</v>
      </c>
      <c r="AS14" s="117"/>
    </row>
    <row r="15" spans="1:45" ht="15" customHeight="1">
      <c r="A15" t="s">
        <v>169</v>
      </c>
      <c r="B15" s="188" t="s">
        <v>184</v>
      </c>
      <c r="C15" s="124">
        <v>4</v>
      </c>
      <c r="D15" s="125">
        <v>72488</v>
      </c>
      <c r="E15" s="126">
        <v>369</v>
      </c>
      <c r="F15" s="127">
        <v>5279</v>
      </c>
      <c r="G15" s="127">
        <v>4203</v>
      </c>
      <c r="H15" s="127">
        <v>2072</v>
      </c>
      <c r="I15" s="127">
        <v>4482</v>
      </c>
      <c r="J15" s="127">
        <v>428</v>
      </c>
      <c r="K15" s="127">
        <v>1826</v>
      </c>
      <c r="L15" s="127">
        <v>1399</v>
      </c>
      <c r="M15" s="127">
        <v>1331</v>
      </c>
      <c r="N15" s="127">
        <v>1274</v>
      </c>
      <c r="O15" s="127">
        <v>14527</v>
      </c>
      <c r="P15" s="127">
        <v>1044</v>
      </c>
      <c r="Q15" s="127">
        <v>2475</v>
      </c>
      <c r="R15" s="127">
        <v>299</v>
      </c>
      <c r="S15" s="127">
        <v>257</v>
      </c>
      <c r="T15" s="127">
        <v>24</v>
      </c>
      <c r="U15" s="127">
        <v>166</v>
      </c>
      <c r="V15" s="127">
        <v>781</v>
      </c>
      <c r="W15" s="127">
        <v>447</v>
      </c>
      <c r="X15" s="127">
        <v>2</v>
      </c>
      <c r="Y15" s="127">
        <v>30</v>
      </c>
      <c r="Z15" s="127">
        <v>113</v>
      </c>
      <c r="AA15" s="127">
        <v>227</v>
      </c>
      <c r="AB15" s="127">
        <v>4284</v>
      </c>
      <c r="AC15" s="127">
        <v>479</v>
      </c>
      <c r="AD15" s="127">
        <v>320</v>
      </c>
      <c r="AE15" s="127">
        <v>999</v>
      </c>
      <c r="AF15" s="127">
        <v>4532</v>
      </c>
      <c r="AG15" s="127">
        <v>209</v>
      </c>
      <c r="AH15" s="127">
        <v>650</v>
      </c>
      <c r="AI15" s="127">
        <v>1404</v>
      </c>
      <c r="AJ15" s="127">
        <v>41</v>
      </c>
      <c r="AK15" s="127">
        <v>2276</v>
      </c>
      <c r="AL15" s="127">
        <v>299</v>
      </c>
      <c r="AM15" s="127">
        <v>24</v>
      </c>
      <c r="AN15" s="127">
        <v>294</v>
      </c>
      <c r="AO15" s="127">
        <v>12729</v>
      </c>
      <c r="AP15" s="127">
        <v>893</v>
      </c>
      <c r="AQ15" s="130" t="s">
        <v>174</v>
      </c>
      <c r="AR15" s="129">
        <v>115773</v>
      </c>
      <c r="AS15" s="117"/>
    </row>
    <row r="16" spans="1:45" ht="15" customHeight="1">
      <c r="A16" t="s">
        <v>169</v>
      </c>
      <c r="B16" s="188" t="s">
        <v>184</v>
      </c>
      <c r="C16" s="124">
        <v>3</v>
      </c>
      <c r="D16" s="125">
        <v>71093</v>
      </c>
      <c r="E16" s="126">
        <v>325</v>
      </c>
      <c r="F16" s="127">
        <v>6311</v>
      </c>
      <c r="G16" s="127">
        <v>3335</v>
      </c>
      <c r="H16" s="127">
        <v>1559</v>
      </c>
      <c r="I16" s="127">
        <v>5747</v>
      </c>
      <c r="J16" s="127">
        <v>299</v>
      </c>
      <c r="K16" s="127">
        <v>1571</v>
      </c>
      <c r="L16" s="127">
        <v>2092</v>
      </c>
      <c r="M16" s="127">
        <v>737</v>
      </c>
      <c r="N16" s="127">
        <v>581</v>
      </c>
      <c r="O16" s="127">
        <v>16336</v>
      </c>
      <c r="P16" s="127">
        <v>1369</v>
      </c>
      <c r="Q16" s="127">
        <v>1206</v>
      </c>
      <c r="R16" s="127">
        <v>298</v>
      </c>
      <c r="S16" s="127">
        <v>323</v>
      </c>
      <c r="T16" s="127">
        <v>14</v>
      </c>
      <c r="U16" s="127">
        <v>111</v>
      </c>
      <c r="V16" s="127">
        <v>1263</v>
      </c>
      <c r="W16" s="127">
        <v>364</v>
      </c>
      <c r="X16" s="127">
        <v>6</v>
      </c>
      <c r="Y16" s="127">
        <v>30</v>
      </c>
      <c r="Z16" s="127">
        <v>89</v>
      </c>
      <c r="AA16" s="127">
        <v>215</v>
      </c>
      <c r="AB16" s="127">
        <v>4124</v>
      </c>
      <c r="AC16" s="127">
        <v>545</v>
      </c>
      <c r="AD16" s="127">
        <v>144</v>
      </c>
      <c r="AE16" s="127">
        <v>547</v>
      </c>
      <c r="AF16" s="127">
        <v>2618</v>
      </c>
      <c r="AG16" s="127">
        <v>321</v>
      </c>
      <c r="AH16" s="127">
        <v>1518</v>
      </c>
      <c r="AI16" s="127">
        <v>1130</v>
      </c>
      <c r="AJ16" s="127">
        <v>26</v>
      </c>
      <c r="AK16" s="127">
        <v>2187</v>
      </c>
      <c r="AL16" s="127">
        <v>248</v>
      </c>
      <c r="AM16" s="127">
        <v>49</v>
      </c>
      <c r="AN16" s="127">
        <v>204</v>
      </c>
      <c r="AO16" s="127">
        <v>12425</v>
      </c>
      <c r="AP16" s="127">
        <v>826</v>
      </c>
      <c r="AQ16" s="130" t="s">
        <v>175</v>
      </c>
      <c r="AR16" s="129" t="s">
        <v>183</v>
      </c>
      <c r="AS16" s="117"/>
    </row>
    <row r="17" spans="1:45" ht="15" customHeight="1">
      <c r="A17" t="s">
        <v>169</v>
      </c>
      <c r="B17" s="188" t="s">
        <v>184</v>
      </c>
      <c r="C17" s="124">
        <v>2</v>
      </c>
      <c r="D17" s="125">
        <v>52107</v>
      </c>
      <c r="E17" s="126">
        <v>257</v>
      </c>
      <c r="F17" s="127">
        <v>3481</v>
      </c>
      <c r="G17" s="127">
        <v>2697</v>
      </c>
      <c r="H17" s="127">
        <v>865</v>
      </c>
      <c r="I17" s="127">
        <v>3756</v>
      </c>
      <c r="J17" s="127">
        <v>34</v>
      </c>
      <c r="K17" s="127">
        <v>788</v>
      </c>
      <c r="L17" s="127">
        <v>797</v>
      </c>
      <c r="M17" s="127">
        <v>560</v>
      </c>
      <c r="N17" s="127">
        <v>356</v>
      </c>
      <c r="O17" s="127">
        <v>14512</v>
      </c>
      <c r="P17" s="127">
        <v>1367</v>
      </c>
      <c r="Q17" s="127">
        <v>1947</v>
      </c>
      <c r="R17" s="127">
        <v>263</v>
      </c>
      <c r="S17" s="127">
        <v>94</v>
      </c>
      <c r="T17" s="127">
        <v>8</v>
      </c>
      <c r="U17" s="127">
        <v>91</v>
      </c>
      <c r="V17" s="127">
        <v>890</v>
      </c>
      <c r="W17" s="127">
        <v>242</v>
      </c>
      <c r="X17" s="127">
        <v>6</v>
      </c>
      <c r="Y17" s="127">
        <v>13</v>
      </c>
      <c r="Z17" s="127">
        <v>48</v>
      </c>
      <c r="AA17" s="127">
        <v>150</v>
      </c>
      <c r="AB17" s="127">
        <v>4735</v>
      </c>
      <c r="AC17" s="127">
        <v>335</v>
      </c>
      <c r="AD17" s="127">
        <v>138</v>
      </c>
      <c r="AE17" s="127">
        <v>254</v>
      </c>
      <c r="AF17" s="127">
        <v>1763</v>
      </c>
      <c r="AG17" s="127">
        <v>98</v>
      </c>
      <c r="AH17" s="127">
        <v>190</v>
      </c>
      <c r="AI17" s="127">
        <v>316</v>
      </c>
      <c r="AJ17" s="127">
        <v>4</v>
      </c>
      <c r="AK17" s="127">
        <v>1057</v>
      </c>
      <c r="AL17" s="127">
        <v>63</v>
      </c>
      <c r="AM17" s="127">
        <v>25</v>
      </c>
      <c r="AN17" s="127">
        <v>31</v>
      </c>
      <c r="AO17" s="127">
        <v>9344</v>
      </c>
      <c r="AP17" s="127">
        <v>532</v>
      </c>
      <c r="AQ17" s="130" t="s">
        <v>176</v>
      </c>
      <c r="AR17" s="129" t="s">
        <v>183</v>
      </c>
      <c r="AS17" s="117"/>
    </row>
    <row r="18" spans="1:45" ht="15" customHeight="1">
      <c r="A18" t="s">
        <v>169</v>
      </c>
      <c r="B18" s="188" t="s">
        <v>184</v>
      </c>
      <c r="C18" s="124">
        <v>1</v>
      </c>
      <c r="D18" s="125">
        <v>26281</v>
      </c>
      <c r="E18" s="126">
        <v>82</v>
      </c>
      <c r="F18" s="127">
        <v>641</v>
      </c>
      <c r="G18" s="127">
        <v>1215</v>
      </c>
      <c r="H18" s="127">
        <v>232</v>
      </c>
      <c r="I18" s="127">
        <v>2075</v>
      </c>
      <c r="J18" s="127">
        <v>40</v>
      </c>
      <c r="K18" s="127">
        <v>849</v>
      </c>
      <c r="L18" s="127">
        <v>209</v>
      </c>
      <c r="M18" s="127">
        <v>596</v>
      </c>
      <c r="N18" s="127">
        <v>432</v>
      </c>
      <c r="O18" s="127">
        <v>3773</v>
      </c>
      <c r="P18" s="127">
        <v>274</v>
      </c>
      <c r="Q18" s="127">
        <v>1482</v>
      </c>
      <c r="R18" s="127">
        <v>72</v>
      </c>
      <c r="S18" s="127">
        <v>19</v>
      </c>
      <c r="T18" s="127">
        <v>5</v>
      </c>
      <c r="U18" s="127">
        <v>58</v>
      </c>
      <c r="V18" s="127">
        <v>424</v>
      </c>
      <c r="W18" s="127">
        <v>314</v>
      </c>
      <c r="X18" s="127">
        <v>2</v>
      </c>
      <c r="Y18" s="127">
        <v>8</v>
      </c>
      <c r="Z18" s="127">
        <v>14</v>
      </c>
      <c r="AA18" s="127">
        <v>67</v>
      </c>
      <c r="AB18" s="127">
        <v>2849</v>
      </c>
      <c r="AC18" s="127">
        <v>64</v>
      </c>
      <c r="AD18" s="127">
        <v>60</v>
      </c>
      <c r="AE18" s="127">
        <v>173</v>
      </c>
      <c r="AF18" s="127">
        <v>2287</v>
      </c>
      <c r="AG18" s="127">
        <v>11</v>
      </c>
      <c r="AH18" s="127">
        <v>20</v>
      </c>
      <c r="AI18" s="127">
        <v>41</v>
      </c>
      <c r="AJ18" s="127">
        <v>1</v>
      </c>
      <c r="AK18" s="127">
        <v>707</v>
      </c>
      <c r="AL18" s="127">
        <v>11</v>
      </c>
      <c r="AM18" s="127">
        <v>4</v>
      </c>
      <c r="AN18" s="127">
        <v>1</v>
      </c>
      <c r="AO18" s="127">
        <v>7027</v>
      </c>
      <c r="AP18" s="127">
        <v>142</v>
      </c>
      <c r="AQ18" s="130" t="s">
        <v>177</v>
      </c>
      <c r="AR18" s="129" t="s">
        <v>183</v>
      </c>
      <c r="AS18" s="117"/>
    </row>
    <row r="19" spans="1:45" ht="15" customHeight="1">
      <c r="A19" t="s">
        <v>169</v>
      </c>
      <c r="B19" s="188" t="s">
        <v>184</v>
      </c>
      <c r="C19" s="124" t="s">
        <v>178</v>
      </c>
      <c r="D19" s="125">
        <v>295961</v>
      </c>
      <c r="E19" s="126">
        <v>1234</v>
      </c>
      <c r="F19" s="127">
        <v>18224</v>
      </c>
      <c r="G19" s="127">
        <v>18731</v>
      </c>
      <c r="H19" s="127">
        <v>13356</v>
      </c>
      <c r="I19" s="127">
        <v>20120</v>
      </c>
      <c r="J19" s="127">
        <v>2806</v>
      </c>
      <c r="K19" s="127">
        <v>7644</v>
      </c>
      <c r="L19" s="127">
        <v>5545</v>
      </c>
      <c r="M19" s="127">
        <v>4762</v>
      </c>
      <c r="N19" s="127">
        <v>4259</v>
      </c>
      <c r="O19" s="127">
        <v>59920</v>
      </c>
      <c r="P19" s="127">
        <v>4704</v>
      </c>
      <c r="Q19" s="127">
        <v>8314</v>
      </c>
      <c r="R19" s="127">
        <v>1161</v>
      </c>
      <c r="S19" s="127">
        <v>833</v>
      </c>
      <c r="T19" s="127">
        <v>64</v>
      </c>
      <c r="U19" s="127">
        <v>661</v>
      </c>
      <c r="V19" s="127">
        <v>4519</v>
      </c>
      <c r="W19" s="127">
        <v>1703</v>
      </c>
      <c r="X19" s="127">
        <v>18</v>
      </c>
      <c r="Y19" s="127">
        <v>249</v>
      </c>
      <c r="Z19" s="127">
        <v>378</v>
      </c>
      <c r="AA19" s="127">
        <v>980</v>
      </c>
      <c r="AB19" s="127">
        <v>17810</v>
      </c>
      <c r="AC19" s="127">
        <v>1899</v>
      </c>
      <c r="AD19" s="127">
        <v>1664</v>
      </c>
      <c r="AE19" s="127">
        <v>4228</v>
      </c>
      <c r="AF19" s="127">
        <v>16181</v>
      </c>
      <c r="AG19" s="127">
        <v>772</v>
      </c>
      <c r="AH19" s="127">
        <v>2786</v>
      </c>
      <c r="AI19" s="127">
        <v>3829</v>
      </c>
      <c r="AJ19" s="127">
        <v>100</v>
      </c>
      <c r="AK19" s="127">
        <v>9391</v>
      </c>
      <c r="AL19" s="127">
        <v>962</v>
      </c>
      <c r="AM19" s="127">
        <v>113</v>
      </c>
      <c r="AN19" s="127">
        <v>856</v>
      </c>
      <c r="AO19" s="127">
        <v>52197</v>
      </c>
      <c r="AP19" s="127">
        <v>2988</v>
      </c>
      <c r="AQ19" s="130" t="s">
        <v>179</v>
      </c>
      <c r="AR19" s="129">
        <v>115773</v>
      </c>
      <c r="AS19" s="117"/>
    </row>
    <row r="20" spans="1:45" s="131" customFormat="1" ht="15" customHeight="1">
      <c r="A20" s="131" t="s">
        <v>169</v>
      </c>
      <c r="B20" s="132" t="s">
        <v>180</v>
      </c>
      <c r="C20" s="133" t="s">
        <v>181</v>
      </c>
      <c r="D20" s="134">
        <v>3.39</v>
      </c>
      <c r="E20" s="135">
        <v>3.28</v>
      </c>
      <c r="F20" s="136">
        <v>3.3</v>
      </c>
      <c r="G20" s="136">
        <v>3.73</v>
      </c>
      <c r="H20" s="136">
        <v>4.3499999999999996</v>
      </c>
      <c r="I20" s="136">
        <v>3.23</v>
      </c>
      <c r="J20" s="136">
        <v>4.54</v>
      </c>
      <c r="K20" s="136">
        <v>3.6</v>
      </c>
      <c r="L20" s="136">
        <v>3.41</v>
      </c>
      <c r="M20" s="136">
        <v>3.56</v>
      </c>
      <c r="N20" s="136">
        <v>3.77</v>
      </c>
      <c r="O20" s="136">
        <v>3.23</v>
      </c>
      <c r="P20" s="136">
        <v>3.09</v>
      </c>
      <c r="Q20" s="136">
        <v>3</v>
      </c>
      <c r="R20" s="136">
        <v>3.3</v>
      </c>
      <c r="S20" s="136">
        <v>3.49</v>
      </c>
      <c r="T20" s="136">
        <v>3.5</v>
      </c>
      <c r="U20" s="136">
        <v>3.65</v>
      </c>
      <c r="V20" s="136">
        <v>3.3</v>
      </c>
      <c r="W20" s="136">
        <v>3.15</v>
      </c>
      <c r="X20" s="136">
        <v>2.78</v>
      </c>
      <c r="Y20" s="136">
        <v>4.3499999999999996</v>
      </c>
      <c r="Z20" s="136">
        <v>3.7</v>
      </c>
      <c r="AA20" s="136">
        <v>3.6</v>
      </c>
      <c r="AB20" s="136">
        <v>2.86</v>
      </c>
      <c r="AC20" s="136">
        <v>3.51</v>
      </c>
      <c r="AD20" s="136">
        <v>4.24</v>
      </c>
      <c r="AE20" s="136">
        <v>4.16</v>
      </c>
      <c r="AF20" s="136">
        <v>3.5</v>
      </c>
      <c r="AG20" s="136">
        <v>3.46</v>
      </c>
      <c r="AH20" s="136">
        <v>3.44</v>
      </c>
      <c r="AI20" s="136">
        <v>3.75</v>
      </c>
      <c r="AJ20" s="136">
        <v>3.91</v>
      </c>
      <c r="AK20" s="136">
        <v>3.65</v>
      </c>
      <c r="AL20" s="136">
        <v>3.93</v>
      </c>
      <c r="AM20" s="136">
        <v>3.12</v>
      </c>
      <c r="AN20" s="136">
        <v>4.07</v>
      </c>
      <c r="AO20" s="136">
        <v>3.2</v>
      </c>
      <c r="AP20" s="136">
        <v>3.42</v>
      </c>
      <c r="AQ20" s="130" t="s">
        <v>182</v>
      </c>
      <c r="AR20" s="137" t="s">
        <v>183</v>
      </c>
      <c r="AS20" s="138"/>
    </row>
    <row r="21" spans="1:45" ht="15" customHeight="1">
      <c r="A21" t="s">
        <v>169</v>
      </c>
      <c r="B21" s="139" t="s">
        <v>185</v>
      </c>
      <c r="C21" s="140">
        <v>5</v>
      </c>
      <c r="D21" s="125">
        <v>4828</v>
      </c>
      <c r="E21" s="141">
        <v>14</v>
      </c>
      <c r="F21" s="142">
        <v>67</v>
      </c>
      <c r="G21" s="142">
        <v>368</v>
      </c>
      <c r="H21" s="142">
        <v>217</v>
      </c>
      <c r="I21" s="142">
        <v>88</v>
      </c>
      <c r="J21" s="142">
        <v>2</v>
      </c>
      <c r="K21" s="142">
        <v>88</v>
      </c>
      <c r="L21" s="142">
        <v>50</v>
      </c>
      <c r="M21" s="142">
        <v>63</v>
      </c>
      <c r="N21" s="142">
        <v>67</v>
      </c>
      <c r="O21" s="142">
        <v>1069</v>
      </c>
      <c r="P21" s="142">
        <v>53</v>
      </c>
      <c r="Q21" s="142">
        <v>70</v>
      </c>
      <c r="R21" s="142">
        <v>45</v>
      </c>
      <c r="S21" s="142">
        <v>66</v>
      </c>
      <c r="T21" s="142">
        <v>2</v>
      </c>
      <c r="U21" s="142">
        <v>27</v>
      </c>
      <c r="V21" s="142">
        <v>167</v>
      </c>
      <c r="W21" s="142">
        <v>48</v>
      </c>
      <c r="X21" s="142" t="s">
        <v>171</v>
      </c>
      <c r="Y21" s="142">
        <v>2</v>
      </c>
      <c r="Z21" s="142">
        <v>8</v>
      </c>
      <c r="AA21" s="142">
        <v>32</v>
      </c>
      <c r="AB21" s="142">
        <v>46</v>
      </c>
      <c r="AC21" s="142">
        <v>4</v>
      </c>
      <c r="AD21" s="142">
        <v>14</v>
      </c>
      <c r="AE21" s="142">
        <v>50</v>
      </c>
      <c r="AF21" s="142">
        <v>644</v>
      </c>
      <c r="AG21" s="142">
        <v>18</v>
      </c>
      <c r="AH21" s="142">
        <v>52</v>
      </c>
      <c r="AI21" s="142">
        <v>58</v>
      </c>
      <c r="AJ21" s="142">
        <v>2</v>
      </c>
      <c r="AK21" s="142">
        <v>89</v>
      </c>
      <c r="AL21" s="142">
        <v>61</v>
      </c>
      <c r="AM21" s="142">
        <v>1</v>
      </c>
      <c r="AN21" s="142">
        <v>30</v>
      </c>
      <c r="AO21" s="142">
        <v>1078</v>
      </c>
      <c r="AP21" s="142">
        <v>68</v>
      </c>
      <c r="AQ21" s="128" t="s">
        <v>173</v>
      </c>
      <c r="AR21" s="143" t="s">
        <v>183</v>
      </c>
      <c r="AS21" s="117"/>
    </row>
    <row r="22" spans="1:45" ht="15" customHeight="1">
      <c r="A22" t="s">
        <v>169</v>
      </c>
      <c r="B22" s="188" t="s">
        <v>185</v>
      </c>
      <c r="C22" s="124">
        <v>4</v>
      </c>
      <c r="D22" s="125">
        <v>11707</v>
      </c>
      <c r="E22" s="126">
        <v>47</v>
      </c>
      <c r="F22" s="127">
        <v>477</v>
      </c>
      <c r="G22" s="127">
        <v>475</v>
      </c>
      <c r="H22" s="127">
        <v>132</v>
      </c>
      <c r="I22" s="127">
        <v>274</v>
      </c>
      <c r="J22" s="127" t="s">
        <v>171</v>
      </c>
      <c r="K22" s="127">
        <v>106</v>
      </c>
      <c r="L22" s="127">
        <v>171</v>
      </c>
      <c r="M22" s="127">
        <v>131</v>
      </c>
      <c r="N22" s="127">
        <v>138</v>
      </c>
      <c r="O22" s="127">
        <v>3073</v>
      </c>
      <c r="P22" s="127">
        <v>178</v>
      </c>
      <c r="Q22" s="127">
        <v>427</v>
      </c>
      <c r="R22" s="127">
        <v>82</v>
      </c>
      <c r="S22" s="127">
        <v>138</v>
      </c>
      <c r="T22" s="127">
        <v>3</v>
      </c>
      <c r="U22" s="127">
        <v>40</v>
      </c>
      <c r="V22" s="127">
        <v>208</v>
      </c>
      <c r="W22" s="127">
        <v>138</v>
      </c>
      <c r="X22" s="127">
        <v>1</v>
      </c>
      <c r="Y22" s="127">
        <v>1</v>
      </c>
      <c r="Z22" s="127">
        <v>13</v>
      </c>
      <c r="AA22" s="127">
        <v>37</v>
      </c>
      <c r="AB22" s="127">
        <v>271</v>
      </c>
      <c r="AC22" s="127">
        <v>22</v>
      </c>
      <c r="AD22" s="127">
        <v>14</v>
      </c>
      <c r="AE22" s="127">
        <v>37</v>
      </c>
      <c r="AF22" s="127">
        <v>1254</v>
      </c>
      <c r="AG22" s="127">
        <v>79</v>
      </c>
      <c r="AH22" s="127">
        <v>175</v>
      </c>
      <c r="AI22" s="127">
        <v>193</v>
      </c>
      <c r="AJ22" s="127">
        <v>9</v>
      </c>
      <c r="AK22" s="127">
        <v>219</v>
      </c>
      <c r="AL22" s="127">
        <v>130</v>
      </c>
      <c r="AM22" s="127">
        <v>4</v>
      </c>
      <c r="AN22" s="127">
        <v>77</v>
      </c>
      <c r="AO22" s="127">
        <v>2687</v>
      </c>
      <c r="AP22" s="127">
        <v>246</v>
      </c>
      <c r="AQ22" s="130" t="s">
        <v>174</v>
      </c>
      <c r="AR22" s="129">
        <v>70923</v>
      </c>
      <c r="AS22" s="117"/>
    </row>
    <row r="23" spans="1:45" ht="15" customHeight="1">
      <c r="A23" t="s">
        <v>169</v>
      </c>
      <c r="B23" s="188" t="s">
        <v>185</v>
      </c>
      <c r="C23" s="124">
        <v>3</v>
      </c>
      <c r="D23" s="125">
        <v>22818</v>
      </c>
      <c r="E23" s="126">
        <v>88</v>
      </c>
      <c r="F23" s="127">
        <v>1620</v>
      </c>
      <c r="G23" s="127">
        <v>663</v>
      </c>
      <c r="H23" s="127">
        <v>146</v>
      </c>
      <c r="I23" s="127">
        <v>707</v>
      </c>
      <c r="J23" s="127">
        <v>12</v>
      </c>
      <c r="K23" s="127">
        <v>164</v>
      </c>
      <c r="L23" s="127">
        <v>590</v>
      </c>
      <c r="M23" s="127">
        <v>138</v>
      </c>
      <c r="N23" s="127">
        <v>117</v>
      </c>
      <c r="O23" s="127">
        <v>6864</v>
      </c>
      <c r="P23" s="127">
        <v>559</v>
      </c>
      <c r="Q23" s="127">
        <v>360</v>
      </c>
      <c r="R23" s="127">
        <v>118</v>
      </c>
      <c r="S23" s="127">
        <v>181</v>
      </c>
      <c r="T23" s="127">
        <v>7</v>
      </c>
      <c r="U23" s="127">
        <v>41</v>
      </c>
      <c r="V23" s="127">
        <v>680</v>
      </c>
      <c r="W23" s="127">
        <v>208</v>
      </c>
      <c r="X23" s="127">
        <v>1</v>
      </c>
      <c r="Y23" s="127">
        <v>2</v>
      </c>
      <c r="Z23" s="127">
        <v>25</v>
      </c>
      <c r="AA23" s="127">
        <v>53</v>
      </c>
      <c r="AB23" s="127">
        <v>472</v>
      </c>
      <c r="AC23" s="127">
        <v>45</v>
      </c>
      <c r="AD23" s="127">
        <v>6</v>
      </c>
      <c r="AE23" s="127">
        <v>41</v>
      </c>
      <c r="AF23" s="127">
        <v>1222</v>
      </c>
      <c r="AG23" s="127">
        <v>207</v>
      </c>
      <c r="AH23" s="127">
        <v>998</v>
      </c>
      <c r="AI23" s="127">
        <v>297</v>
      </c>
      <c r="AJ23" s="127">
        <v>18</v>
      </c>
      <c r="AK23" s="127">
        <v>396</v>
      </c>
      <c r="AL23" s="127">
        <v>219</v>
      </c>
      <c r="AM23" s="127">
        <v>14</v>
      </c>
      <c r="AN23" s="127">
        <v>127</v>
      </c>
      <c r="AO23" s="127">
        <v>4887</v>
      </c>
      <c r="AP23" s="127">
        <v>525</v>
      </c>
      <c r="AQ23" s="130" t="s">
        <v>175</v>
      </c>
      <c r="AR23" s="129" t="s">
        <v>183</v>
      </c>
      <c r="AS23" s="117"/>
    </row>
    <row r="24" spans="1:45" ht="15" customHeight="1">
      <c r="A24" t="s">
        <v>169</v>
      </c>
      <c r="B24" s="188" t="s">
        <v>185</v>
      </c>
      <c r="C24" s="124">
        <v>2</v>
      </c>
      <c r="D24" s="125">
        <v>35022</v>
      </c>
      <c r="E24" s="126">
        <v>142</v>
      </c>
      <c r="F24" s="127">
        <v>2512</v>
      </c>
      <c r="G24" s="127">
        <v>815</v>
      </c>
      <c r="H24" s="127">
        <v>138</v>
      </c>
      <c r="I24" s="127">
        <v>960</v>
      </c>
      <c r="J24" s="127">
        <v>11</v>
      </c>
      <c r="K24" s="127">
        <v>137</v>
      </c>
      <c r="L24" s="127">
        <v>620</v>
      </c>
      <c r="M24" s="127">
        <v>151</v>
      </c>
      <c r="N24" s="127">
        <v>107</v>
      </c>
      <c r="O24" s="127">
        <v>14220</v>
      </c>
      <c r="P24" s="127">
        <v>1371</v>
      </c>
      <c r="Q24" s="127">
        <v>1030</v>
      </c>
      <c r="R24" s="127">
        <v>173</v>
      </c>
      <c r="S24" s="127">
        <v>101</v>
      </c>
      <c r="T24" s="127">
        <v>6</v>
      </c>
      <c r="U24" s="127">
        <v>48</v>
      </c>
      <c r="V24" s="127">
        <v>909</v>
      </c>
      <c r="W24" s="127">
        <v>204</v>
      </c>
      <c r="X24" s="127">
        <v>5</v>
      </c>
      <c r="Y24" s="127" t="s">
        <v>171</v>
      </c>
      <c r="Z24" s="127">
        <v>20</v>
      </c>
      <c r="AA24" s="127">
        <v>90</v>
      </c>
      <c r="AB24" s="127">
        <v>1137</v>
      </c>
      <c r="AC24" s="127">
        <v>66</v>
      </c>
      <c r="AD24" s="127">
        <v>4</v>
      </c>
      <c r="AE24" s="127">
        <v>31</v>
      </c>
      <c r="AF24" s="127">
        <v>1094</v>
      </c>
      <c r="AG24" s="127">
        <v>201</v>
      </c>
      <c r="AH24" s="127">
        <v>580</v>
      </c>
      <c r="AI24" s="127">
        <v>213</v>
      </c>
      <c r="AJ24" s="127">
        <v>5</v>
      </c>
      <c r="AK24" s="127">
        <v>404</v>
      </c>
      <c r="AL24" s="127">
        <v>100</v>
      </c>
      <c r="AM24" s="127">
        <v>20</v>
      </c>
      <c r="AN24" s="127">
        <v>44</v>
      </c>
      <c r="AO24" s="127">
        <v>6703</v>
      </c>
      <c r="AP24" s="127">
        <v>650</v>
      </c>
      <c r="AQ24" s="130" t="s">
        <v>176</v>
      </c>
      <c r="AR24" s="129" t="s">
        <v>183</v>
      </c>
      <c r="AS24" s="117"/>
    </row>
    <row r="25" spans="1:45" ht="15" customHeight="1">
      <c r="A25" t="s">
        <v>169</v>
      </c>
      <c r="B25" s="188" t="s">
        <v>185</v>
      </c>
      <c r="C25" s="124">
        <v>1</v>
      </c>
      <c r="D25" s="125">
        <v>46090</v>
      </c>
      <c r="E25" s="126">
        <v>110</v>
      </c>
      <c r="F25" s="127">
        <v>1463</v>
      </c>
      <c r="G25" s="127">
        <v>952</v>
      </c>
      <c r="H25" s="127">
        <v>57</v>
      </c>
      <c r="I25" s="127">
        <v>1680</v>
      </c>
      <c r="J25" s="127">
        <v>16</v>
      </c>
      <c r="K25" s="127">
        <v>462</v>
      </c>
      <c r="L25" s="127">
        <v>478</v>
      </c>
      <c r="M25" s="127">
        <v>376</v>
      </c>
      <c r="N25" s="127">
        <v>225</v>
      </c>
      <c r="O25" s="127">
        <v>13089</v>
      </c>
      <c r="P25" s="127">
        <v>1282</v>
      </c>
      <c r="Q25" s="127">
        <v>2201</v>
      </c>
      <c r="R25" s="127">
        <v>114</v>
      </c>
      <c r="S25" s="127">
        <v>39</v>
      </c>
      <c r="T25" s="127">
        <v>3</v>
      </c>
      <c r="U25" s="127">
        <v>59</v>
      </c>
      <c r="V25" s="127">
        <v>1426</v>
      </c>
      <c r="W25" s="127">
        <v>620</v>
      </c>
      <c r="X25" s="127">
        <v>5</v>
      </c>
      <c r="Y25" s="127">
        <v>1</v>
      </c>
      <c r="Z25" s="127">
        <v>16</v>
      </c>
      <c r="AA25" s="127">
        <v>101</v>
      </c>
      <c r="AB25" s="127">
        <v>2322</v>
      </c>
      <c r="AC25" s="127">
        <v>21</v>
      </c>
      <c r="AD25" s="127">
        <v>21</v>
      </c>
      <c r="AE25" s="127">
        <v>56</v>
      </c>
      <c r="AF25" s="127">
        <v>2943</v>
      </c>
      <c r="AG25" s="127">
        <v>37</v>
      </c>
      <c r="AH25" s="127">
        <v>110</v>
      </c>
      <c r="AI25" s="127">
        <v>111</v>
      </c>
      <c r="AJ25" s="127">
        <v>1</v>
      </c>
      <c r="AK25" s="127">
        <v>733</v>
      </c>
      <c r="AL25" s="127">
        <v>47</v>
      </c>
      <c r="AM25" s="127">
        <v>8</v>
      </c>
      <c r="AN25" s="127">
        <v>10</v>
      </c>
      <c r="AO25" s="127">
        <v>14387</v>
      </c>
      <c r="AP25" s="127">
        <v>508</v>
      </c>
      <c r="AQ25" s="130" t="s">
        <v>177</v>
      </c>
      <c r="AR25" s="129" t="s">
        <v>183</v>
      </c>
      <c r="AS25" s="117"/>
    </row>
    <row r="26" spans="1:45" ht="15" customHeight="1">
      <c r="A26" t="s">
        <v>169</v>
      </c>
      <c r="B26" s="188" t="s">
        <v>185</v>
      </c>
      <c r="C26" s="124" t="s">
        <v>178</v>
      </c>
      <c r="D26" s="125">
        <v>120465</v>
      </c>
      <c r="E26" s="126">
        <v>401</v>
      </c>
      <c r="F26" s="127">
        <v>6139</v>
      </c>
      <c r="G26" s="127">
        <v>3273</v>
      </c>
      <c r="H26" s="127">
        <v>690</v>
      </c>
      <c r="I26" s="127">
        <v>3709</v>
      </c>
      <c r="J26" s="127">
        <v>41</v>
      </c>
      <c r="K26" s="127">
        <v>957</v>
      </c>
      <c r="L26" s="127">
        <v>1909</v>
      </c>
      <c r="M26" s="127">
        <v>859</v>
      </c>
      <c r="N26" s="127">
        <v>654</v>
      </c>
      <c r="O26" s="127">
        <v>38315</v>
      </c>
      <c r="P26" s="127">
        <v>3443</v>
      </c>
      <c r="Q26" s="127">
        <v>4088</v>
      </c>
      <c r="R26" s="127">
        <v>532</v>
      </c>
      <c r="S26" s="127">
        <v>525</v>
      </c>
      <c r="T26" s="127">
        <v>21</v>
      </c>
      <c r="U26" s="127">
        <v>215</v>
      </c>
      <c r="V26" s="127">
        <v>3390</v>
      </c>
      <c r="W26" s="127">
        <v>1218</v>
      </c>
      <c r="X26" s="127">
        <v>12</v>
      </c>
      <c r="Y26" s="127">
        <v>6</v>
      </c>
      <c r="Z26" s="127">
        <v>82</v>
      </c>
      <c r="AA26" s="127">
        <v>313</v>
      </c>
      <c r="AB26" s="127">
        <v>4248</v>
      </c>
      <c r="AC26" s="127">
        <v>158</v>
      </c>
      <c r="AD26" s="127">
        <v>59</v>
      </c>
      <c r="AE26" s="127">
        <v>215</v>
      </c>
      <c r="AF26" s="127">
        <v>7157</v>
      </c>
      <c r="AG26" s="127">
        <v>542</v>
      </c>
      <c r="AH26" s="127">
        <v>1915</v>
      </c>
      <c r="AI26" s="127">
        <v>872</v>
      </c>
      <c r="AJ26" s="127">
        <v>35</v>
      </c>
      <c r="AK26" s="127">
        <v>1841</v>
      </c>
      <c r="AL26" s="127">
        <v>557</v>
      </c>
      <c r="AM26" s="127">
        <v>47</v>
      </c>
      <c r="AN26" s="127">
        <v>288</v>
      </c>
      <c r="AO26" s="127">
        <v>29742</v>
      </c>
      <c r="AP26" s="127">
        <v>1997</v>
      </c>
      <c r="AQ26" s="130" t="s">
        <v>179</v>
      </c>
      <c r="AR26" s="129">
        <v>70923</v>
      </c>
      <c r="AS26" s="117"/>
    </row>
    <row r="27" spans="1:45" s="131" customFormat="1" ht="15" customHeight="1">
      <c r="A27" s="131" t="s">
        <v>169</v>
      </c>
      <c r="B27" s="132" t="s">
        <v>180</v>
      </c>
      <c r="C27" s="133" t="s">
        <v>181</v>
      </c>
      <c r="D27" s="134">
        <v>2.12</v>
      </c>
      <c r="E27" s="135">
        <v>2.2799999999999998</v>
      </c>
      <c r="F27" s="136">
        <v>2.21</v>
      </c>
      <c r="G27" s="136">
        <v>2.54</v>
      </c>
      <c r="H27" s="136">
        <v>3.46</v>
      </c>
      <c r="I27" s="136">
        <v>1.96</v>
      </c>
      <c r="J27" s="136">
        <v>2.0499999999999998</v>
      </c>
      <c r="K27" s="136">
        <v>2.19</v>
      </c>
      <c r="L27" s="136">
        <v>2.3199999999999998</v>
      </c>
      <c r="M27" s="136">
        <v>2.25</v>
      </c>
      <c r="N27" s="136">
        <v>2.56</v>
      </c>
      <c r="O27" s="136">
        <v>2.08</v>
      </c>
      <c r="P27" s="136">
        <v>1.94</v>
      </c>
      <c r="Q27" s="136">
        <v>1.81</v>
      </c>
      <c r="R27" s="136">
        <v>2.57</v>
      </c>
      <c r="S27" s="136">
        <v>3.17</v>
      </c>
      <c r="T27" s="136">
        <v>2.76</v>
      </c>
      <c r="U27" s="136">
        <v>2.67</v>
      </c>
      <c r="V27" s="136">
        <v>2.0499999999999998</v>
      </c>
      <c r="W27" s="136">
        <v>2.0099999999999998</v>
      </c>
      <c r="X27" s="136">
        <v>1.83</v>
      </c>
      <c r="Y27" s="136">
        <v>3.5</v>
      </c>
      <c r="Z27" s="136">
        <v>2.72</v>
      </c>
      <c r="AA27" s="136">
        <v>2.39</v>
      </c>
      <c r="AB27" s="136">
        <v>1.72</v>
      </c>
      <c r="AC27" s="136">
        <v>2.5099999999999998</v>
      </c>
      <c r="AD27" s="136">
        <v>2.93</v>
      </c>
      <c r="AE27" s="136">
        <v>2.97</v>
      </c>
      <c r="AF27" s="136">
        <v>2.38</v>
      </c>
      <c r="AG27" s="136">
        <v>2.7</v>
      </c>
      <c r="AH27" s="136">
        <v>2.73</v>
      </c>
      <c r="AI27" s="136">
        <v>2.86</v>
      </c>
      <c r="AJ27" s="136">
        <v>3.17</v>
      </c>
      <c r="AK27" s="136">
        <v>2.2000000000000002</v>
      </c>
      <c r="AL27" s="136">
        <v>3.1</v>
      </c>
      <c r="AM27" s="136">
        <v>2.36</v>
      </c>
      <c r="AN27" s="136">
        <v>3.25</v>
      </c>
      <c r="AO27" s="136">
        <v>1.97</v>
      </c>
      <c r="AP27" s="136">
        <v>2.36</v>
      </c>
      <c r="AQ27" s="130" t="s">
        <v>182</v>
      </c>
      <c r="AR27" s="137" t="s">
        <v>183</v>
      </c>
      <c r="AS27" s="138"/>
    </row>
    <row r="28" spans="1:45" ht="15" customHeight="1">
      <c r="A28" t="s">
        <v>169</v>
      </c>
      <c r="B28" s="139" t="s">
        <v>186</v>
      </c>
      <c r="C28" s="140">
        <v>5</v>
      </c>
      <c r="D28" s="125">
        <v>37144</v>
      </c>
      <c r="E28" s="141">
        <v>162</v>
      </c>
      <c r="F28" s="142">
        <v>403</v>
      </c>
      <c r="G28" s="142">
        <v>1983</v>
      </c>
      <c r="H28" s="142">
        <v>972</v>
      </c>
      <c r="I28" s="142">
        <v>493</v>
      </c>
      <c r="J28" s="142">
        <v>7</v>
      </c>
      <c r="K28" s="142">
        <v>390</v>
      </c>
      <c r="L28" s="142">
        <v>315</v>
      </c>
      <c r="M28" s="142">
        <v>272</v>
      </c>
      <c r="N28" s="142">
        <v>201</v>
      </c>
      <c r="O28" s="142">
        <v>4329</v>
      </c>
      <c r="P28" s="142">
        <v>220</v>
      </c>
      <c r="Q28" s="142">
        <v>489</v>
      </c>
      <c r="R28" s="142">
        <v>158</v>
      </c>
      <c r="S28" s="142">
        <v>108</v>
      </c>
      <c r="T28" s="142">
        <v>23</v>
      </c>
      <c r="U28" s="142">
        <v>91</v>
      </c>
      <c r="V28" s="142">
        <v>465</v>
      </c>
      <c r="W28" s="142">
        <v>219</v>
      </c>
      <c r="X28" s="142">
        <v>24</v>
      </c>
      <c r="Y28" s="142">
        <v>9</v>
      </c>
      <c r="Z28" s="142">
        <v>16</v>
      </c>
      <c r="AA28" s="142">
        <v>113</v>
      </c>
      <c r="AB28" s="142">
        <v>347</v>
      </c>
      <c r="AC28" s="142">
        <v>36</v>
      </c>
      <c r="AD28" s="142">
        <v>51</v>
      </c>
      <c r="AE28" s="142">
        <v>202</v>
      </c>
      <c r="AF28" s="142">
        <v>2269</v>
      </c>
      <c r="AG28" s="142">
        <v>89</v>
      </c>
      <c r="AH28" s="142">
        <v>194</v>
      </c>
      <c r="AI28" s="142">
        <v>15290</v>
      </c>
      <c r="AJ28" s="142">
        <v>805</v>
      </c>
      <c r="AK28" s="142">
        <v>480</v>
      </c>
      <c r="AL28" s="142">
        <v>330</v>
      </c>
      <c r="AM28" s="142">
        <v>16</v>
      </c>
      <c r="AN28" s="142">
        <v>199</v>
      </c>
      <c r="AO28" s="142">
        <v>5166</v>
      </c>
      <c r="AP28" s="142">
        <v>208</v>
      </c>
      <c r="AQ28" s="128" t="s">
        <v>173</v>
      </c>
      <c r="AR28" s="143" t="s">
        <v>183</v>
      </c>
      <c r="AS28" s="117"/>
    </row>
    <row r="29" spans="1:45" ht="15" customHeight="1">
      <c r="A29" t="s">
        <v>169</v>
      </c>
      <c r="B29" s="188" t="s">
        <v>186</v>
      </c>
      <c r="C29" s="124">
        <v>4</v>
      </c>
      <c r="D29" s="125">
        <v>63832</v>
      </c>
      <c r="E29" s="126">
        <v>348</v>
      </c>
      <c r="F29" s="127">
        <v>2049</v>
      </c>
      <c r="G29" s="127">
        <v>2103</v>
      </c>
      <c r="H29" s="127">
        <v>438</v>
      </c>
      <c r="I29" s="127">
        <v>1016</v>
      </c>
      <c r="J29" s="127">
        <v>7</v>
      </c>
      <c r="K29" s="127">
        <v>432</v>
      </c>
      <c r="L29" s="127">
        <v>731</v>
      </c>
      <c r="M29" s="127">
        <v>405</v>
      </c>
      <c r="N29" s="127">
        <v>334</v>
      </c>
      <c r="O29" s="127">
        <v>11491</v>
      </c>
      <c r="P29" s="127">
        <v>737</v>
      </c>
      <c r="Q29" s="127">
        <v>2066</v>
      </c>
      <c r="R29" s="127">
        <v>315</v>
      </c>
      <c r="S29" s="127">
        <v>149</v>
      </c>
      <c r="T29" s="127">
        <v>11</v>
      </c>
      <c r="U29" s="127">
        <v>105</v>
      </c>
      <c r="V29" s="127">
        <v>503</v>
      </c>
      <c r="W29" s="127">
        <v>380</v>
      </c>
      <c r="X29" s="127">
        <v>31</v>
      </c>
      <c r="Y29" s="127">
        <v>3</v>
      </c>
      <c r="Z29" s="127">
        <v>37</v>
      </c>
      <c r="AA29" s="127">
        <v>159</v>
      </c>
      <c r="AB29" s="127">
        <v>1411</v>
      </c>
      <c r="AC29" s="127">
        <v>85</v>
      </c>
      <c r="AD29" s="127">
        <v>42</v>
      </c>
      <c r="AE29" s="127">
        <v>172</v>
      </c>
      <c r="AF29" s="127">
        <v>4040</v>
      </c>
      <c r="AG29" s="127">
        <v>239</v>
      </c>
      <c r="AH29" s="127">
        <v>456</v>
      </c>
      <c r="AI29" s="127">
        <v>18341</v>
      </c>
      <c r="AJ29" s="127">
        <v>2244</v>
      </c>
      <c r="AK29" s="127">
        <v>762</v>
      </c>
      <c r="AL29" s="127">
        <v>617</v>
      </c>
      <c r="AM29" s="127">
        <v>37</v>
      </c>
      <c r="AN29" s="127">
        <v>364</v>
      </c>
      <c r="AO29" s="127">
        <v>10714</v>
      </c>
      <c r="AP29" s="127">
        <v>458</v>
      </c>
      <c r="AQ29" s="130" t="s">
        <v>174</v>
      </c>
      <c r="AR29" s="129">
        <v>235891</v>
      </c>
      <c r="AS29" s="117"/>
    </row>
    <row r="30" spans="1:45" ht="15" customHeight="1">
      <c r="A30" t="s">
        <v>169</v>
      </c>
      <c r="B30" s="188" t="s">
        <v>186</v>
      </c>
      <c r="C30" s="124">
        <v>3</v>
      </c>
      <c r="D30" s="125">
        <v>92188</v>
      </c>
      <c r="E30" s="126">
        <v>447</v>
      </c>
      <c r="F30" s="127">
        <v>5613</v>
      </c>
      <c r="G30" s="127">
        <v>2463</v>
      </c>
      <c r="H30" s="127">
        <v>519</v>
      </c>
      <c r="I30" s="127">
        <v>2617</v>
      </c>
      <c r="J30" s="127">
        <v>20</v>
      </c>
      <c r="K30" s="127">
        <v>521</v>
      </c>
      <c r="L30" s="127">
        <v>2096</v>
      </c>
      <c r="M30" s="127">
        <v>353</v>
      </c>
      <c r="N30" s="127">
        <v>249</v>
      </c>
      <c r="O30" s="127">
        <v>23262</v>
      </c>
      <c r="P30" s="127">
        <v>1938</v>
      </c>
      <c r="Q30" s="127">
        <v>1552</v>
      </c>
      <c r="R30" s="127">
        <v>390</v>
      </c>
      <c r="S30" s="127">
        <v>250</v>
      </c>
      <c r="T30" s="127">
        <v>15</v>
      </c>
      <c r="U30" s="127">
        <v>102</v>
      </c>
      <c r="V30" s="127">
        <v>1465</v>
      </c>
      <c r="W30" s="127">
        <v>488</v>
      </c>
      <c r="X30" s="127">
        <v>37</v>
      </c>
      <c r="Y30" s="127">
        <v>3</v>
      </c>
      <c r="Z30" s="127">
        <v>32</v>
      </c>
      <c r="AA30" s="127">
        <v>234</v>
      </c>
      <c r="AB30" s="127">
        <v>2136</v>
      </c>
      <c r="AC30" s="127">
        <v>184</v>
      </c>
      <c r="AD30" s="127">
        <v>30</v>
      </c>
      <c r="AE30" s="127">
        <v>162</v>
      </c>
      <c r="AF30" s="127">
        <v>3851</v>
      </c>
      <c r="AG30" s="127">
        <v>559</v>
      </c>
      <c r="AH30" s="127">
        <v>2494</v>
      </c>
      <c r="AI30" s="127">
        <v>12871</v>
      </c>
      <c r="AJ30" s="127">
        <v>3461</v>
      </c>
      <c r="AK30" s="127">
        <v>1400</v>
      </c>
      <c r="AL30" s="127">
        <v>896</v>
      </c>
      <c r="AM30" s="127">
        <v>87</v>
      </c>
      <c r="AN30" s="127">
        <v>540</v>
      </c>
      <c r="AO30" s="127">
        <v>18076</v>
      </c>
      <c r="AP30" s="127">
        <v>775</v>
      </c>
      <c r="AQ30" s="130" t="s">
        <v>175</v>
      </c>
      <c r="AR30" s="129" t="s">
        <v>183</v>
      </c>
      <c r="AS30" s="117"/>
    </row>
    <row r="31" spans="1:45" ht="15" customHeight="1">
      <c r="A31" t="s">
        <v>169</v>
      </c>
      <c r="B31" s="188" t="s">
        <v>186</v>
      </c>
      <c r="C31" s="124">
        <v>2</v>
      </c>
      <c r="D31" s="125">
        <v>114786</v>
      </c>
      <c r="E31" s="126">
        <v>539</v>
      </c>
      <c r="F31" s="127">
        <v>7516</v>
      </c>
      <c r="G31" s="127">
        <v>3245</v>
      </c>
      <c r="H31" s="127">
        <v>422</v>
      </c>
      <c r="I31" s="127">
        <v>3266</v>
      </c>
      <c r="J31" s="127">
        <v>10</v>
      </c>
      <c r="K31" s="127">
        <v>399</v>
      </c>
      <c r="L31" s="127">
        <v>1505</v>
      </c>
      <c r="M31" s="127">
        <v>371</v>
      </c>
      <c r="N31" s="127">
        <v>212</v>
      </c>
      <c r="O31" s="127">
        <v>44421</v>
      </c>
      <c r="P31" s="127">
        <v>4662</v>
      </c>
      <c r="Q31" s="127">
        <v>3853</v>
      </c>
      <c r="R31" s="127">
        <v>654</v>
      </c>
      <c r="S31" s="127">
        <v>177</v>
      </c>
      <c r="T31" s="127">
        <v>15</v>
      </c>
      <c r="U31" s="127">
        <v>114</v>
      </c>
      <c r="V31" s="127">
        <v>1761</v>
      </c>
      <c r="W31" s="127">
        <v>458</v>
      </c>
      <c r="X31" s="127">
        <v>20</v>
      </c>
      <c r="Y31" s="127">
        <v>1</v>
      </c>
      <c r="Z31" s="127">
        <v>30</v>
      </c>
      <c r="AA31" s="127">
        <v>311</v>
      </c>
      <c r="AB31" s="127">
        <v>4737</v>
      </c>
      <c r="AC31" s="127">
        <v>215</v>
      </c>
      <c r="AD31" s="127">
        <v>36</v>
      </c>
      <c r="AE31" s="127">
        <v>151</v>
      </c>
      <c r="AF31" s="127">
        <v>3368</v>
      </c>
      <c r="AG31" s="127">
        <v>258</v>
      </c>
      <c r="AH31" s="127">
        <v>1043</v>
      </c>
      <c r="AI31" s="127">
        <v>3145</v>
      </c>
      <c r="AJ31" s="127">
        <v>1867</v>
      </c>
      <c r="AK31" s="127">
        <v>1375</v>
      </c>
      <c r="AL31" s="127">
        <v>304</v>
      </c>
      <c r="AM31" s="127">
        <v>80</v>
      </c>
      <c r="AN31" s="127">
        <v>178</v>
      </c>
      <c r="AO31" s="127">
        <v>22993</v>
      </c>
      <c r="AP31" s="127">
        <v>1074</v>
      </c>
      <c r="AQ31" s="130" t="s">
        <v>176</v>
      </c>
      <c r="AR31" s="129" t="s">
        <v>183</v>
      </c>
      <c r="AS31" s="117"/>
    </row>
    <row r="32" spans="1:45" ht="15" customHeight="1">
      <c r="A32" t="s">
        <v>169</v>
      </c>
      <c r="B32" s="188" t="s">
        <v>186</v>
      </c>
      <c r="C32" s="124">
        <v>1</v>
      </c>
      <c r="D32" s="125">
        <v>118504</v>
      </c>
      <c r="E32" s="126">
        <v>361</v>
      </c>
      <c r="F32" s="127">
        <v>3321</v>
      </c>
      <c r="G32" s="127">
        <v>2980</v>
      </c>
      <c r="H32" s="127">
        <v>198</v>
      </c>
      <c r="I32" s="127">
        <v>4929</v>
      </c>
      <c r="J32" s="127">
        <v>28</v>
      </c>
      <c r="K32" s="127">
        <v>927</v>
      </c>
      <c r="L32" s="127">
        <v>842</v>
      </c>
      <c r="M32" s="127">
        <v>1040</v>
      </c>
      <c r="N32" s="127">
        <v>372</v>
      </c>
      <c r="O32" s="127">
        <v>30273</v>
      </c>
      <c r="P32" s="127">
        <v>2333</v>
      </c>
      <c r="Q32" s="127">
        <v>5970</v>
      </c>
      <c r="R32" s="127">
        <v>295</v>
      </c>
      <c r="S32" s="127">
        <v>53</v>
      </c>
      <c r="T32" s="127">
        <v>13</v>
      </c>
      <c r="U32" s="127">
        <v>84</v>
      </c>
      <c r="V32" s="127">
        <v>1962</v>
      </c>
      <c r="W32" s="127">
        <v>1130</v>
      </c>
      <c r="X32" s="127">
        <v>6</v>
      </c>
      <c r="Y32" s="127">
        <v>9</v>
      </c>
      <c r="Z32" s="127">
        <v>25</v>
      </c>
      <c r="AA32" s="127">
        <v>265</v>
      </c>
      <c r="AB32" s="127">
        <v>10145</v>
      </c>
      <c r="AC32" s="127">
        <v>102</v>
      </c>
      <c r="AD32" s="127">
        <v>17</v>
      </c>
      <c r="AE32" s="127">
        <v>197</v>
      </c>
      <c r="AF32" s="127">
        <v>7871</v>
      </c>
      <c r="AG32" s="127">
        <v>65</v>
      </c>
      <c r="AH32" s="127">
        <v>159</v>
      </c>
      <c r="AI32" s="127">
        <v>473</v>
      </c>
      <c r="AJ32" s="127">
        <v>461</v>
      </c>
      <c r="AK32" s="127">
        <v>1763</v>
      </c>
      <c r="AL32" s="127">
        <v>91</v>
      </c>
      <c r="AM32" s="127">
        <v>19</v>
      </c>
      <c r="AN32" s="127">
        <v>42</v>
      </c>
      <c r="AO32" s="127">
        <v>38891</v>
      </c>
      <c r="AP32" s="127">
        <v>792</v>
      </c>
      <c r="AQ32" s="130" t="s">
        <v>177</v>
      </c>
      <c r="AR32" s="129" t="s">
        <v>183</v>
      </c>
      <c r="AS32" s="117"/>
    </row>
    <row r="33" spans="1:45" ht="15" customHeight="1">
      <c r="A33" t="s">
        <v>169</v>
      </c>
      <c r="B33" s="188" t="s">
        <v>186</v>
      </c>
      <c r="C33" s="124" t="s">
        <v>178</v>
      </c>
      <c r="D33" s="125">
        <v>426454</v>
      </c>
      <c r="E33" s="126">
        <v>1857</v>
      </c>
      <c r="F33" s="127">
        <v>18902</v>
      </c>
      <c r="G33" s="127">
        <v>12774</v>
      </c>
      <c r="H33" s="127">
        <v>2549</v>
      </c>
      <c r="I33" s="127">
        <v>12321</v>
      </c>
      <c r="J33" s="127">
        <v>72</v>
      </c>
      <c r="K33" s="127">
        <v>2669</v>
      </c>
      <c r="L33" s="127">
        <v>5489</v>
      </c>
      <c r="M33" s="127">
        <v>2441</v>
      </c>
      <c r="N33" s="127">
        <v>1368</v>
      </c>
      <c r="O33" s="127">
        <v>113776</v>
      </c>
      <c r="P33" s="127">
        <v>9890</v>
      </c>
      <c r="Q33" s="127">
        <v>13930</v>
      </c>
      <c r="R33" s="127">
        <v>1812</v>
      </c>
      <c r="S33" s="127">
        <v>737</v>
      </c>
      <c r="T33" s="127">
        <v>77</v>
      </c>
      <c r="U33" s="127">
        <v>496</v>
      </c>
      <c r="V33" s="127">
        <v>6156</v>
      </c>
      <c r="W33" s="127">
        <v>2675</v>
      </c>
      <c r="X33" s="127">
        <v>118</v>
      </c>
      <c r="Y33" s="127">
        <v>25</v>
      </c>
      <c r="Z33" s="127">
        <v>140</v>
      </c>
      <c r="AA33" s="127">
        <v>1082</v>
      </c>
      <c r="AB33" s="127">
        <v>18776</v>
      </c>
      <c r="AC33" s="127">
        <v>622</v>
      </c>
      <c r="AD33" s="127">
        <v>176</v>
      </c>
      <c r="AE33" s="127">
        <v>884</v>
      </c>
      <c r="AF33" s="127">
        <v>21399</v>
      </c>
      <c r="AG33" s="127">
        <v>1210</v>
      </c>
      <c r="AH33" s="127">
        <v>4346</v>
      </c>
      <c r="AI33" s="127">
        <v>50120</v>
      </c>
      <c r="AJ33" s="127">
        <v>8838</v>
      </c>
      <c r="AK33" s="127">
        <v>5780</v>
      </c>
      <c r="AL33" s="127">
        <v>2238</v>
      </c>
      <c r="AM33" s="127">
        <v>239</v>
      </c>
      <c r="AN33" s="127">
        <v>1323</v>
      </c>
      <c r="AO33" s="127">
        <v>95840</v>
      </c>
      <c r="AP33" s="127">
        <v>3307</v>
      </c>
      <c r="AQ33" s="130" t="s">
        <v>179</v>
      </c>
      <c r="AR33" s="129">
        <v>235891</v>
      </c>
      <c r="AS33" s="117"/>
    </row>
    <row r="34" spans="1:45" s="131" customFormat="1" ht="15" customHeight="1">
      <c r="A34" s="131" t="s">
        <v>169</v>
      </c>
      <c r="B34" s="132" t="s">
        <v>180</v>
      </c>
      <c r="C34" s="133" t="s">
        <v>181</v>
      </c>
      <c r="D34" s="134">
        <v>2.5</v>
      </c>
      <c r="E34" s="135">
        <v>2.68</v>
      </c>
      <c r="F34" s="136">
        <v>2.4</v>
      </c>
      <c r="G34" s="136">
        <v>2.75</v>
      </c>
      <c r="H34" s="136">
        <v>3.61</v>
      </c>
      <c r="I34" s="136">
        <v>2.1</v>
      </c>
      <c r="J34" s="136">
        <v>2.38</v>
      </c>
      <c r="K34" s="136">
        <v>2.61</v>
      </c>
      <c r="L34" s="136">
        <v>2.67</v>
      </c>
      <c r="M34" s="136">
        <v>2.38</v>
      </c>
      <c r="N34" s="136">
        <v>2.84</v>
      </c>
      <c r="O34" s="136">
        <v>2.25</v>
      </c>
      <c r="P34" s="136">
        <v>2.1800000000000002</v>
      </c>
      <c r="Q34" s="136">
        <v>2.08</v>
      </c>
      <c r="R34" s="136">
        <v>2.66</v>
      </c>
      <c r="S34" s="136">
        <v>3.11</v>
      </c>
      <c r="T34" s="136">
        <v>3.21</v>
      </c>
      <c r="U34" s="136">
        <v>3.01</v>
      </c>
      <c r="V34" s="136">
        <v>2.31</v>
      </c>
      <c r="W34" s="136">
        <v>2.29</v>
      </c>
      <c r="X34" s="136">
        <v>3.4</v>
      </c>
      <c r="Y34" s="136">
        <v>3.08</v>
      </c>
      <c r="Z34" s="136">
        <v>2.92</v>
      </c>
      <c r="AA34" s="136">
        <v>2.58</v>
      </c>
      <c r="AB34" s="136">
        <v>1.78</v>
      </c>
      <c r="AC34" s="136">
        <v>2.58</v>
      </c>
      <c r="AD34" s="136">
        <v>3.42</v>
      </c>
      <c r="AE34" s="136">
        <v>3.04</v>
      </c>
      <c r="AF34" s="136">
        <v>2.5099999999999998</v>
      </c>
      <c r="AG34" s="136">
        <v>3.02</v>
      </c>
      <c r="AH34" s="136">
        <v>2.88</v>
      </c>
      <c r="AI34" s="136">
        <v>3.89</v>
      </c>
      <c r="AJ34" s="136">
        <v>3.12</v>
      </c>
      <c r="AK34" s="136">
        <v>2.4500000000000002</v>
      </c>
      <c r="AL34" s="136">
        <v>3.35</v>
      </c>
      <c r="AM34" s="136">
        <v>2.79</v>
      </c>
      <c r="AN34" s="136">
        <v>3.38</v>
      </c>
      <c r="AO34" s="136">
        <v>2.17</v>
      </c>
      <c r="AP34" s="136">
        <v>2.46</v>
      </c>
      <c r="AQ34" s="130" t="s">
        <v>182</v>
      </c>
      <c r="AR34" s="137" t="s">
        <v>183</v>
      </c>
      <c r="AS34" s="138"/>
    </row>
    <row r="35" spans="1:45" ht="15" customHeight="1">
      <c r="A35" t="s">
        <v>169</v>
      </c>
      <c r="B35" s="139" t="s">
        <v>187</v>
      </c>
      <c r="C35" s="140">
        <v>5</v>
      </c>
      <c r="D35" s="125">
        <v>184</v>
      </c>
      <c r="E35" s="141">
        <v>2</v>
      </c>
      <c r="F35" s="142">
        <v>6</v>
      </c>
      <c r="G35" s="142">
        <v>16</v>
      </c>
      <c r="H35" s="142">
        <v>15</v>
      </c>
      <c r="I35" s="142">
        <v>2</v>
      </c>
      <c r="J35" s="142" t="s">
        <v>172</v>
      </c>
      <c r="K35" s="142">
        <v>4</v>
      </c>
      <c r="L35" s="142">
        <v>3</v>
      </c>
      <c r="M35" s="142">
        <v>2</v>
      </c>
      <c r="N35" s="142">
        <v>4</v>
      </c>
      <c r="O35" s="142">
        <v>32</v>
      </c>
      <c r="P35" s="142">
        <v>1</v>
      </c>
      <c r="Q35" s="142">
        <v>7</v>
      </c>
      <c r="R35" s="142" t="s">
        <v>171</v>
      </c>
      <c r="S35" s="142">
        <v>1</v>
      </c>
      <c r="T35" s="142" t="s">
        <v>171</v>
      </c>
      <c r="U35" s="142" t="s">
        <v>172</v>
      </c>
      <c r="V35" s="142">
        <v>4</v>
      </c>
      <c r="W35" s="142">
        <v>1</v>
      </c>
      <c r="X35" s="142" t="s">
        <v>171</v>
      </c>
      <c r="Y35" s="142" t="s">
        <v>172</v>
      </c>
      <c r="Z35" s="142" t="s">
        <v>172</v>
      </c>
      <c r="AA35" s="142" t="s">
        <v>172</v>
      </c>
      <c r="AB35" s="142">
        <v>7</v>
      </c>
      <c r="AC35" s="142">
        <v>1</v>
      </c>
      <c r="AD35" s="142" t="s">
        <v>172</v>
      </c>
      <c r="AE35" s="142">
        <v>1</v>
      </c>
      <c r="AF35" s="142">
        <v>17</v>
      </c>
      <c r="AG35" s="142" t="s">
        <v>171</v>
      </c>
      <c r="AH35" s="142">
        <v>1</v>
      </c>
      <c r="AI35" s="142">
        <v>1</v>
      </c>
      <c r="AJ35" s="142" t="s">
        <v>171</v>
      </c>
      <c r="AK35" s="142">
        <v>10</v>
      </c>
      <c r="AL35" s="142">
        <v>6</v>
      </c>
      <c r="AM35" s="142" t="s">
        <v>172</v>
      </c>
      <c r="AN35" s="142">
        <v>2</v>
      </c>
      <c r="AO35" s="142">
        <v>32</v>
      </c>
      <c r="AP35" s="142">
        <v>2</v>
      </c>
      <c r="AQ35" s="128" t="s">
        <v>173</v>
      </c>
      <c r="AR35" s="143" t="s">
        <v>183</v>
      </c>
      <c r="AS35" s="117"/>
    </row>
    <row r="36" spans="1:45" ht="15" customHeight="1">
      <c r="A36" t="s">
        <v>169</v>
      </c>
      <c r="B36" s="188" t="s">
        <v>187</v>
      </c>
      <c r="C36" s="124">
        <v>4</v>
      </c>
      <c r="D36" s="125">
        <v>375</v>
      </c>
      <c r="E36" s="126">
        <v>1</v>
      </c>
      <c r="F36" s="127">
        <v>20</v>
      </c>
      <c r="G36" s="127">
        <v>24</v>
      </c>
      <c r="H36" s="127">
        <v>9</v>
      </c>
      <c r="I36" s="127">
        <v>10</v>
      </c>
      <c r="J36" s="127" t="s">
        <v>172</v>
      </c>
      <c r="K36" s="127">
        <v>3</v>
      </c>
      <c r="L36" s="127">
        <v>8</v>
      </c>
      <c r="M36" s="127">
        <v>5</v>
      </c>
      <c r="N36" s="127">
        <v>7</v>
      </c>
      <c r="O36" s="127">
        <v>95</v>
      </c>
      <c r="P36" s="127">
        <v>1</v>
      </c>
      <c r="Q36" s="127">
        <v>13</v>
      </c>
      <c r="R36" s="127">
        <v>4</v>
      </c>
      <c r="S36" s="127">
        <v>2</v>
      </c>
      <c r="T36" s="127" t="s">
        <v>171</v>
      </c>
      <c r="U36" s="127" t="s">
        <v>172</v>
      </c>
      <c r="V36" s="127">
        <v>2</v>
      </c>
      <c r="W36" s="127">
        <v>4</v>
      </c>
      <c r="X36" s="127" t="s">
        <v>171</v>
      </c>
      <c r="Y36" s="127" t="s">
        <v>172</v>
      </c>
      <c r="Z36" s="127" t="s">
        <v>172</v>
      </c>
      <c r="AA36" s="127" t="s">
        <v>172</v>
      </c>
      <c r="AB36" s="127">
        <v>18</v>
      </c>
      <c r="AC36" s="127">
        <v>1</v>
      </c>
      <c r="AD36" s="127" t="s">
        <v>172</v>
      </c>
      <c r="AE36" s="127">
        <v>4</v>
      </c>
      <c r="AF36" s="127">
        <v>36</v>
      </c>
      <c r="AG36" s="127">
        <v>1</v>
      </c>
      <c r="AH36" s="127">
        <v>3</v>
      </c>
      <c r="AI36" s="127">
        <v>9</v>
      </c>
      <c r="AJ36" s="127" t="s">
        <v>171</v>
      </c>
      <c r="AK36" s="127">
        <v>5</v>
      </c>
      <c r="AL36" s="127">
        <v>3</v>
      </c>
      <c r="AM36" s="127" t="s">
        <v>172</v>
      </c>
      <c r="AN36" s="127">
        <v>3</v>
      </c>
      <c r="AO36" s="127">
        <v>77</v>
      </c>
      <c r="AP36" s="127">
        <v>4</v>
      </c>
      <c r="AQ36" s="130" t="s">
        <v>174</v>
      </c>
      <c r="AR36" s="129">
        <v>1593</v>
      </c>
      <c r="AS36" s="117"/>
    </row>
    <row r="37" spans="1:45" ht="15" customHeight="1">
      <c r="A37" t="s">
        <v>169</v>
      </c>
      <c r="B37" s="188" t="s">
        <v>187</v>
      </c>
      <c r="C37" s="124">
        <v>3</v>
      </c>
      <c r="D37" s="125">
        <v>593</v>
      </c>
      <c r="E37" s="126">
        <v>4</v>
      </c>
      <c r="F37" s="127">
        <v>35</v>
      </c>
      <c r="G37" s="127">
        <v>32</v>
      </c>
      <c r="H37" s="127">
        <v>8</v>
      </c>
      <c r="I37" s="127">
        <v>22</v>
      </c>
      <c r="J37" s="127" t="s">
        <v>172</v>
      </c>
      <c r="K37" s="127">
        <v>6</v>
      </c>
      <c r="L37" s="127">
        <v>20</v>
      </c>
      <c r="M37" s="127">
        <v>5</v>
      </c>
      <c r="N37" s="127">
        <v>2</v>
      </c>
      <c r="O37" s="127">
        <v>169</v>
      </c>
      <c r="P37" s="127">
        <v>11</v>
      </c>
      <c r="Q37" s="127">
        <v>14</v>
      </c>
      <c r="R37" s="127">
        <v>3</v>
      </c>
      <c r="S37" s="127" t="s">
        <v>171</v>
      </c>
      <c r="T37" s="127" t="s">
        <v>171</v>
      </c>
      <c r="U37" s="127" t="s">
        <v>172</v>
      </c>
      <c r="V37" s="127">
        <v>10</v>
      </c>
      <c r="W37" s="127" t="s">
        <v>171</v>
      </c>
      <c r="X37" s="127" t="s">
        <v>171</v>
      </c>
      <c r="Y37" s="127" t="s">
        <v>172</v>
      </c>
      <c r="Z37" s="127" t="s">
        <v>172</v>
      </c>
      <c r="AA37" s="127" t="s">
        <v>172</v>
      </c>
      <c r="AB37" s="127">
        <v>21</v>
      </c>
      <c r="AC37" s="127">
        <v>2</v>
      </c>
      <c r="AD37" s="127" t="s">
        <v>172</v>
      </c>
      <c r="AE37" s="127">
        <v>2</v>
      </c>
      <c r="AF37" s="127">
        <v>40</v>
      </c>
      <c r="AG37" s="127">
        <v>3</v>
      </c>
      <c r="AH37" s="127">
        <v>24</v>
      </c>
      <c r="AI37" s="127">
        <v>15</v>
      </c>
      <c r="AJ37" s="127" t="s">
        <v>171</v>
      </c>
      <c r="AK37" s="127">
        <v>12</v>
      </c>
      <c r="AL37" s="127">
        <v>2</v>
      </c>
      <c r="AM37" s="127" t="s">
        <v>172</v>
      </c>
      <c r="AN37" s="127">
        <v>4</v>
      </c>
      <c r="AO37" s="127">
        <v>119</v>
      </c>
      <c r="AP37" s="127">
        <v>7</v>
      </c>
      <c r="AQ37" s="130" t="s">
        <v>175</v>
      </c>
      <c r="AR37" s="129" t="s">
        <v>183</v>
      </c>
      <c r="AS37" s="117"/>
    </row>
    <row r="38" spans="1:45" ht="15" customHeight="1">
      <c r="A38" t="s">
        <v>169</v>
      </c>
      <c r="B38" s="188" t="s">
        <v>187</v>
      </c>
      <c r="C38" s="124">
        <v>2</v>
      </c>
      <c r="D38" s="125">
        <v>788</v>
      </c>
      <c r="E38" s="126">
        <v>4</v>
      </c>
      <c r="F38" s="127">
        <v>58</v>
      </c>
      <c r="G38" s="127">
        <v>20</v>
      </c>
      <c r="H38" s="127">
        <v>3</v>
      </c>
      <c r="I38" s="127">
        <v>24</v>
      </c>
      <c r="J38" s="127" t="s">
        <v>172</v>
      </c>
      <c r="K38" s="127">
        <v>5</v>
      </c>
      <c r="L38" s="127">
        <v>8</v>
      </c>
      <c r="M38" s="127">
        <v>1</v>
      </c>
      <c r="N38" s="127">
        <v>1</v>
      </c>
      <c r="O38" s="127">
        <v>297</v>
      </c>
      <c r="P38" s="127">
        <v>26</v>
      </c>
      <c r="Q38" s="127">
        <v>27</v>
      </c>
      <c r="R38" s="127">
        <v>4</v>
      </c>
      <c r="S38" s="127">
        <v>2</v>
      </c>
      <c r="T38" s="127" t="s">
        <v>171</v>
      </c>
      <c r="U38" s="127" t="s">
        <v>172</v>
      </c>
      <c r="V38" s="127">
        <v>23</v>
      </c>
      <c r="W38" s="127">
        <v>4</v>
      </c>
      <c r="X38" s="127" t="s">
        <v>171</v>
      </c>
      <c r="Y38" s="127" t="s">
        <v>172</v>
      </c>
      <c r="Z38" s="127" t="s">
        <v>172</v>
      </c>
      <c r="AA38" s="127" t="s">
        <v>172</v>
      </c>
      <c r="AB38" s="127">
        <v>41</v>
      </c>
      <c r="AC38" s="127">
        <v>2</v>
      </c>
      <c r="AD38" s="127" t="s">
        <v>172</v>
      </c>
      <c r="AE38" s="127">
        <v>2</v>
      </c>
      <c r="AF38" s="127">
        <v>31</v>
      </c>
      <c r="AG38" s="127">
        <v>1</v>
      </c>
      <c r="AH38" s="127">
        <v>16</v>
      </c>
      <c r="AI38" s="127">
        <v>3</v>
      </c>
      <c r="AJ38" s="127" t="s">
        <v>171</v>
      </c>
      <c r="AK38" s="127">
        <v>7</v>
      </c>
      <c r="AL38" s="127">
        <v>2</v>
      </c>
      <c r="AM38" s="127" t="s">
        <v>172</v>
      </c>
      <c r="AN38" s="127">
        <v>2</v>
      </c>
      <c r="AO38" s="127">
        <v>163</v>
      </c>
      <c r="AP38" s="127">
        <v>7</v>
      </c>
      <c r="AQ38" s="130" t="s">
        <v>176</v>
      </c>
      <c r="AR38" s="129" t="s">
        <v>183</v>
      </c>
      <c r="AS38" s="117"/>
    </row>
    <row r="39" spans="1:45" ht="15" customHeight="1">
      <c r="A39" t="s">
        <v>169</v>
      </c>
      <c r="B39" s="188" t="s">
        <v>187</v>
      </c>
      <c r="C39" s="124">
        <v>1</v>
      </c>
      <c r="D39" s="125">
        <v>817</v>
      </c>
      <c r="E39" s="126">
        <v>4</v>
      </c>
      <c r="F39" s="127">
        <v>18</v>
      </c>
      <c r="G39" s="127">
        <v>28</v>
      </c>
      <c r="H39" s="127">
        <v>1</v>
      </c>
      <c r="I39" s="127">
        <v>45</v>
      </c>
      <c r="J39" s="127" t="s">
        <v>172</v>
      </c>
      <c r="K39" s="127">
        <v>4</v>
      </c>
      <c r="L39" s="127">
        <v>8</v>
      </c>
      <c r="M39" s="127">
        <v>3</v>
      </c>
      <c r="N39" s="127">
        <v>1</v>
      </c>
      <c r="O39" s="127">
        <v>201</v>
      </c>
      <c r="P39" s="127">
        <v>19</v>
      </c>
      <c r="Q39" s="127">
        <v>48</v>
      </c>
      <c r="R39" s="127">
        <v>3</v>
      </c>
      <c r="S39" s="127">
        <v>1</v>
      </c>
      <c r="T39" s="127" t="s">
        <v>171</v>
      </c>
      <c r="U39" s="127" t="s">
        <v>172</v>
      </c>
      <c r="V39" s="127">
        <v>12</v>
      </c>
      <c r="W39" s="127">
        <v>17</v>
      </c>
      <c r="X39" s="127" t="s">
        <v>171</v>
      </c>
      <c r="Y39" s="127" t="s">
        <v>172</v>
      </c>
      <c r="Z39" s="127" t="s">
        <v>172</v>
      </c>
      <c r="AA39" s="127" t="s">
        <v>172</v>
      </c>
      <c r="AB39" s="127">
        <v>39</v>
      </c>
      <c r="AC39" s="127" t="s">
        <v>171</v>
      </c>
      <c r="AD39" s="127" t="s">
        <v>172</v>
      </c>
      <c r="AE39" s="127" t="s">
        <v>171</v>
      </c>
      <c r="AF39" s="127">
        <v>64</v>
      </c>
      <c r="AG39" s="127" t="s">
        <v>171</v>
      </c>
      <c r="AH39" s="127" t="s">
        <v>171</v>
      </c>
      <c r="AI39" s="127">
        <v>1</v>
      </c>
      <c r="AJ39" s="127" t="s">
        <v>171</v>
      </c>
      <c r="AK39" s="127">
        <v>13</v>
      </c>
      <c r="AL39" s="127">
        <v>1</v>
      </c>
      <c r="AM39" s="127" t="s">
        <v>172</v>
      </c>
      <c r="AN39" s="127" t="s">
        <v>171</v>
      </c>
      <c r="AO39" s="127">
        <v>281</v>
      </c>
      <c r="AP39" s="127">
        <v>3</v>
      </c>
      <c r="AQ39" s="130" t="s">
        <v>177</v>
      </c>
      <c r="AR39" s="129" t="s">
        <v>183</v>
      </c>
      <c r="AS39" s="117"/>
    </row>
    <row r="40" spans="1:45" ht="15" customHeight="1">
      <c r="A40" t="s">
        <v>169</v>
      </c>
      <c r="B40" s="188" t="s">
        <v>187</v>
      </c>
      <c r="C40" s="124" t="s">
        <v>178</v>
      </c>
      <c r="D40" s="125">
        <v>2757</v>
      </c>
      <c r="E40" s="126">
        <v>15</v>
      </c>
      <c r="F40" s="127">
        <v>137</v>
      </c>
      <c r="G40" s="127">
        <v>120</v>
      </c>
      <c r="H40" s="127">
        <v>36</v>
      </c>
      <c r="I40" s="127">
        <v>103</v>
      </c>
      <c r="J40" s="127">
        <v>2</v>
      </c>
      <c r="K40" s="127">
        <v>22</v>
      </c>
      <c r="L40" s="127">
        <v>47</v>
      </c>
      <c r="M40" s="127">
        <v>16</v>
      </c>
      <c r="N40" s="127">
        <v>15</v>
      </c>
      <c r="O40" s="127">
        <v>794</v>
      </c>
      <c r="P40" s="127">
        <v>58</v>
      </c>
      <c r="Q40" s="127">
        <v>109</v>
      </c>
      <c r="R40" s="127">
        <v>14</v>
      </c>
      <c r="S40" s="127">
        <v>6</v>
      </c>
      <c r="T40" s="127" t="s">
        <v>171</v>
      </c>
      <c r="U40" s="127">
        <v>2</v>
      </c>
      <c r="V40" s="127">
        <v>51</v>
      </c>
      <c r="W40" s="127">
        <v>26</v>
      </c>
      <c r="X40" s="127" t="s">
        <v>171</v>
      </c>
      <c r="Y40" s="127">
        <v>1</v>
      </c>
      <c r="Z40" s="127">
        <v>1</v>
      </c>
      <c r="AA40" s="127">
        <v>4</v>
      </c>
      <c r="AB40" s="127">
        <v>126</v>
      </c>
      <c r="AC40" s="127">
        <v>6</v>
      </c>
      <c r="AD40" s="127">
        <v>3</v>
      </c>
      <c r="AE40" s="127">
        <v>9</v>
      </c>
      <c r="AF40" s="127">
        <v>188</v>
      </c>
      <c r="AG40" s="127">
        <v>5</v>
      </c>
      <c r="AH40" s="127">
        <v>44</v>
      </c>
      <c r="AI40" s="127">
        <v>29</v>
      </c>
      <c r="AJ40" s="127" t="s">
        <v>171</v>
      </c>
      <c r="AK40" s="127">
        <v>47</v>
      </c>
      <c r="AL40" s="127">
        <v>14</v>
      </c>
      <c r="AM40" s="127">
        <v>1</v>
      </c>
      <c r="AN40" s="127">
        <v>11</v>
      </c>
      <c r="AO40" s="127">
        <v>672</v>
      </c>
      <c r="AP40" s="127">
        <v>23</v>
      </c>
      <c r="AQ40" s="130" t="s">
        <v>179</v>
      </c>
      <c r="AR40" s="129">
        <v>1593</v>
      </c>
      <c r="AS40" s="117"/>
    </row>
    <row r="41" spans="1:45" s="131" customFormat="1" ht="15" customHeight="1">
      <c r="A41" s="131" t="s">
        <v>169</v>
      </c>
      <c r="B41" s="132" t="s">
        <v>180</v>
      </c>
      <c r="C41" s="133" t="s">
        <v>181</v>
      </c>
      <c r="D41" s="134">
        <v>2.39</v>
      </c>
      <c r="E41" s="135">
        <v>2.5299999999999998</v>
      </c>
      <c r="F41" s="136">
        <v>2.5499999999999998</v>
      </c>
      <c r="G41" s="136">
        <v>2.83</v>
      </c>
      <c r="H41" s="136">
        <v>3.94</v>
      </c>
      <c r="I41" s="136">
        <v>2.0299999999999998</v>
      </c>
      <c r="J41" s="136" t="s">
        <v>172</v>
      </c>
      <c r="K41" s="136">
        <v>2.91</v>
      </c>
      <c r="L41" s="136">
        <v>2.79</v>
      </c>
      <c r="M41" s="136">
        <v>3.13</v>
      </c>
      <c r="N41" s="136">
        <v>3.8</v>
      </c>
      <c r="O41" s="136">
        <v>2.3199999999999998</v>
      </c>
      <c r="P41" s="136">
        <v>1.95</v>
      </c>
      <c r="Q41" s="136">
        <v>2.12</v>
      </c>
      <c r="R41" s="136">
        <v>2.57</v>
      </c>
      <c r="S41" s="136">
        <v>3</v>
      </c>
      <c r="T41" s="136" t="s">
        <v>171</v>
      </c>
      <c r="U41" s="136" t="s">
        <v>172</v>
      </c>
      <c r="V41" s="136">
        <v>2.27</v>
      </c>
      <c r="W41" s="136">
        <v>1.77</v>
      </c>
      <c r="X41" s="136" t="s">
        <v>171</v>
      </c>
      <c r="Y41" s="136" t="s">
        <v>172</v>
      </c>
      <c r="Z41" s="136" t="s">
        <v>172</v>
      </c>
      <c r="AA41" s="136" t="s">
        <v>172</v>
      </c>
      <c r="AB41" s="136">
        <v>2.31</v>
      </c>
      <c r="AC41" s="136">
        <v>3.17</v>
      </c>
      <c r="AD41" s="136" t="s">
        <v>172</v>
      </c>
      <c r="AE41" s="136">
        <v>3.44</v>
      </c>
      <c r="AF41" s="136">
        <v>2.5299999999999998</v>
      </c>
      <c r="AG41" s="136">
        <v>3</v>
      </c>
      <c r="AH41" s="136">
        <v>2.75</v>
      </c>
      <c r="AI41" s="136">
        <v>3.21</v>
      </c>
      <c r="AJ41" s="136" t="s">
        <v>171</v>
      </c>
      <c r="AK41" s="136">
        <v>2.83</v>
      </c>
      <c r="AL41" s="136">
        <v>3.79</v>
      </c>
      <c r="AM41" s="136" t="s">
        <v>172</v>
      </c>
      <c r="AN41" s="136">
        <v>3.45</v>
      </c>
      <c r="AO41" s="136">
        <v>2.13</v>
      </c>
      <c r="AP41" s="136">
        <v>2.78</v>
      </c>
      <c r="AQ41" s="130" t="s">
        <v>182</v>
      </c>
      <c r="AR41" s="137" t="s">
        <v>183</v>
      </c>
      <c r="AS41" s="138"/>
    </row>
    <row r="42" spans="1:45" ht="15" customHeight="1">
      <c r="A42" t="s">
        <v>169</v>
      </c>
      <c r="B42" s="139" t="s">
        <v>188</v>
      </c>
      <c r="C42" s="140">
        <v>5</v>
      </c>
      <c r="D42" s="125">
        <v>132241</v>
      </c>
      <c r="E42" s="141">
        <v>468</v>
      </c>
      <c r="F42" s="142">
        <v>3358</v>
      </c>
      <c r="G42" s="142">
        <v>11082</v>
      </c>
      <c r="H42" s="142">
        <v>7569</v>
      </c>
      <c r="I42" s="142">
        <v>3960</v>
      </c>
      <c r="J42" s="142">
        <v>26</v>
      </c>
      <c r="K42" s="142">
        <v>2676</v>
      </c>
      <c r="L42" s="142">
        <v>1851</v>
      </c>
      <c r="M42" s="142">
        <v>2205</v>
      </c>
      <c r="N42" s="142">
        <v>1989</v>
      </c>
      <c r="O42" s="142">
        <v>27415</v>
      </c>
      <c r="P42" s="142">
        <v>1686</v>
      </c>
      <c r="Q42" s="142">
        <v>3394</v>
      </c>
      <c r="R42" s="142">
        <v>1177</v>
      </c>
      <c r="S42" s="142">
        <v>633</v>
      </c>
      <c r="T42" s="142">
        <v>194</v>
      </c>
      <c r="U42" s="142">
        <v>708</v>
      </c>
      <c r="V42" s="142">
        <v>5107</v>
      </c>
      <c r="W42" s="142">
        <v>1245</v>
      </c>
      <c r="X42" s="142">
        <v>56</v>
      </c>
      <c r="Y42" s="142">
        <v>10</v>
      </c>
      <c r="Z42" s="142">
        <v>237</v>
      </c>
      <c r="AA42" s="142">
        <v>816</v>
      </c>
      <c r="AB42" s="142">
        <v>2773</v>
      </c>
      <c r="AC42" s="142">
        <v>347</v>
      </c>
      <c r="AD42" s="142">
        <v>437</v>
      </c>
      <c r="AE42" s="142">
        <v>1549</v>
      </c>
      <c r="AF42" s="142">
        <v>12371</v>
      </c>
      <c r="AG42" s="142">
        <v>278</v>
      </c>
      <c r="AH42" s="142">
        <v>855</v>
      </c>
      <c r="AI42" s="142">
        <v>1984</v>
      </c>
      <c r="AJ42" s="142">
        <v>106</v>
      </c>
      <c r="AK42" s="142">
        <v>3707</v>
      </c>
      <c r="AL42" s="142">
        <v>862</v>
      </c>
      <c r="AM42" s="142">
        <v>63</v>
      </c>
      <c r="AN42" s="142">
        <v>489</v>
      </c>
      <c r="AO42" s="142">
        <v>26750</v>
      </c>
      <c r="AP42" s="142">
        <v>1808</v>
      </c>
      <c r="AQ42" s="128" t="s">
        <v>173</v>
      </c>
      <c r="AR42" s="143" t="s">
        <v>183</v>
      </c>
      <c r="AS42" s="117"/>
    </row>
    <row r="43" spans="1:45" ht="15" customHeight="1">
      <c r="A43" t="s">
        <v>169</v>
      </c>
      <c r="B43" s="188" t="s">
        <v>188</v>
      </c>
      <c r="C43" s="124">
        <v>4</v>
      </c>
      <c r="D43" s="125">
        <v>209440</v>
      </c>
      <c r="E43" s="126">
        <v>993</v>
      </c>
      <c r="F43" s="127">
        <v>12193</v>
      </c>
      <c r="G43" s="127">
        <v>9629</v>
      </c>
      <c r="H43" s="127">
        <v>2777</v>
      </c>
      <c r="I43" s="127">
        <v>7320</v>
      </c>
      <c r="J43" s="127">
        <v>62</v>
      </c>
      <c r="K43" s="127">
        <v>2438</v>
      </c>
      <c r="L43" s="127">
        <v>3082</v>
      </c>
      <c r="M43" s="127">
        <v>2965</v>
      </c>
      <c r="N43" s="127">
        <v>2789</v>
      </c>
      <c r="O43" s="127">
        <v>53362</v>
      </c>
      <c r="P43" s="127">
        <v>4648</v>
      </c>
      <c r="Q43" s="127">
        <v>9959</v>
      </c>
      <c r="R43" s="127">
        <v>1914</v>
      </c>
      <c r="S43" s="127">
        <v>821</v>
      </c>
      <c r="T43" s="127">
        <v>163</v>
      </c>
      <c r="U43" s="127">
        <v>729</v>
      </c>
      <c r="V43" s="127">
        <v>4831</v>
      </c>
      <c r="W43" s="127">
        <v>1732</v>
      </c>
      <c r="X43" s="127">
        <v>35</v>
      </c>
      <c r="Y43" s="127">
        <v>12</v>
      </c>
      <c r="Z43" s="127">
        <v>279</v>
      </c>
      <c r="AA43" s="127">
        <v>703</v>
      </c>
      <c r="AB43" s="127">
        <v>8947</v>
      </c>
      <c r="AC43" s="127">
        <v>588</v>
      </c>
      <c r="AD43" s="127">
        <v>220</v>
      </c>
      <c r="AE43" s="127">
        <v>1109</v>
      </c>
      <c r="AF43" s="127">
        <v>16608</v>
      </c>
      <c r="AG43" s="127">
        <v>614</v>
      </c>
      <c r="AH43" s="127">
        <v>1593</v>
      </c>
      <c r="AI43" s="127">
        <v>3555</v>
      </c>
      <c r="AJ43" s="127">
        <v>204</v>
      </c>
      <c r="AK43" s="127">
        <v>4771</v>
      </c>
      <c r="AL43" s="127">
        <v>1483</v>
      </c>
      <c r="AM43" s="127">
        <v>118</v>
      </c>
      <c r="AN43" s="127">
        <v>823</v>
      </c>
      <c r="AO43" s="127">
        <v>42284</v>
      </c>
      <c r="AP43" s="127">
        <v>3087</v>
      </c>
      <c r="AQ43" s="130" t="s">
        <v>174</v>
      </c>
      <c r="AR43" s="129">
        <v>487567</v>
      </c>
      <c r="AS43" s="117"/>
    </row>
    <row r="44" spans="1:45" ht="15" customHeight="1">
      <c r="A44" t="s">
        <v>169</v>
      </c>
      <c r="B44" s="188" t="s">
        <v>188</v>
      </c>
      <c r="C44" s="124">
        <v>3</v>
      </c>
      <c r="D44" s="125">
        <v>263715</v>
      </c>
      <c r="E44" s="126">
        <v>1023</v>
      </c>
      <c r="F44" s="127">
        <v>20218</v>
      </c>
      <c r="G44" s="127">
        <v>9173</v>
      </c>
      <c r="H44" s="127">
        <v>2820</v>
      </c>
      <c r="I44" s="127">
        <v>13452</v>
      </c>
      <c r="J44" s="127">
        <v>104</v>
      </c>
      <c r="K44" s="127">
        <v>2254</v>
      </c>
      <c r="L44" s="127">
        <v>5314</v>
      </c>
      <c r="M44" s="127">
        <v>2098</v>
      </c>
      <c r="N44" s="127">
        <v>1724</v>
      </c>
      <c r="O44" s="127">
        <v>73877</v>
      </c>
      <c r="P44" s="127">
        <v>8514</v>
      </c>
      <c r="Q44" s="127">
        <v>5696</v>
      </c>
      <c r="R44" s="127">
        <v>2231</v>
      </c>
      <c r="S44" s="127">
        <v>974</v>
      </c>
      <c r="T44" s="127">
        <v>140</v>
      </c>
      <c r="U44" s="127">
        <v>563</v>
      </c>
      <c r="V44" s="127">
        <v>11168</v>
      </c>
      <c r="W44" s="127">
        <v>1660</v>
      </c>
      <c r="X44" s="127">
        <v>48</v>
      </c>
      <c r="Y44" s="127">
        <v>25</v>
      </c>
      <c r="Z44" s="127">
        <v>406</v>
      </c>
      <c r="AA44" s="127">
        <v>1005</v>
      </c>
      <c r="AB44" s="127">
        <v>10611</v>
      </c>
      <c r="AC44" s="127">
        <v>847</v>
      </c>
      <c r="AD44" s="127">
        <v>103</v>
      </c>
      <c r="AE44" s="127">
        <v>736</v>
      </c>
      <c r="AF44" s="127">
        <v>12286</v>
      </c>
      <c r="AG44" s="127">
        <v>1159</v>
      </c>
      <c r="AH44" s="127">
        <v>5008</v>
      </c>
      <c r="AI44" s="127">
        <v>3908</v>
      </c>
      <c r="AJ44" s="127">
        <v>210</v>
      </c>
      <c r="AK44" s="127">
        <v>6474</v>
      </c>
      <c r="AL44" s="127">
        <v>1468</v>
      </c>
      <c r="AM44" s="127">
        <v>239</v>
      </c>
      <c r="AN44" s="127">
        <v>825</v>
      </c>
      <c r="AO44" s="127">
        <v>51782</v>
      </c>
      <c r="AP44" s="127">
        <v>3572</v>
      </c>
      <c r="AQ44" s="130" t="s">
        <v>175</v>
      </c>
      <c r="AR44" s="129" t="s">
        <v>183</v>
      </c>
      <c r="AS44" s="117"/>
    </row>
    <row r="45" spans="1:45" ht="15" customHeight="1">
      <c r="A45" t="s">
        <v>169</v>
      </c>
      <c r="B45" s="188" t="s">
        <v>188</v>
      </c>
      <c r="C45" s="124">
        <v>2</v>
      </c>
      <c r="D45" s="125">
        <v>221571</v>
      </c>
      <c r="E45" s="126">
        <v>891</v>
      </c>
      <c r="F45" s="127">
        <v>12230</v>
      </c>
      <c r="G45" s="127">
        <v>8032</v>
      </c>
      <c r="H45" s="127">
        <v>1723</v>
      </c>
      <c r="I45" s="127">
        <v>11158</v>
      </c>
      <c r="J45" s="127">
        <v>39</v>
      </c>
      <c r="K45" s="127">
        <v>1297</v>
      </c>
      <c r="L45" s="127">
        <v>2127</v>
      </c>
      <c r="M45" s="127">
        <v>1756</v>
      </c>
      <c r="N45" s="127">
        <v>1114</v>
      </c>
      <c r="O45" s="127">
        <v>70739</v>
      </c>
      <c r="P45" s="127">
        <v>9511</v>
      </c>
      <c r="Q45" s="127">
        <v>9612</v>
      </c>
      <c r="R45" s="127">
        <v>2052</v>
      </c>
      <c r="S45" s="127">
        <v>431</v>
      </c>
      <c r="T45" s="127">
        <v>108</v>
      </c>
      <c r="U45" s="127">
        <v>468</v>
      </c>
      <c r="V45" s="127">
        <v>8627</v>
      </c>
      <c r="W45" s="127">
        <v>1185</v>
      </c>
      <c r="X45" s="127">
        <v>45</v>
      </c>
      <c r="Y45" s="127">
        <v>6</v>
      </c>
      <c r="Z45" s="127">
        <v>252</v>
      </c>
      <c r="AA45" s="127">
        <v>871</v>
      </c>
      <c r="AB45" s="127">
        <v>14052</v>
      </c>
      <c r="AC45" s="127">
        <v>698</v>
      </c>
      <c r="AD45" s="127">
        <v>120</v>
      </c>
      <c r="AE45" s="127">
        <v>464</v>
      </c>
      <c r="AF45" s="127">
        <v>8545</v>
      </c>
      <c r="AG45" s="127">
        <v>406</v>
      </c>
      <c r="AH45" s="127">
        <v>881</v>
      </c>
      <c r="AI45" s="127">
        <v>1570</v>
      </c>
      <c r="AJ45" s="127">
        <v>67</v>
      </c>
      <c r="AK45" s="127">
        <v>3847</v>
      </c>
      <c r="AL45" s="127">
        <v>364</v>
      </c>
      <c r="AM45" s="127">
        <v>133</v>
      </c>
      <c r="AN45" s="127">
        <v>134</v>
      </c>
      <c r="AO45" s="127">
        <v>43393</v>
      </c>
      <c r="AP45" s="127">
        <v>2623</v>
      </c>
      <c r="AQ45" s="130" t="s">
        <v>176</v>
      </c>
      <c r="AR45" s="129" t="s">
        <v>183</v>
      </c>
      <c r="AS45" s="117"/>
    </row>
    <row r="46" spans="1:45" ht="15" customHeight="1">
      <c r="A46" t="s">
        <v>169</v>
      </c>
      <c r="B46" s="188" t="s">
        <v>188</v>
      </c>
      <c r="C46" s="124">
        <v>1</v>
      </c>
      <c r="D46" s="125">
        <v>105722</v>
      </c>
      <c r="E46" s="126">
        <v>292</v>
      </c>
      <c r="F46" s="127">
        <v>1940</v>
      </c>
      <c r="G46" s="127">
        <v>3515</v>
      </c>
      <c r="H46" s="127">
        <v>403</v>
      </c>
      <c r="I46" s="127">
        <v>7630</v>
      </c>
      <c r="J46" s="127">
        <v>44</v>
      </c>
      <c r="K46" s="127">
        <v>1561</v>
      </c>
      <c r="L46" s="127">
        <v>665</v>
      </c>
      <c r="M46" s="127">
        <v>1913</v>
      </c>
      <c r="N46" s="127">
        <v>1103</v>
      </c>
      <c r="O46" s="127">
        <v>17434</v>
      </c>
      <c r="P46" s="127">
        <v>1839</v>
      </c>
      <c r="Q46" s="127">
        <v>5909</v>
      </c>
      <c r="R46" s="127">
        <v>619</v>
      </c>
      <c r="S46" s="127">
        <v>60</v>
      </c>
      <c r="T46" s="127">
        <v>36</v>
      </c>
      <c r="U46" s="127">
        <v>229</v>
      </c>
      <c r="V46" s="127">
        <v>4061</v>
      </c>
      <c r="W46" s="127">
        <v>1431</v>
      </c>
      <c r="X46" s="127">
        <v>17</v>
      </c>
      <c r="Y46" s="127">
        <v>17</v>
      </c>
      <c r="Z46" s="127">
        <v>87</v>
      </c>
      <c r="AA46" s="127">
        <v>370</v>
      </c>
      <c r="AB46" s="127">
        <v>7764</v>
      </c>
      <c r="AC46" s="127">
        <v>138</v>
      </c>
      <c r="AD46" s="127">
        <v>52</v>
      </c>
      <c r="AE46" s="127">
        <v>321</v>
      </c>
      <c r="AF46" s="127">
        <v>10447</v>
      </c>
      <c r="AG46" s="127">
        <v>61</v>
      </c>
      <c r="AH46" s="127">
        <v>55</v>
      </c>
      <c r="AI46" s="127">
        <v>288</v>
      </c>
      <c r="AJ46" s="127">
        <v>17</v>
      </c>
      <c r="AK46" s="127">
        <v>2624</v>
      </c>
      <c r="AL46" s="127">
        <v>75</v>
      </c>
      <c r="AM46" s="127">
        <v>25</v>
      </c>
      <c r="AN46" s="127">
        <v>13</v>
      </c>
      <c r="AO46" s="127">
        <v>31958</v>
      </c>
      <c r="AP46" s="127">
        <v>709</v>
      </c>
      <c r="AQ46" s="130" t="s">
        <v>177</v>
      </c>
      <c r="AR46" s="129" t="s">
        <v>183</v>
      </c>
      <c r="AS46" s="117"/>
    </row>
    <row r="47" spans="1:45" ht="15" customHeight="1">
      <c r="A47" t="s">
        <v>169</v>
      </c>
      <c r="B47" s="188" t="s">
        <v>188</v>
      </c>
      <c r="C47" s="124" t="s">
        <v>178</v>
      </c>
      <c r="D47" s="125">
        <v>932689</v>
      </c>
      <c r="E47" s="126">
        <v>3667</v>
      </c>
      <c r="F47" s="127">
        <v>49939</v>
      </c>
      <c r="G47" s="127">
        <v>41431</v>
      </c>
      <c r="H47" s="127">
        <v>15292</v>
      </c>
      <c r="I47" s="127">
        <v>43520</v>
      </c>
      <c r="J47" s="127">
        <v>275</v>
      </c>
      <c r="K47" s="127">
        <v>10226</v>
      </c>
      <c r="L47" s="127">
        <v>13039</v>
      </c>
      <c r="M47" s="127">
        <v>10937</v>
      </c>
      <c r="N47" s="127">
        <v>8719</v>
      </c>
      <c r="O47" s="127">
        <v>242827</v>
      </c>
      <c r="P47" s="127">
        <v>26198</v>
      </c>
      <c r="Q47" s="127">
        <v>34570</v>
      </c>
      <c r="R47" s="127">
        <v>7993</v>
      </c>
      <c r="S47" s="127">
        <v>2919</v>
      </c>
      <c r="T47" s="127">
        <v>641</v>
      </c>
      <c r="U47" s="127">
        <v>2697</v>
      </c>
      <c r="V47" s="127">
        <v>33794</v>
      </c>
      <c r="W47" s="127">
        <v>7253</v>
      </c>
      <c r="X47" s="127">
        <v>201</v>
      </c>
      <c r="Y47" s="127">
        <v>70</v>
      </c>
      <c r="Z47" s="127">
        <v>1261</v>
      </c>
      <c r="AA47" s="127">
        <v>3765</v>
      </c>
      <c r="AB47" s="127">
        <v>44147</v>
      </c>
      <c r="AC47" s="127">
        <v>2618</v>
      </c>
      <c r="AD47" s="127">
        <v>932</v>
      </c>
      <c r="AE47" s="127">
        <v>4179</v>
      </c>
      <c r="AF47" s="127">
        <v>60257</v>
      </c>
      <c r="AG47" s="127">
        <v>2518</v>
      </c>
      <c r="AH47" s="127">
        <v>8392</v>
      </c>
      <c r="AI47" s="127">
        <v>11305</v>
      </c>
      <c r="AJ47" s="127">
        <v>604</v>
      </c>
      <c r="AK47" s="127">
        <v>21423</v>
      </c>
      <c r="AL47" s="127">
        <v>4252</v>
      </c>
      <c r="AM47" s="127">
        <v>578</v>
      </c>
      <c r="AN47" s="127">
        <v>2284</v>
      </c>
      <c r="AO47" s="127">
        <v>196167</v>
      </c>
      <c r="AP47" s="127">
        <v>11799</v>
      </c>
      <c r="AQ47" s="130" t="s">
        <v>179</v>
      </c>
      <c r="AR47" s="129">
        <v>487567</v>
      </c>
      <c r="AS47" s="117"/>
    </row>
    <row r="48" spans="1:45" s="131" customFormat="1" ht="15" customHeight="1">
      <c r="A48" s="131" t="s">
        <v>169</v>
      </c>
      <c r="B48" s="132" t="s">
        <v>180</v>
      </c>
      <c r="C48" s="133" t="s">
        <v>181</v>
      </c>
      <c r="D48" s="134">
        <v>3.04</v>
      </c>
      <c r="E48" s="135">
        <v>3.12</v>
      </c>
      <c r="F48" s="136">
        <v>3.06</v>
      </c>
      <c r="G48" s="136">
        <v>3.4</v>
      </c>
      <c r="H48" s="136">
        <v>4.01</v>
      </c>
      <c r="I48" s="136">
        <v>2.74</v>
      </c>
      <c r="J48" s="136">
        <v>2.95</v>
      </c>
      <c r="K48" s="136">
        <v>3.33</v>
      </c>
      <c r="L48" s="136">
        <v>3.26</v>
      </c>
      <c r="M48" s="136">
        <v>3.16</v>
      </c>
      <c r="N48" s="136">
        <v>3.4</v>
      </c>
      <c r="O48" s="136">
        <v>3.01</v>
      </c>
      <c r="P48" s="136">
        <v>2.8</v>
      </c>
      <c r="Q48" s="136">
        <v>2.86</v>
      </c>
      <c r="R48" s="136">
        <v>3.12</v>
      </c>
      <c r="S48" s="136">
        <v>3.53</v>
      </c>
      <c r="T48" s="136">
        <v>3.58</v>
      </c>
      <c r="U48" s="136">
        <v>3.45</v>
      </c>
      <c r="V48" s="136">
        <v>2.95</v>
      </c>
      <c r="W48" s="136">
        <v>3.02</v>
      </c>
      <c r="X48" s="136">
        <v>3.34</v>
      </c>
      <c r="Y48" s="136">
        <v>2.89</v>
      </c>
      <c r="Z48" s="136">
        <v>3.26</v>
      </c>
      <c r="AA48" s="136">
        <v>3.19</v>
      </c>
      <c r="AB48" s="136">
        <v>2.66</v>
      </c>
      <c r="AC48" s="136">
        <v>3.12</v>
      </c>
      <c r="AD48" s="136">
        <v>3.93</v>
      </c>
      <c r="AE48" s="136">
        <v>3.74</v>
      </c>
      <c r="AF48" s="136">
        <v>3.2</v>
      </c>
      <c r="AG48" s="136">
        <v>3.25</v>
      </c>
      <c r="AH48" s="136">
        <v>3.28</v>
      </c>
      <c r="AI48" s="136">
        <v>3.48</v>
      </c>
      <c r="AJ48" s="136">
        <v>3.52</v>
      </c>
      <c r="AK48" s="136">
        <v>3.14</v>
      </c>
      <c r="AL48" s="136">
        <v>3.63</v>
      </c>
      <c r="AM48" s="136">
        <v>3.11</v>
      </c>
      <c r="AN48" s="136">
        <v>3.72</v>
      </c>
      <c r="AO48" s="136">
        <v>2.94</v>
      </c>
      <c r="AP48" s="136">
        <v>3.23</v>
      </c>
      <c r="AQ48" s="130" t="s">
        <v>182</v>
      </c>
      <c r="AR48" s="137" t="s">
        <v>183</v>
      </c>
      <c r="AS48" s="138"/>
    </row>
    <row r="49" spans="1:45" ht="15" customHeight="1">
      <c r="A49" t="s">
        <v>169</v>
      </c>
      <c r="B49" s="139" t="s">
        <v>189</v>
      </c>
      <c r="C49" s="140">
        <v>5</v>
      </c>
      <c r="D49" s="125">
        <v>13234</v>
      </c>
      <c r="E49" s="141">
        <v>58</v>
      </c>
      <c r="F49" s="142">
        <v>377</v>
      </c>
      <c r="G49" s="142">
        <v>1162</v>
      </c>
      <c r="H49" s="142">
        <v>916</v>
      </c>
      <c r="I49" s="142">
        <v>460</v>
      </c>
      <c r="J49" s="142">
        <v>36</v>
      </c>
      <c r="K49" s="142">
        <v>307</v>
      </c>
      <c r="L49" s="142">
        <v>171</v>
      </c>
      <c r="M49" s="142">
        <v>195</v>
      </c>
      <c r="N49" s="142">
        <v>181</v>
      </c>
      <c r="O49" s="142">
        <v>2779</v>
      </c>
      <c r="P49" s="142">
        <v>160</v>
      </c>
      <c r="Q49" s="142">
        <v>330</v>
      </c>
      <c r="R49" s="142">
        <v>77</v>
      </c>
      <c r="S49" s="142">
        <v>76</v>
      </c>
      <c r="T49" s="142">
        <v>16</v>
      </c>
      <c r="U49" s="142">
        <v>42</v>
      </c>
      <c r="V49" s="142">
        <v>309</v>
      </c>
      <c r="W49" s="142">
        <v>87</v>
      </c>
      <c r="X49" s="142">
        <v>2</v>
      </c>
      <c r="Y49" s="142">
        <v>58</v>
      </c>
      <c r="Z49" s="142">
        <v>23</v>
      </c>
      <c r="AA49" s="142">
        <v>71</v>
      </c>
      <c r="AB49" s="142">
        <v>325</v>
      </c>
      <c r="AC49" s="142">
        <v>64</v>
      </c>
      <c r="AD49" s="142">
        <v>57</v>
      </c>
      <c r="AE49" s="142">
        <v>199</v>
      </c>
      <c r="AF49" s="142">
        <v>1089</v>
      </c>
      <c r="AG49" s="142">
        <v>33</v>
      </c>
      <c r="AH49" s="142">
        <v>94</v>
      </c>
      <c r="AI49" s="142">
        <v>228</v>
      </c>
      <c r="AJ49" s="142">
        <v>18</v>
      </c>
      <c r="AK49" s="142">
        <v>346</v>
      </c>
      <c r="AL49" s="142">
        <v>92</v>
      </c>
      <c r="AM49" s="142">
        <v>9</v>
      </c>
      <c r="AN49" s="142">
        <v>59</v>
      </c>
      <c r="AO49" s="142">
        <v>2550</v>
      </c>
      <c r="AP49" s="142">
        <v>178</v>
      </c>
      <c r="AQ49" s="128" t="s">
        <v>173</v>
      </c>
      <c r="AR49" s="143" t="s">
        <v>183</v>
      </c>
      <c r="AS49" s="117"/>
    </row>
    <row r="50" spans="1:45" ht="15" customHeight="1">
      <c r="A50" t="s">
        <v>169</v>
      </c>
      <c r="B50" s="188" t="s">
        <v>189</v>
      </c>
      <c r="C50" s="124">
        <v>4</v>
      </c>
      <c r="D50" s="125">
        <v>19117</v>
      </c>
      <c r="E50" s="126">
        <v>109</v>
      </c>
      <c r="F50" s="127">
        <v>1225</v>
      </c>
      <c r="G50" s="127">
        <v>952</v>
      </c>
      <c r="H50" s="127">
        <v>319</v>
      </c>
      <c r="I50" s="127">
        <v>700</v>
      </c>
      <c r="J50" s="127">
        <v>22</v>
      </c>
      <c r="K50" s="127">
        <v>292</v>
      </c>
      <c r="L50" s="127">
        <v>293</v>
      </c>
      <c r="M50" s="127">
        <v>216</v>
      </c>
      <c r="N50" s="127">
        <v>199</v>
      </c>
      <c r="O50" s="127">
        <v>4787</v>
      </c>
      <c r="P50" s="127">
        <v>417</v>
      </c>
      <c r="Q50" s="127">
        <v>950</v>
      </c>
      <c r="R50" s="127">
        <v>124</v>
      </c>
      <c r="S50" s="127">
        <v>89</v>
      </c>
      <c r="T50" s="127">
        <v>15</v>
      </c>
      <c r="U50" s="127">
        <v>43</v>
      </c>
      <c r="V50" s="127">
        <v>303</v>
      </c>
      <c r="W50" s="127">
        <v>145</v>
      </c>
      <c r="X50" s="127">
        <v>4</v>
      </c>
      <c r="Y50" s="127">
        <v>22</v>
      </c>
      <c r="Z50" s="127">
        <v>31</v>
      </c>
      <c r="AA50" s="127">
        <v>76</v>
      </c>
      <c r="AB50" s="127">
        <v>846</v>
      </c>
      <c r="AC50" s="127">
        <v>52</v>
      </c>
      <c r="AD50" s="127">
        <v>24</v>
      </c>
      <c r="AE50" s="127">
        <v>108</v>
      </c>
      <c r="AF50" s="127">
        <v>1385</v>
      </c>
      <c r="AG50" s="127">
        <v>52</v>
      </c>
      <c r="AH50" s="127">
        <v>176</v>
      </c>
      <c r="AI50" s="127">
        <v>323</v>
      </c>
      <c r="AJ50" s="127">
        <v>20</v>
      </c>
      <c r="AK50" s="127">
        <v>428</v>
      </c>
      <c r="AL50" s="127">
        <v>155</v>
      </c>
      <c r="AM50" s="127">
        <v>5</v>
      </c>
      <c r="AN50" s="127">
        <v>94</v>
      </c>
      <c r="AO50" s="127">
        <v>3861</v>
      </c>
      <c r="AP50" s="127">
        <v>255</v>
      </c>
      <c r="AQ50" s="130" t="s">
        <v>174</v>
      </c>
      <c r="AR50" s="129">
        <v>44179</v>
      </c>
      <c r="AS50" s="117"/>
    </row>
    <row r="51" spans="1:45" ht="15" customHeight="1">
      <c r="A51" t="s">
        <v>169</v>
      </c>
      <c r="B51" s="188" t="s">
        <v>189</v>
      </c>
      <c r="C51" s="124">
        <v>3</v>
      </c>
      <c r="D51" s="125">
        <v>23302</v>
      </c>
      <c r="E51" s="126">
        <v>96</v>
      </c>
      <c r="F51" s="127">
        <v>1754</v>
      </c>
      <c r="G51" s="127">
        <v>901</v>
      </c>
      <c r="H51" s="127">
        <v>283</v>
      </c>
      <c r="I51" s="127">
        <v>1118</v>
      </c>
      <c r="J51" s="127">
        <v>35</v>
      </c>
      <c r="K51" s="127">
        <v>228</v>
      </c>
      <c r="L51" s="127">
        <v>497</v>
      </c>
      <c r="M51" s="127">
        <v>151</v>
      </c>
      <c r="N51" s="127">
        <v>121</v>
      </c>
      <c r="O51" s="127">
        <v>6579</v>
      </c>
      <c r="P51" s="127">
        <v>724</v>
      </c>
      <c r="Q51" s="127">
        <v>491</v>
      </c>
      <c r="R51" s="127">
        <v>141</v>
      </c>
      <c r="S51" s="127">
        <v>110</v>
      </c>
      <c r="T51" s="127">
        <v>12</v>
      </c>
      <c r="U51" s="127">
        <v>56</v>
      </c>
      <c r="V51" s="127">
        <v>739</v>
      </c>
      <c r="W51" s="127">
        <v>118</v>
      </c>
      <c r="X51" s="127">
        <v>1</v>
      </c>
      <c r="Y51" s="127">
        <v>28</v>
      </c>
      <c r="Z51" s="127">
        <v>31</v>
      </c>
      <c r="AA51" s="127">
        <v>88</v>
      </c>
      <c r="AB51" s="127">
        <v>947</v>
      </c>
      <c r="AC51" s="127">
        <v>87</v>
      </c>
      <c r="AD51" s="127">
        <v>16</v>
      </c>
      <c r="AE51" s="127">
        <v>100</v>
      </c>
      <c r="AF51" s="127">
        <v>1076</v>
      </c>
      <c r="AG51" s="127">
        <v>129</v>
      </c>
      <c r="AH51" s="127">
        <v>553</v>
      </c>
      <c r="AI51" s="127">
        <v>354</v>
      </c>
      <c r="AJ51" s="127">
        <v>16</v>
      </c>
      <c r="AK51" s="127">
        <v>485</v>
      </c>
      <c r="AL51" s="127">
        <v>162</v>
      </c>
      <c r="AM51" s="127">
        <v>18</v>
      </c>
      <c r="AN51" s="127">
        <v>96</v>
      </c>
      <c r="AO51" s="127">
        <v>4605</v>
      </c>
      <c r="AP51" s="127">
        <v>356</v>
      </c>
      <c r="AQ51" s="130" t="s">
        <v>175</v>
      </c>
      <c r="AR51" s="129" t="s">
        <v>183</v>
      </c>
      <c r="AS51" s="117"/>
    </row>
    <row r="52" spans="1:45" ht="15" customHeight="1">
      <c r="A52" t="s">
        <v>169</v>
      </c>
      <c r="B52" s="188" t="s">
        <v>189</v>
      </c>
      <c r="C52" s="124">
        <v>2</v>
      </c>
      <c r="D52" s="125">
        <v>20855</v>
      </c>
      <c r="E52" s="126">
        <v>83</v>
      </c>
      <c r="F52" s="127">
        <v>1272</v>
      </c>
      <c r="G52" s="127">
        <v>799</v>
      </c>
      <c r="H52" s="127">
        <v>169</v>
      </c>
      <c r="I52" s="127">
        <v>925</v>
      </c>
      <c r="J52" s="127">
        <v>4</v>
      </c>
      <c r="K52" s="127">
        <v>134</v>
      </c>
      <c r="L52" s="127">
        <v>215</v>
      </c>
      <c r="M52" s="127">
        <v>127</v>
      </c>
      <c r="N52" s="127">
        <v>84</v>
      </c>
      <c r="O52" s="127">
        <v>7067</v>
      </c>
      <c r="P52" s="127">
        <v>754</v>
      </c>
      <c r="Q52" s="127">
        <v>866</v>
      </c>
      <c r="R52" s="127">
        <v>148</v>
      </c>
      <c r="S52" s="127">
        <v>49</v>
      </c>
      <c r="T52" s="127">
        <v>5</v>
      </c>
      <c r="U52" s="127">
        <v>32</v>
      </c>
      <c r="V52" s="127">
        <v>587</v>
      </c>
      <c r="W52" s="127">
        <v>89</v>
      </c>
      <c r="X52" s="127">
        <v>1</v>
      </c>
      <c r="Y52" s="127">
        <v>4</v>
      </c>
      <c r="Z52" s="127">
        <v>17</v>
      </c>
      <c r="AA52" s="127">
        <v>88</v>
      </c>
      <c r="AB52" s="127">
        <v>1300</v>
      </c>
      <c r="AC52" s="127">
        <v>63</v>
      </c>
      <c r="AD52" s="127">
        <v>12</v>
      </c>
      <c r="AE52" s="127">
        <v>53</v>
      </c>
      <c r="AF52" s="127">
        <v>770</v>
      </c>
      <c r="AG52" s="127">
        <v>58</v>
      </c>
      <c r="AH52" s="127">
        <v>141</v>
      </c>
      <c r="AI52" s="127">
        <v>187</v>
      </c>
      <c r="AJ52" s="127">
        <v>7</v>
      </c>
      <c r="AK52" s="127">
        <v>325</v>
      </c>
      <c r="AL52" s="127">
        <v>55</v>
      </c>
      <c r="AM52" s="127">
        <v>12</v>
      </c>
      <c r="AN52" s="127">
        <v>20</v>
      </c>
      <c r="AO52" s="127">
        <v>4073</v>
      </c>
      <c r="AP52" s="127">
        <v>260</v>
      </c>
      <c r="AQ52" s="130" t="s">
        <v>176</v>
      </c>
      <c r="AR52" s="129" t="s">
        <v>183</v>
      </c>
      <c r="AS52" s="117"/>
    </row>
    <row r="53" spans="1:45" ht="15" customHeight="1">
      <c r="A53" t="s">
        <v>169</v>
      </c>
      <c r="B53" s="188" t="s">
        <v>189</v>
      </c>
      <c r="C53" s="124">
        <v>1</v>
      </c>
      <c r="D53" s="125">
        <v>12293</v>
      </c>
      <c r="E53" s="126">
        <v>30</v>
      </c>
      <c r="F53" s="127">
        <v>266</v>
      </c>
      <c r="G53" s="127">
        <v>388</v>
      </c>
      <c r="H53" s="127">
        <v>51</v>
      </c>
      <c r="I53" s="127">
        <v>773</v>
      </c>
      <c r="J53" s="127">
        <v>11</v>
      </c>
      <c r="K53" s="127">
        <v>178</v>
      </c>
      <c r="L53" s="127">
        <v>75</v>
      </c>
      <c r="M53" s="127">
        <v>180</v>
      </c>
      <c r="N53" s="127">
        <v>108</v>
      </c>
      <c r="O53" s="127">
        <v>2447</v>
      </c>
      <c r="P53" s="127">
        <v>253</v>
      </c>
      <c r="Q53" s="127">
        <v>652</v>
      </c>
      <c r="R53" s="127">
        <v>64</v>
      </c>
      <c r="S53" s="127">
        <v>8</v>
      </c>
      <c r="T53" s="127">
        <v>3</v>
      </c>
      <c r="U53" s="127">
        <v>22</v>
      </c>
      <c r="V53" s="127">
        <v>412</v>
      </c>
      <c r="W53" s="127">
        <v>148</v>
      </c>
      <c r="X53" s="127">
        <v>5</v>
      </c>
      <c r="Y53" s="127">
        <v>3</v>
      </c>
      <c r="Z53" s="127">
        <v>3</v>
      </c>
      <c r="AA53" s="127">
        <v>48</v>
      </c>
      <c r="AB53" s="127">
        <v>888</v>
      </c>
      <c r="AC53" s="127">
        <v>19</v>
      </c>
      <c r="AD53" s="127" t="s">
        <v>171</v>
      </c>
      <c r="AE53" s="127">
        <v>43</v>
      </c>
      <c r="AF53" s="127">
        <v>1014</v>
      </c>
      <c r="AG53" s="127">
        <v>7</v>
      </c>
      <c r="AH53" s="127">
        <v>15</v>
      </c>
      <c r="AI53" s="127">
        <v>30</v>
      </c>
      <c r="AJ53" s="127">
        <v>1</v>
      </c>
      <c r="AK53" s="127">
        <v>270</v>
      </c>
      <c r="AL53" s="127">
        <v>13</v>
      </c>
      <c r="AM53" s="127">
        <v>3</v>
      </c>
      <c r="AN53" s="127">
        <v>1</v>
      </c>
      <c r="AO53" s="127">
        <v>3754</v>
      </c>
      <c r="AP53" s="127">
        <v>107</v>
      </c>
      <c r="AQ53" s="130" t="s">
        <v>177</v>
      </c>
      <c r="AR53" s="129" t="s">
        <v>183</v>
      </c>
      <c r="AS53" s="117"/>
    </row>
    <row r="54" spans="1:45" ht="15" customHeight="1">
      <c r="A54" t="s">
        <v>169</v>
      </c>
      <c r="B54" s="188" t="s">
        <v>189</v>
      </c>
      <c r="C54" s="124" t="s">
        <v>178</v>
      </c>
      <c r="D54" s="125">
        <v>88801</v>
      </c>
      <c r="E54" s="126">
        <v>376</v>
      </c>
      <c r="F54" s="127">
        <v>4894</v>
      </c>
      <c r="G54" s="127">
        <v>4202</v>
      </c>
      <c r="H54" s="127">
        <v>1738</v>
      </c>
      <c r="I54" s="127">
        <v>3976</v>
      </c>
      <c r="J54" s="127">
        <v>108</v>
      </c>
      <c r="K54" s="127">
        <v>1139</v>
      </c>
      <c r="L54" s="127">
        <v>1251</v>
      </c>
      <c r="M54" s="127">
        <v>869</v>
      </c>
      <c r="N54" s="127">
        <v>693</v>
      </c>
      <c r="O54" s="127">
        <v>23659</v>
      </c>
      <c r="P54" s="127">
        <v>2308</v>
      </c>
      <c r="Q54" s="127">
        <v>3289</v>
      </c>
      <c r="R54" s="127">
        <v>554</v>
      </c>
      <c r="S54" s="127">
        <v>332</v>
      </c>
      <c r="T54" s="127">
        <v>51</v>
      </c>
      <c r="U54" s="127">
        <v>195</v>
      </c>
      <c r="V54" s="127">
        <v>2350</v>
      </c>
      <c r="W54" s="127">
        <v>587</v>
      </c>
      <c r="X54" s="127">
        <v>13</v>
      </c>
      <c r="Y54" s="127">
        <v>115</v>
      </c>
      <c r="Z54" s="127">
        <v>105</v>
      </c>
      <c r="AA54" s="127">
        <v>371</v>
      </c>
      <c r="AB54" s="127">
        <v>4306</v>
      </c>
      <c r="AC54" s="127">
        <v>285</v>
      </c>
      <c r="AD54" s="127">
        <v>109</v>
      </c>
      <c r="AE54" s="127">
        <v>503</v>
      </c>
      <c r="AF54" s="127">
        <v>5334</v>
      </c>
      <c r="AG54" s="127">
        <v>279</v>
      </c>
      <c r="AH54" s="127">
        <v>979</v>
      </c>
      <c r="AI54" s="127">
        <v>1122</v>
      </c>
      <c r="AJ54" s="127">
        <v>62</v>
      </c>
      <c r="AK54" s="127">
        <v>1854</v>
      </c>
      <c r="AL54" s="127">
        <v>477</v>
      </c>
      <c r="AM54" s="127">
        <v>47</v>
      </c>
      <c r="AN54" s="127">
        <v>270</v>
      </c>
      <c r="AO54" s="127">
        <v>18843</v>
      </c>
      <c r="AP54" s="127">
        <v>1156</v>
      </c>
      <c r="AQ54" s="130" t="s">
        <v>179</v>
      </c>
      <c r="AR54" s="129">
        <v>44179</v>
      </c>
      <c r="AS54" s="117"/>
    </row>
    <row r="55" spans="1:45" s="131" customFormat="1" ht="15" customHeight="1">
      <c r="A55" s="131" t="s">
        <v>169</v>
      </c>
      <c r="B55" s="132" t="s">
        <v>180</v>
      </c>
      <c r="C55" s="133" t="s">
        <v>181</v>
      </c>
      <c r="D55" s="134">
        <v>3</v>
      </c>
      <c r="E55" s="135">
        <v>3.22</v>
      </c>
      <c r="F55" s="136">
        <v>3.04</v>
      </c>
      <c r="G55" s="136">
        <v>3.4</v>
      </c>
      <c r="H55" s="136">
        <v>4.08</v>
      </c>
      <c r="I55" s="136">
        <v>2.79</v>
      </c>
      <c r="J55" s="136">
        <v>3.63</v>
      </c>
      <c r="K55" s="136">
        <v>3.37</v>
      </c>
      <c r="L55" s="136">
        <v>3.22</v>
      </c>
      <c r="M55" s="136">
        <v>3.14</v>
      </c>
      <c r="N55" s="136">
        <v>3.38</v>
      </c>
      <c r="O55" s="136">
        <v>2.93</v>
      </c>
      <c r="P55" s="136">
        <v>2.77</v>
      </c>
      <c r="Q55" s="136">
        <v>2.83</v>
      </c>
      <c r="R55" s="136">
        <v>3</v>
      </c>
      <c r="S55" s="136">
        <v>3.53</v>
      </c>
      <c r="T55" s="136">
        <v>3.71</v>
      </c>
      <c r="U55" s="136">
        <v>3.26</v>
      </c>
      <c r="V55" s="136">
        <v>2.79</v>
      </c>
      <c r="W55" s="136">
        <v>2.89</v>
      </c>
      <c r="X55" s="136">
        <v>2.77</v>
      </c>
      <c r="Y55" s="136">
        <v>4.1100000000000003</v>
      </c>
      <c r="Z55" s="136">
        <v>3.51</v>
      </c>
      <c r="AA55" s="136">
        <v>3.09</v>
      </c>
      <c r="AB55" s="136">
        <v>2.63</v>
      </c>
      <c r="AC55" s="136">
        <v>3.28</v>
      </c>
      <c r="AD55" s="136">
        <v>4.16</v>
      </c>
      <c r="AE55" s="136">
        <v>3.73</v>
      </c>
      <c r="AF55" s="136">
        <v>3.14</v>
      </c>
      <c r="AG55" s="136">
        <v>3.16</v>
      </c>
      <c r="AH55" s="136">
        <v>3.2</v>
      </c>
      <c r="AI55" s="136">
        <v>3.47</v>
      </c>
      <c r="AJ55" s="136">
        <v>3.76</v>
      </c>
      <c r="AK55" s="136">
        <v>3.14</v>
      </c>
      <c r="AL55" s="136">
        <v>3.54</v>
      </c>
      <c r="AM55" s="136">
        <v>3.11</v>
      </c>
      <c r="AN55" s="136">
        <v>3.7</v>
      </c>
      <c r="AO55" s="136">
        <v>2.86</v>
      </c>
      <c r="AP55" s="136">
        <v>3.12</v>
      </c>
      <c r="AQ55" s="130" t="s">
        <v>182</v>
      </c>
      <c r="AR55" s="137" t="s">
        <v>183</v>
      </c>
      <c r="AS55" s="138"/>
    </row>
    <row r="56" spans="1:45" ht="15" customHeight="1">
      <c r="A56" t="s">
        <v>169</v>
      </c>
      <c r="B56" s="139" t="s">
        <v>190</v>
      </c>
      <c r="C56" s="140">
        <v>5</v>
      </c>
      <c r="D56" s="125" t="s">
        <v>171</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171</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t="s">
        <v>183</v>
      </c>
      <c r="AS56" s="117"/>
    </row>
    <row r="57" spans="1:45" ht="15" customHeight="1">
      <c r="A57" t="s">
        <v>169</v>
      </c>
      <c r="B57" s="188" t="s">
        <v>190</v>
      </c>
      <c r="C57" s="124">
        <v>4</v>
      </c>
      <c r="D57" s="125" t="s">
        <v>171</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171</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171</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171</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171</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171</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171</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171</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t="s">
        <v>171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t="s">
        <v>171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t="s">
        <v>183</v>
      </c>
      <c r="AS61" s="117"/>
    </row>
    <row r="62" spans="1:45" s="131" customFormat="1" ht="15" customHeight="1">
      <c r="A62" s="131" t="s">
        <v>169</v>
      </c>
      <c r="B62" s="132" t="s">
        <v>180</v>
      </c>
      <c r="C62" s="133" t="s">
        <v>181</v>
      </c>
      <c r="D62" s="134" t="s">
        <v>171</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171</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5212</v>
      </c>
      <c r="E63" s="141">
        <v>22</v>
      </c>
      <c r="F63" s="142">
        <v>178</v>
      </c>
      <c r="G63" s="142">
        <v>366</v>
      </c>
      <c r="H63" s="142">
        <v>482</v>
      </c>
      <c r="I63" s="142">
        <v>200</v>
      </c>
      <c r="J63" s="142">
        <v>53</v>
      </c>
      <c r="K63" s="142">
        <v>171</v>
      </c>
      <c r="L63" s="142">
        <v>77</v>
      </c>
      <c r="M63" s="142">
        <v>122</v>
      </c>
      <c r="N63" s="142">
        <v>123</v>
      </c>
      <c r="O63" s="142">
        <v>850</v>
      </c>
      <c r="P63" s="142">
        <v>60</v>
      </c>
      <c r="Q63" s="142">
        <v>95</v>
      </c>
      <c r="R63" s="142">
        <v>27</v>
      </c>
      <c r="S63" s="142">
        <v>28</v>
      </c>
      <c r="T63" s="142">
        <v>7</v>
      </c>
      <c r="U63" s="142">
        <v>25</v>
      </c>
      <c r="V63" s="142">
        <v>84</v>
      </c>
      <c r="W63" s="142">
        <v>31</v>
      </c>
      <c r="X63" s="142">
        <v>2</v>
      </c>
      <c r="Y63" s="142">
        <v>6</v>
      </c>
      <c r="Z63" s="142">
        <v>9</v>
      </c>
      <c r="AA63" s="142">
        <v>26</v>
      </c>
      <c r="AB63" s="142">
        <v>144</v>
      </c>
      <c r="AC63" s="142">
        <v>36</v>
      </c>
      <c r="AD63" s="142">
        <v>49</v>
      </c>
      <c r="AE63" s="142">
        <v>133</v>
      </c>
      <c r="AF63" s="142">
        <v>334</v>
      </c>
      <c r="AG63" s="142">
        <v>12</v>
      </c>
      <c r="AH63" s="142">
        <v>33</v>
      </c>
      <c r="AI63" s="142">
        <v>189</v>
      </c>
      <c r="AJ63" s="142">
        <v>7</v>
      </c>
      <c r="AK63" s="142">
        <v>240</v>
      </c>
      <c r="AL63" s="142">
        <v>34</v>
      </c>
      <c r="AM63" s="142">
        <v>2</v>
      </c>
      <c r="AN63" s="142">
        <v>20</v>
      </c>
      <c r="AO63" s="142">
        <v>881</v>
      </c>
      <c r="AP63" s="142">
        <v>54</v>
      </c>
      <c r="AQ63" s="128" t="s">
        <v>173</v>
      </c>
      <c r="AR63" s="143" t="s">
        <v>183</v>
      </c>
      <c r="AS63" s="117"/>
    </row>
    <row r="64" spans="1:45" ht="15" customHeight="1">
      <c r="A64" t="s">
        <v>169</v>
      </c>
      <c r="B64" s="188" t="s">
        <v>191</v>
      </c>
      <c r="C64" s="124">
        <v>4</v>
      </c>
      <c r="D64" s="125">
        <v>5948</v>
      </c>
      <c r="E64" s="126">
        <v>37</v>
      </c>
      <c r="F64" s="127">
        <v>380</v>
      </c>
      <c r="G64" s="127">
        <v>306</v>
      </c>
      <c r="H64" s="127">
        <v>117</v>
      </c>
      <c r="I64" s="127">
        <v>235</v>
      </c>
      <c r="J64" s="127">
        <v>21</v>
      </c>
      <c r="K64" s="127">
        <v>98</v>
      </c>
      <c r="L64" s="127">
        <v>104</v>
      </c>
      <c r="M64" s="127">
        <v>104</v>
      </c>
      <c r="N64" s="127">
        <v>110</v>
      </c>
      <c r="O64" s="127">
        <v>1232</v>
      </c>
      <c r="P64" s="127">
        <v>114</v>
      </c>
      <c r="Q64" s="127">
        <v>249</v>
      </c>
      <c r="R64" s="127">
        <v>42</v>
      </c>
      <c r="S64" s="127">
        <v>36</v>
      </c>
      <c r="T64" s="127">
        <v>6</v>
      </c>
      <c r="U64" s="127">
        <v>13</v>
      </c>
      <c r="V64" s="127">
        <v>75</v>
      </c>
      <c r="W64" s="127">
        <v>54</v>
      </c>
      <c r="X64" s="127" t="s">
        <v>171</v>
      </c>
      <c r="Y64" s="127">
        <v>1</v>
      </c>
      <c r="Z64" s="127">
        <v>13</v>
      </c>
      <c r="AA64" s="127">
        <v>23</v>
      </c>
      <c r="AB64" s="127">
        <v>304</v>
      </c>
      <c r="AC64" s="127">
        <v>38</v>
      </c>
      <c r="AD64" s="127">
        <v>27</v>
      </c>
      <c r="AE64" s="127">
        <v>57</v>
      </c>
      <c r="AF64" s="127">
        <v>382</v>
      </c>
      <c r="AG64" s="127">
        <v>13</v>
      </c>
      <c r="AH64" s="127">
        <v>41</v>
      </c>
      <c r="AI64" s="127">
        <v>330</v>
      </c>
      <c r="AJ64" s="127">
        <v>14</v>
      </c>
      <c r="AK64" s="127">
        <v>136</v>
      </c>
      <c r="AL64" s="127">
        <v>45</v>
      </c>
      <c r="AM64" s="127">
        <v>3</v>
      </c>
      <c r="AN64" s="127">
        <v>26</v>
      </c>
      <c r="AO64" s="127">
        <v>1064</v>
      </c>
      <c r="AP64" s="127">
        <v>98</v>
      </c>
      <c r="AQ64" s="130" t="s">
        <v>174</v>
      </c>
      <c r="AR64" s="129">
        <v>14697</v>
      </c>
      <c r="AS64" s="117"/>
    </row>
    <row r="65" spans="1:45" ht="15" customHeight="1">
      <c r="A65" t="s">
        <v>169</v>
      </c>
      <c r="B65" s="188" t="s">
        <v>191</v>
      </c>
      <c r="C65" s="124">
        <v>3</v>
      </c>
      <c r="D65" s="125">
        <v>6453</v>
      </c>
      <c r="E65" s="126">
        <v>23</v>
      </c>
      <c r="F65" s="127">
        <v>446</v>
      </c>
      <c r="G65" s="127">
        <v>245</v>
      </c>
      <c r="H65" s="127">
        <v>104</v>
      </c>
      <c r="I65" s="127">
        <v>309</v>
      </c>
      <c r="J65" s="127">
        <v>13</v>
      </c>
      <c r="K65" s="127">
        <v>108</v>
      </c>
      <c r="L65" s="127">
        <v>176</v>
      </c>
      <c r="M65" s="127">
        <v>72</v>
      </c>
      <c r="N65" s="127">
        <v>53</v>
      </c>
      <c r="O65" s="127">
        <v>1587</v>
      </c>
      <c r="P65" s="127">
        <v>164</v>
      </c>
      <c r="Q65" s="127">
        <v>127</v>
      </c>
      <c r="R65" s="127">
        <v>40</v>
      </c>
      <c r="S65" s="127">
        <v>44</v>
      </c>
      <c r="T65" s="127">
        <v>9</v>
      </c>
      <c r="U65" s="127">
        <v>17</v>
      </c>
      <c r="V65" s="127">
        <v>189</v>
      </c>
      <c r="W65" s="127">
        <v>46</v>
      </c>
      <c r="X65" s="127">
        <v>3</v>
      </c>
      <c r="Y65" s="127">
        <v>3</v>
      </c>
      <c r="Z65" s="127">
        <v>16</v>
      </c>
      <c r="AA65" s="127">
        <v>23</v>
      </c>
      <c r="AB65" s="127">
        <v>286</v>
      </c>
      <c r="AC65" s="127">
        <v>35</v>
      </c>
      <c r="AD65" s="127">
        <v>8</v>
      </c>
      <c r="AE65" s="127">
        <v>27</v>
      </c>
      <c r="AF65" s="127">
        <v>283</v>
      </c>
      <c r="AG65" s="127">
        <v>29</v>
      </c>
      <c r="AH65" s="127">
        <v>160</v>
      </c>
      <c r="AI65" s="127">
        <v>277</v>
      </c>
      <c r="AJ65" s="127">
        <v>17</v>
      </c>
      <c r="AK65" s="127">
        <v>166</v>
      </c>
      <c r="AL65" s="127">
        <v>44</v>
      </c>
      <c r="AM65" s="127">
        <v>7</v>
      </c>
      <c r="AN65" s="127">
        <v>24</v>
      </c>
      <c r="AO65" s="127">
        <v>1183</v>
      </c>
      <c r="AP65" s="127">
        <v>90</v>
      </c>
      <c r="AQ65" s="130" t="s">
        <v>175</v>
      </c>
      <c r="AR65" s="129" t="s">
        <v>183</v>
      </c>
      <c r="AS65" s="117"/>
    </row>
    <row r="66" spans="1:45" ht="15" customHeight="1">
      <c r="A66" t="s">
        <v>169</v>
      </c>
      <c r="B66" s="188" t="s">
        <v>191</v>
      </c>
      <c r="C66" s="124">
        <v>2</v>
      </c>
      <c r="D66" s="125">
        <v>5699</v>
      </c>
      <c r="E66" s="126">
        <v>24</v>
      </c>
      <c r="F66" s="127">
        <v>356</v>
      </c>
      <c r="G66" s="127">
        <v>226</v>
      </c>
      <c r="H66" s="127">
        <v>52</v>
      </c>
      <c r="I66" s="127">
        <v>243</v>
      </c>
      <c r="J66" s="127">
        <v>5</v>
      </c>
      <c r="K66" s="127">
        <v>44</v>
      </c>
      <c r="L66" s="127">
        <v>75</v>
      </c>
      <c r="M66" s="127">
        <v>51</v>
      </c>
      <c r="N66" s="127">
        <v>38</v>
      </c>
      <c r="O66" s="127">
        <v>1849</v>
      </c>
      <c r="P66" s="127">
        <v>179</v>
      </c>
      <c r="Q66" s="127">
        <v>219</v>
      </c>
      <c r="R66" s="127">
        <v>41</v>
      </c>
      <c r="S66" s="127">
        <v>19</v>
      </c>
      <c r="T66" s="127">
        <v>2</v>
      </c>
      <c r="U66" s="127">
        <v>15</v>
      </c>
      <c r="V66" s="127">
        <v>146</v>
      </c>
      <c r="W66" s="127">
        <v>33</v>
      </c>
      <c r="X66" s="127">
        <v>4</v>
      </c>
      <c r="Y66" s="127" t="s">
        <v>171</v>
      </c>
      <c r="Z66" s="127">
        <v>7</v>
      </c>
      <c r="AA66" s="127">
        <v>33</v>
      </c>
      <c r="AB66" s="127">
        <v>330</v>
      </c>
      <c r="AC66" s="127">
        <v>29</v>
      </c>
      <c r="AD66" s="127">
        <v>5</v>
      </c>
      <c r="AE66" s="127">
        <v>18</v>
      </c>
      <c r="AF66" s="127">
        <v>214</v>
      </c>
      <c r="AG66" s="127">
        <v>9</v>
      </c>
      <c r="AH66" s="127">
        <v>60</v>
      </c>
      <c r="AI66" s="127">
        <v>101</v>
      </c>
      <c r="AJ66" s="127">
        <v>20</v>
      </c>
      <c r="AK66" s="127">
        <v>88</v>
      </c>
      <c r="AL66" s="127">
        <v>15</v>
      </c>
      <c r="AM66" s="127" t="s">
        <v>171</v>
      </c>
      <c r="AN66" s="127">
        <v>5</v>
      </c>
      <c r="AO66" s="127">
        <v>1073</v>
      </c>
      <c r="AP66" s="127">
        <v>71</v>
      </c>
      <c r="AQ66" s="130" t="s">
        <v>176</v>
      </c>
      <c r="AR66" s="129" t="s">
        <v>183</v>
      </c>
      <c r="AS66" s="117"/>
    </row>
    <row r="67" spans="1:45" ht="15" customHeight="1">
      <c r="A67" t="s">
        <v>169</v>
      </c>
      <c r="B67" s="188" t="s">
        <v>191</v>
      </c>
      <c r="C67" s="124">
        <v>1</v>
      </c>
      <c r="D67" s="125">
        <v>4936</v>
      </c>
      <c r="E67" s="126">
        <v>19</v>
      </c>
      <c r="F67" s="127">
        <v>113</v>
      </c>
      <c r="G67" s="127">
        <v>112</v>
      </c>
      <c r="H67" s="127">
        <v>15</v>
      </c>
      <c r="I67" s="127">
        <v>229</v>
      </c>
      <c r="J67" s="127">
        <v>1</v>
      </c>
      <c r="K67" s="127">
        <v>80</v>
      </c>
      <c r="L67" s="127">
        <v>53</v>
      </c>
      <c r="M67" s="127">
        <v>75</v>
      </c>
      <c r="N67" s="127">
        <v>50</v>
      </c>
      <c r="O67" s="127">
        <v>1239</v>
      </c>
      <c r="P67" s="127">
        <v>111</v>
      </c>
      <c r="Q67" s="127">
        <v>236</v>
      </c>
      <c r="R67" s="127">
        <v>16</v>
      </c>
      <c r="S67" s="127">
        <v>1</v>
      </c>
      <c r="T67" s="127" t="s">
        <v>171</v>
      </c>
      <c r="U67" s="127">
        <v>14</v>
      </c>
      <c r="V67" s="127">
        <v>136</v>
      </c>
      <c r="W67" s="127">
        <v>76</v>
      </c>
      <c r="X67" s="127">
        <v>2</v>
      </c>
      <c r="Y67" s="127" t="s">
        <v>171</v>
      </c>
      <c r="Z67" s="127">
        <v>2</v>
      </c>
      <c r="AA67" s="127">
        <v>17</v>
      </c>
      <c r="AB67" s="127">
        <v>292</v>
      </c>
      <c r="AC67" s="127">
        <v>4</v>
      </c>
      <c r="AD67" s="127">
        <v>2</v>
      </c>
      <c r="AE67" s="127">
        <v>5</v>
      </c>
      <c r="AF67" s="127">
        <v>398</v>
      </c>
      <c r="AG67" s="127">
        <v>4</v>
      </c>
      <c r="AH67" s="127">
        <v>13</v>
      </c>
      <c r="AI67" s="127">
        <v>14</v>
      </c>
      <c r="AJ67" s="127">
        <v>8</v>
      </c>
      <c r="AK67" s="127">
        <v>88</v>
      </c>
      <c r="AL67" s="127">
        <v>5</v>
      </c>
      <c r="AM67" s="127">
        <v>1</v>
      </c>
      <c r="AN67" s="127" t="s">
        <v>171</v>
      </c>
      <c r="AO67" s="127">
        <v>1462</v>
      </c>
      <c r="AP67" s="127">
        <v>43</v>
      </c>
      <c r="AQ67" s="130" t="s">
        <v>177</v>
      </c>
      <c r="AR67" s="129" t="s">
        <v>183</v>
      </c>
      <c r="AS67" s="117"/>
    </row>
    <row r="68" spans="1:45" ht="15" customHeight="1">
      <c r="A68" t="s">
        <v>169</v>
      </c>
      <c r="B68" s="188" t="s">
        <v>191</v>
      </c>
      <c r="C68" s="124" t="s">
        <v>178</v>
      </c>
      <c r="D68" s="125">
        <v>28248</v>
      </c>
      <c r="E68" s="126">
        <v>125</v>
      </c>
      <c r="F68" s="127">
        <v>1473</v>
      </c>
      <c r="G68" s="127">
        <v>1255</v>
      </c>
      <c r="H68" s="127">
        <v>770</v>
      </c>
      <c r="I68" s="127">
        <v>1216</v>
      </c>
      <c r="J68" s="127">
        <v>93</v>
      </c>
      <c r="K68" s="127">
        <v>501</v>
      </c>
      <c r="L68" s="127">
        <v>485</v>
      </c>
      <c r="M68" s="127">
        <v>424</v>
      </c>
      <c r="N68" s="127">
        <v>374</v>
      </c>
      <c r="O68" s="127">
        <v>6757</v>
      </c>
      <c r="P68" s="127">
        <v>628</v>
      </c>
      <c r="Q68" s="127">
        <v>926</v>
      </c>
      <c r="R68" s="127">
        <v>166</v>
      </c>
      <c r="S68" s="127">
        <v>128</v>
      </c>
      <c r="T68" s="127">
        <v>24</v>
      </c>
      <c r="U68" s="127">
        <v>84</v>
      </c>
      <c r="V68" s="127">
        <v>630</v>
      </c>
      <c r="W68" s="127">
        <v>240</v>
      </c>
      <c r="X68" s="127">
        <v>11</v>
      </c>
      <c r="Y68" s="127">
        <v>10</v>
      </c>
      <c r="Z68" s="127">
        <v>47</v>
      </c>
      <c r="AA68" s="127">
        <v>122</v>
      </c>
      <c r="AB68" s="127">
        <v>1356</v>
      </c>
      <c r="AC68" s="127">
        <v>142</v>
      </c>
      <c r="AD68" s="127">
        <v>91</v>
      </c>
      <c r="AE68" s="127">
        <v>240</v>
      </c>
      <c r="AF68" s="127">
        <v>1611</v>
      </c>
      <c r="AG68" s="127">
        <v>67</v>
      </c>
      <c r="AH68" s="127">
        <v>307</v>
      </c>
      <c r="AI68" s="127">
        <v>911</v>
      </c>
      <c r="AJ68" s="127">
        <v>66</v>
      </c>
      <c r="AK68" s="127">
        <v>718</v>
      </c>
      <c r="AL68" s="127">
        <v>143</v>
      </c>
      <c r="AM68" s="127">
        <v>13</v>
      </c>
      <c r="AN68" s="127">
        <v>75</v>
      </c>
      <c r="AO68" s="127">
        <v>5663</v>
      </c>
      <c r="AP68" s="127">
        <v>356</v>
      </c>
      <c r="AQ68" s="130" t="s">
        <v>179</v>
      </c>
      <c r="AR68" s="129">
        <v>14697</v>
      </c>
      <c r="AS68" s="117"/>
    </row>
    <row r="69" spans="1:45" s="131" customFormat="1" ht="15" customHeight="1">
      <c r="A69" s="131" t="s">
        <v>169</v>
      </c>
      <c r="B69" s="132" t="s">
        <v>180</v>
      </c>
      <c r="C69" s="133" t="s">
        <v>181</v>
      </c>
      <c r="D69" s="134">
        <v>3.03</v>
      </c>
      <c r="E69" s="135">
        <v>3.15</v>
      </c>
      <c r="F69" s="136">
        <v>3.1</v>
      </c>
      <c r="G69" s="136">
        <v>3.47</v>
      </c>
      <c r="H69" s="136">
        <v>4.3</v>
      </c>
      <c r="I69" s="136">
        <v>2.95</v>
      </c>
      <c r="J69" s="136">
        <v>4.29</v>
      </c>
      <c r="K69" s="136">
        <v>3.47</v>
      </c>
      <c r="L69" s="136">
        <v>3.16</v>
      </c>
      <c r="M69" s="136">
        <v>3.35</v>
      </c>
      <c r="N69" s="136">
        <v>3.58</v>
      </c>
      <c r="O69" s="136">
        <v>2.79</v>
      </c>
      <c r="P69" s="136">
        <v>2.73</v>
      </c>
      <c r="Q69" s="136">
        <v>2.73</v>
      </c>
      <c r="R69" s="136">
        <v>3.14</v>
      </c>
      <c r="S69" s="136">
        <v>3.55</v>
      </c>
      <c r="T69" s="136">
        <v>3.75</v>
      </c>
      <c r="U69" s="136">
        <v>3.24</v>
      </c>
      <c r="V69" s="136">
        <v>2.72</v>
      </c>
      <c r="W69" s="136">
        <v>2.71</v>
      </c>
      <c r="X69" s="136">
        <v>2.64</v>
      </c>
      <c r="Y69" s="136">
        <v>4.3</v>
      </c>
      <c r="Z69" s="136">
        <v>3.43</v>
      </c>
      <c r="AA69" s="136">
        <v>3.07</v>
      </c>
      <c r="AB69" s="136">
        <v>2.76</v>
      </c>
      <c r="AC69" s="136">
        <v>3.51</v>
      </c>
      <c r="AD69" s="136">
        <v>4.2699999999999996</v>
      </c>
      <c r="AE69" s="136">
        <v>4.2300000000000004</v>
      </c>
      <c r="AF69" s="136">
        <v>3.02</v>
      </c>
      <c r="AG69" s="136">
        <v>3.3</v>
      </c>
      <c r="AH69" s="136">
        <v>3.07</v>
      </c>
      <c r="AI69" s="136">
        <v>3.64</v>
      </c>
      <c r="AJ69" s="136">
        <v>2.88</v>
      </c>
      <c r="AK69" s="136">
        <v>3.49</v>
      </c>
      <c r="AL69" s="136">
        <v>3.62</v>
      </c>
      <c r="AM69" s="136">
        <v>3.38</v>
      </c>
      <c r="AN69" s="136">
        <v>3.81</v>
      </c>
      <c r="AO69" s="136">
        <v>2.79</v>
      </c>
      <c r="AP69" s="136">
        <v>3.14</v>
      </c>
      <c r="AQ69" s="130" t="s">
        <v>182</v>
      </c>
      <c r="AR69" s="137" t="s">
        <v>183</v>
      </c>
      <c r="AS69" s="138"/>
    </row>
    <row r="70" spans="1:45" ht="15" customHeight="1">
      <c r="A70" t="s">
        <v>169</v>
      </c>
      <c r="B70" s="139" t="s">
        <v>192</v>
      </c>
      <c r="C70" s="140">
        <v>5</v>
      </c>
      <c r="D70" s="125">
        <v>267047</v>
      </c>
      <c r="E70" s="141">
        <v>927</v>
      </c>
      <c r="F70" s="142">
        <v>6906</v>
      </c>
      <c r="G70" s="142">
        <v>22270</v>
      </c>
      <c r="H70" s="142">
        <v>18814</v>
      </c>
      <c r="I70" s="142">
        <v>9271</v>
      </c>
      <c r="J70" s="142">
        <v>2131</v>
      </c>
      <c r="K70" s="142">
        <v>6250</v>
      </c>
      <c r="L70" s="142">
        <v>3519</v>
      </c>
      <c r="M70" s="142">
        <v>4402</v>
      </c>
      <c r="N70" s="142">
        <v>4183</v>
      </c>
      <c r="O70" s="142">
        <v>47282</v>
      </c>
      <c r="P70" s="142">
        <v>2831</v>
      </c>
      <c r="Q70" s="142">
        <v>5592</v>
      </c>
      <c r="R70" s="142">
        <v>1718</v>
      </c>
      <c r="S70" s="142">
        <v>1052</v>
      </c>
      <c r="T70" s="142">
        <v>255</v>
      </c>
      <c r="U70" s="142">
        <v>1128</v>
      </c>
      <c r="V70" s="142">
        <v>7301</v>
      </c>
      <c r="W70" s="142">
        <v>1971</v>
      </c>
      <c r="X70" s="142">
        <v>86</v>
      </c>
      <c r="Y70" s="142">
        <v>253</v>
      </c>
      <c r="Z70" s="142">
        <v>408</v>
      </c>
      <c r="AA70" s="142">
        <v>1379</v>
      </c>
      <c r="AB70" s="142">
        <v>5464</v>
      </c>
      <c r="AC70" s="142">
        <v>965</v>
      </c>
      <c r="AD70" s="142">
        <v>1612</v>
      </c>
      <c r="AE70" s="142">
        <v>4394</v>
      </c>
      <c r="AF70" s="142">
        <v>21724</v>
      </c>
      <c r="AG70" s="142">
        <v>565</v>
      </c>
      <c r="AH70" s="142">
        <v>1639</v>
      </c>
      <c r="AI70" s="142">
        <v>18695</v>
      </c>
      <c r="AJ70" s="142">
        <v>967</v>
      </c>
      <c r="AK70" s="142">
        <v>8047</v>
      </c>
      <c r="AL70" s="142">
        <v>1729</v>
      </c>
      <c r="AM70" s="142">
        <v>104</v>
      </c>
      <c r="AN70" s="142">
        <v>1126</v>
      </c>
      <c r="AO70" s="142">
        <v>47172</v>
      </c>
      <c r="AP70" s="142">
        <v>2915</v>
      </c>
      <c r="AQ70" s="128" t="s">
        <v>173</v>
      </c>
      <c r="AR70" s="143" t="s">
        <v>183</v>
      </c>
      <c r="AS70" s="117"/>
    </row>
    <row r="71" spans="1:45" ht="15" customHeight="1">
      <c r="A71" t="s">
        <v>169</v>
      </c>
      <c r="B71" s="188" t="s">
        <v>192</v>
      </c>
      <c r="C71" s="124">
        <v>4</v>
      </c>
      <c r="D71" s="125">
        <v>383453</v>
      </c>
      <c r="E71" s="126">
        <v>1907</v>
      </c>
      <c r="F71" s="127">
        <v>21643</v>
      </c>
      <c r="G71" s="127">
        <v>17717</v>
      </c>
      <c r="H71" s="127">
        <v>5875</v>
      </c>
      <c r="I71" s="127">
        <v>14052</v>
      </c>
      <c r="J71" s="127">
        <v>541</v>
      </c>
      <c r="K71" s="127">
        <v>5200</v>
      </c>
      <c r="L71" s="127">
        <v>5795</v>
      </c>
      <c r="M71" s="127">
        <v>5167</v>
      </c>
      <c r="N71" s="127">
        <v>4859</v>
      </c>
      <c r="O71" s="127">
        <v>88698</v>
      </c>
      <c r="P71" s="127">
        <v>7155</v>
      </c>
      <c r="Q71" s="127">
        <v>16172</v>
      </c>
      <c r="R71" s="127">
        <v>2785</v>
      </c>
      <c r="S71" s="127">
        <v>1493</v>
      </c>
      <c r="T71" s="127">
        <v>223</v>
      </c>
      <c r="U71" s="127">
        <v>1097</v>
      </c>
      <c r="V71" s="127">
        <v>6713</v>
      </c>
      <c r="W71" s="127">
        <v>2902</v>
      </c>
      <c r="X71" s="127">
        <v>73</v>
      </c>
      <c r="Y71" s="127">
        <v>69</v>
      </c>
      <c r="Z71" s="127">
        <v>486</v>
      </c>
      <c r="AA71" s="127">
        <v>1226</v>
      </c>
      <c r="AB71" s="127">
        <v>16092</v>
      </c>
      <c r="AC71" s="127">
        <v>1266</v>
      </c>
      <c r="AD71" s="127">
        <v>649</v>
      </c>
      <c r="AE71" s="127">
        <v>2489</v>
      </c>
      <c r="AF71" s="127">
        <v>28284</v>
      </c>
      <c r="AG71" s="127">
        <v>1210</v>
      </c>
      <c r="AH71" s="127">
        <v>3099</v>
      </c>
      <c r="AI71" s="127">
        <v>24173</v>
      </c>
      <c r="AJ71" s="127">
        <v>2532</v>
      </c>
      <c r="AK71" s="127">
        <v>8604</v>
      </c>
      <c r="AL71" s="127">
        <v>2747</v>
      </c>
      <c r="AM71" s="127">
        <v>191</v>
      </c>
      <c r="AN71" s="127">
        <v>1687</v>
      </c>
      <c r="AO71" s="127">
        <v>73532</v>
      </c>
      <c r="AP71" s="127">
        <v>5050</v>
      </c>
      <c r="AQ71" s="130" t="s">
        <v>174</v>
      </c>
      <c r="AR71" s="129">
        <v>973834</v>
      </c>
      <c r="AS71" s="117"/>
    </row>
    <row r="72" spans="1:45" ht="15" customHeight="1">
      <c r="A72" t="s">
        <v>169</v>
      </c>
      <c r="B72" s="188" t="s">
        <v>192</v>
      </c>
      <c r="C72" s="124">
        <v>3</v>
      </c>
      <c r="D72" s="125">
        <v>481205</v>
      </c>
      <c r="E72" s="126">
        <v>2012</v>
      </c>
      <c r="F72" s="127">
        <v>36067</v>
      </c>
      <c r="G72" s="127">
        <v>16847</v>
      </c>
      <c r="H72" s="127">
        <v>5453</v>
      </c>
      <c r="I72" s="127">
        <v>24006</v>
      </c>
      <c r="J72" s="127">
        <v>484</v>
      </c>
      <c r="K72" s="127">
        <v>4855</v>
      </c>
      <c r="L72" s="127">
        <v>10820</v>
      </c>
      <c r="M72" s="127">
        <v>3563</v>
      </c>
      <c r="N72" s="127">
        <v>2855</v>
      </c>
      <c r="O72" s="127">
        <v>128999</v>
      </c>
      <c r="P72" s="127">
        <v>13294</v>
      </c>
      <c r="Q72" s="127">
        <v>9468</v>
      </c>
      <c r="R72" s="127">
        <v>3226</v>
      </c>
      <c r="S72" s="127">
        <v>1884</v>
      </c>
      <c r="T72" s="127">
        <v>197</v>
      </c>
      <c r="U72" s="127">
        <v>893</v>
      </c>
      <c r="V72" s="127">
        <v>15544</v>
      </c>
      <c r="W72" s="127">
        <v>2892</v>
      </c>
      <c r="X72" s="127">
        <v>96</v>
      </c>
      <c r="Y72" s="127">
        <v>91</v>
      </c>
      <c r="Z72" s="127">
        <v>599</v>
      </c>
      <c r="AA72" s="127">
        <v>1622</v>
      </c>
      <c r="AB72" s="127">
        <v>18624</v>
      </c>
      <c r="AC72" s="127">
        <v>1746</v>
      </c>
      <c r="AD72" s="127">
        <v>307</v>
      </c>
      <c r="AE72" s="127">
        <v>1618</v>
      </c>
      <c r="AF72" s="127">
        <v>21434</v>
      </c>
      <c r="AG72" s="127">
        <v>2411</v>
      </c>
      <c r="AH72" s="127">
        <v>10783</v>
      </c>
      <c r="AI72" s="127">
        <v>18881</v>
      </c>
      <c r="AJ72" s="127">
        <v>3754</v>
      </c>
      <c r="AK72" s="127">
        <v>11142</v>
      </c>
      <c r="AL72" s="127">
        <v>3047</v>
      </c>
      <c r="AM72" s="127">
        <v>415</v>
      </c>
      <c r="AN72" s="127">
        <v>1833</v>
      </c>
      <c r="AO72" s="127">
        <v>93272</v>
      </c>
      <c r="AP72" s="127">
        <v>6171</v>
      </c>
      <c r="AQ72" s="130" t="s">
        <v>175</v>
      </c>
      <c r="AR72" s="129" t="s">
        <v>183</v>
      </c>
      <c r="AS72" s="117"/>
    </row>
    <row r="73" spans="1:45" ht="15" customHeight="1">
      <c r="A73" t="s">
        <v>169</v>
      </c>
      <c r="B73" s="188" t="s">
        <v>192</v>
      </c>
      <c r="C73" s="124">
        <v>2</v>
      </c>
      <c r="D73" s="125">
        <v>452397</v>
      </c>
      <c r="E73" s="126">
        <v>1949</v>
      </c>
      <c r="F73" s="127">
        <v>27552</v>
      </c>
      <c r="G73" s="127">
        <v>15876</v>
      </c>
      <c r="H73" s="127">
        <v>3382</v>
      </c>
      <c r="I73" s="127">
        <v>20376</v>
      </c>
      <c r="J73" s="127">
        <v>103</v>
      </c>
      <c r="K73" s="127">
        <v>2809</v>
      </c>
      <c r="L73" s="127">
        <v>5369</v>
      </c>
      <c r="M73" s="127">
        <v>3024</v>
      </c>
      <c r="N73" s="127">
        <v>1917</v>
      </c>
      <c r="O73" s="127">
        <v>153698</v>
      </c>
      <c r="P73" s="127">
        <v>17959</v>
      </c>
      <c r="Q73" s="127">
        <v>17604</v>
      </c>
      <c r="R73" s="127">
        <v>3353</v>
      </c>
      <c r="S73" s="127">
        <v>877</v>
      </c>
      <c r="T73" s="127">
        <v>144</v>
      </c>
      <c r="U73" s="127">
        <v>772</v>
      </c>
      <c r="V73" s="127">
        <v>12990</v>
      </c>
      <c r="W73" s="127">
        <v>2224</v>
      </c>
      <c r="X73" s="127">
        <v>81</v>
      </c>
      <c r="Y73" s="127">
        <v>24</v>
      </c>
      <c r="Z73" s="127">
        <v>375</v>
      </c>
      <c r="AA73" s="127">
        <v>1551</v>
      </c>
      <c r="AB73" s="127">
        <v>26396</v>
      </c>
      <c r="AC73" s="127">
        <v>1410</v>
      </c>
      <c r="AD73" s="127">
        <v>316</v>
      </c>
      <c r="AE73" s="127">
        <v>976</v>
      </c>
      <c r="AF73" s="127">
        <v>15833</v>
      </c>
      <c r="AG73" s="127">
        <v>1035</v>
      </c>
      <c r="AH73" s="127">
        <v>2924</v>
      </c>
      <c r="AI73" s="127">
        <v>5544</v>
      </c>
      <c r="AJ73" s="127">
        <v>1973</v>
      </c>
      <c r="AK73" s="127">
        <v>7125</v>
      </c>
      <c r="AL73" s="127">
        <v>914</v>
      </c>
      <c r="AM73" s="127">
        <v>273</v>
      </c>
      <c r="AN73" s="127">
        <v>417</v>
      </c>
      <c r="AO73" s="127">
        <v>88012</v>
      </c>
      <c r="AP73" s="127">
        <v>5240</v>
      </c>
      <c r="AQ73" s="130" t="s">
        <v>176</v>
      </c>
      <c r="AR73" s="129" t="s">
        <v>183</v>
      </c>
      <c r="AS73" s="117"/>
    </row>
    <row r="74" spans="1:45" ht="15" customHeight="1">
      <c r="A74" t="s">
        <v>169</v>
      </c>
      <c r="B74" s="188" t="s">
        <v>192</v>
      </c>
      <c r="C74" s="124">
        <v>1</v>
      </c>
      <c r="D74" s="125">
        <v>316436</v>
      </c>
      <c r="E74" s="126">
        <v>901</v>
      </c>
      <c r="F74" s="127">
        <v>7813</v>
      </c>
      <c r="G74" s="127">
        <v>9234</v>
      </c>
      <c r="H74" s="127">
        <v>963</v>
      </c>
      <c r="I74" s="127">
        <v>17444</v>
      </c>
      <c r="J74" s="127">
        <v>141</v>
      </c>
      <c r="K74" s="127">
        <v>4071</v>
      </c>
      <c r="L74" s="127">
        <v>2341</v>
      </c>
      <c r="M74" s="127">
        <v>4200</v>
      </c>
      <c r="N74" s="127">
        <v>2296</v>
      </c>
      <c r="O74" s="127">
        <v>68917</v>
      </c>
      <c r="P74" s="127">
        <v>6175</v>
      </c>
      <c r="Q74" s="127">
        <v>16576</v>
      </c>
      <c r="R74" s="127">
        <v>1195</v>
      </c>
      <c r="S74" s="127">
        <v>181</v>
      </c>
      <c r="T74" s="127">
        <v>60</v>
      </c>
      <c r="U74" s="127">
        <v>467</v>
      </c>
      <c r="V74" s="127">
        <v>8474</v>
      </c>
      <c r="W74" s="127">
        <v>3757</v>
      </c>
      <c r="X74" s="127">
        <v>37</v>
      </c>
      <c r="Y74" s="127">
        <v>39</v>
      </c>
      <c r="Z74" s="127">
        <v>147</v>
      </c>
      <c r="AA74" s="127">
        <v>873</v>
      </c>
      <c r="AB74" s="127">
        <v>24374</v>
      </c>
      <c r="AC74" s="127">
        <v>349</v>
      </c>
      <c r="AD74" s="127">
        <v>153</v>
      </c>
      <c r="AE74" s="127">
        <v>801</v>
      </c>
      <c r="AF74" s="127">
        <v>25166</v>
      </c>
      <c r="AG74" s="127">
        <v>188</v>
      </c>
      <c r="AH74" s="127">
        <v>374</v>
      </c>
      <c r="AI74" s="127">
        <v>963</v>
      </c>
      <c r="AJ74" s="127">
        <v>490</v>
      </c>
      <c r="AK74" s="127">
        <v>6228</v>
      </c>
      <c r="AL74" s="127">
        <v>244</v>
      </c>
      <c r="AM74" s="127">
        <v>60</v>
      </c>
      <c r="AN74" s="127">
        <v>67</v>
      </c>
      <c r="AO74" s="127">
        <v>98351</v>
      </c>
      <c r="AP74" s="127">
        <v>2326</v>
      </c>
      <c r="AQ74" s="130" t="s">
        <v>177</v>
      </c>
      <c r="AR74" s="129" t="s">
        <v>183</v>
      </c>
      <c r="AS74" s="117"/>
    </row>
    <row r="75" spans="1:45" ht="15" customHeight="1">
      <c r="A75" t="s">
        <v>169</v>
      </c>
      <c r="B75" s="188" t="s">
        <v>192</v>
      </c>
      <c r="C75" s="124" t="s">
        <v>178</v>
      </c>
      <c r="D75" s="125">
        <v>1900538</v>
      </c>
      <c r="E75" s="126">
        <v>7696</v>
      </c>
      <c r="F75" s="127">
        <v>99981</v>
      </c>
      <c r="G75" s="127">
        <v>81944</v>
      </c>
      <c r="H75" s="127">
        <v>34487</v>
      </c>
      <c r="I75" s="127">
        <v>85149</v>
      </c>
      <c r="J75" s="127">
        <v>3400</v>
      </c>
      <c r="K75" s="127">
        <v>23185</v>
      </c>
      <c r="L75" s="127">
        <v>27844</v>
      </c>
      <c r="M75" s="127">
        <v>20356</v>
      </c>
      <c r="N75" s="127">
        <v>16110</v>
      </c>
      <c r="O75" s="127">
        <v>487594</v>
      </c>
      <c r="P75" s="127">
        <v>47414</v>
      </c>
      <c r="Q75" s="127">
        <v>65412</v>
      </c>
      <c r="R75" s="127">
        <v>12277</v>
      </c>
      <c r="S75" s="127">
        <v>5487</v>
      </c>
      <c r="T75" s="127">
        <v>879</v>
      </c>
      <c r="U75" s="127">
        <v>4357</v>
      </c>
      <c r="V75" s="127">
        <v>51022</v>
      </c>
      <c r="W75" s="127">
        <v>13746</v>
      </c>
      <c r="X75" s="127">
        <v>373</v>
      </c>
      <c r="Y75" s="127">
        <v>476</v>
      </c>
      <c r="Z75" s="127">
        <v>2015</v>
      </c>
      <c r="AA75" s="127">
        <v>6651</v>
      </c>
      <c r="AB75" s="127">
        <v>90950</v>
      </c>
      <c r="AC75" s="127">
        <v>5736</v>
      </c>
      <c r="AD75" s="127">
        <v>3037</v>
      </c>
      <c r="AE75" s="127">
        <v>10278</v>
      </c>
      <c r="AF75" s="127">
        <v>112441</v>
      </c>
      <c r="AG75" s="127">
        <v>5409</v>
      </c>
      <c r="AH75" s="127">
        <v>18819</v>
      </c>
      <c r="AI75" s="127">
        <v>68256</v>
      </c>
      <c r="AJ75" s="127">
        <v>9716</v>
      </c>
      <c r="AK75" s="127">
        <v>41146</v>
      </c>
      <c r="AL75" s="127">
        <v>8681</v>
      </c>
      <c r="AM75" s="127">
        <v>1043</v>
      </c>
      <c r="AN75" s="127">
        <v>5130</v>
      </c>
      <c r="AO75" s="127">
        <v>400339</v>
      </c>
      <c r="AP75" s="127">
        <v>21702</v>
      </c>
      <c r="AQ75" s="130" t="s">
        <v>179</v>
      </c>
      <c r="AR75" s="129">
        <v>973834</v>
      </c>
      <c r="AS75" s="117"/>
    </row>
    <row r="76" spans="1:45" s="131" customFormat="1" ht="15" customHeight="1">
      <c r="A76" s="131" t="s">
        <v>169</v>
      </c>
      <c r="B76" s="144" t="s">
        <v>180</v>
      </c>
      <c r="C76" s="145" t="s">
        <v>181</v>
      </c>
      <c r="D76" s="146">
        <v>2.91</v>
      </c>
      <c r="E76" s="147">
        <v>3</v>
      </c>
      <c r="F76" s="148">
        <v>2.92</v>
      </c>
      <c r="G76" s="148">
        <v>3.34</v>
      </c>
      <c r="H76" s="148">
        <v>4.1100000000000003</v>
      </c>
      <c r="I76" s="148">
        <v>2.73</v>
      </c>
      <c r="J76" s="148">
        <v>4.3</v>
      </c>
      <c r="K76" s="148">
        <v>3.29</v>
      </c>
      <c r="L76" s="148">
        <v>3.1</v>
      </c>
      <c r="M76" s="148">
        <v>3.13</v>
      </c>
      <c r="N76" s="148">
        <v>3.42</v>
      </c>
      <c r="O76" s="148">
        <v>2.78</v>
      </c>
      <c r="P76" s="148">
        <v>2.63</v>
      </c>
      <c r="Q76" s="148">
        <v>2.64</v>
      </c>
      <c r="R76" s="148">
        <v>3.04</v>
      </c>
      <c r="S76" s="148">
        <v>3.43</v>
      </c>
      <c r="T76" s="148">
        <v>3.53</v>
      </c>
      <c r="U76" s="148">
        <v>3.38</v>
      </c>
      <c r="V76" s="148">
        <v>2.83</v>
      </c>
      <c r="W76" s="148">
        <v>2.79</v>
      </c>
      <c r="X76" s="148">
        <v>3.24</v>
      </c>
      <c r="Y76" s="148">
        <v>3.99</v>
      </c>
      <c r="Z76" s="148">
        <v>3.31</v>
      </c>
      <c r="AA76" s="148">
        <v>3.1</v>
      </c>
      <c r="AB76" s="148">
        <v>2.4700000000000002</v>
      </c>
      <c r="AC76" s="148">
        <v>3.19</v>
      </c>
      <c r="AD76" s="148">
        <v>4.07</v>
      </c>
      <c r="AE76" s="148">
        <v>3.85</v>
      </c>
      <c r="AF76" s="148">
        <v>3.05</v>
      </c>
      <c r="AG76" s="148">
        <v>3.17</v>
      </c>
      <c r="AH76" s="148">
        <v>3.14</v>
      </c>
      <c r="AI76" s="148">
        <v>3.79</v>
      </c>
      <c r="AJ76" s="148">
        <v>3.16</v>
      </c>
      <c r="AK76" s="148">
        <v>3.12</v>
      </c>
      <c r="AL76" s="148">
        <v>3.55</v>
      </c>
      <c r="AM76" s="148">
        <v>3.01</v>
      </c>
      <c r="AN76" s="148">
        <v>3.66</v>
      </c>
      <c r="AO76" s="148">
        <v>2.71</v>
      </c>
      <c r="AP76" s="148">
        <v>3.05</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196</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197</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128</v>
      </c>
      <c r="E7" s="126" t="s">
        <v>171</v>
      </c>
      <c r="F7" s="127">
        <v>4</v>
      </c>
      <c r="G7" s="127">
        <v>17</v>
      </c>
      <c r="H7" s="127">
        <v>10</v>
      </c>
      <c r="I7" s="127">
        <v>3</v>
      </c>
      <c r="J7" s="127" t="s">
        <v>172</v>
      </c>
      <c r="K7" s="127">
        <v>1</v>
      </c>
      <c r="L7" s="127">
        <v>1</v>
      </c>
      <c r="M7" s="127">
        <v>4</v>
      </c>
      <c r="N7" s="127">
        <v>1</v>
      </c>
      <c r="O7" s="127">
        <v>7</v>
      </c>
      <c r="P7" s="127">
        <v>6</v>
      </c>
      <c r="Q7" s="127">
        <v>2</v>
      </c>
      <c r="R7" s="127">
        <v>1</v>
      </c>
      <c r="S7" s="127" t="s">
        <v>171</v>
      </c>
      <c r="T7" s="127" t="s">
        <v>171</v>
      </c>
      <c r="U7" s="127" t="s">
        <v>171</v>
      </c>
      <c r="V7" s="127">
        <v>12</v>
      </c>
      <c r="W7" s="127">
        <v>3</v>
      </c>
      <c r="X7" s="127" t="s">
        <v>171</v>
      </c>
      <c r="Y7" s="127" t="s">
        <v>171</v>
      </c>
      <c r="Z7" s="127" t="s">
        <v>172</v>
      </c>
      <c r="AA7" s="127">
        <v>1</v>
      </c>
      <c r="AB7" s="127">
        <v>2</v>
      </c>
      <c r="AC7" s="127">
        <v>1</v>
      </c>
      <c r="AD7" s="127" t="s">
        <v>171</v>
      </c>
      <c r="AE7" s="127">
        <v>4</v>
      </c>
      <c r="AF7" s="127">
        <v>15</v>
      </c>
      <c r="AG7" s="127" t="s">
        <v>171</v>
      </c>
      <c r="AH7" s="127" t="s">
        <v>171</v>
      </c>
      <c r="AI7" s="127">
        <v>5</v>
      </c>
      <c r="AJ7" s="127" t="s">
        <v>171</v>
      </c>
      <c r="AK7" s="127">
        <v>11</v>
      </c>
      <c r="AL7" s="127">
        <v>5</v>
      </c>
      <c r="AM7" s="127" t="s">
        <v>172</v>
      </c>
      <c r="AN7" s="127">
        <v>3</v>
      </c>
      <c r="AO7" s="127">
        <v>4</v>
      </c>
      <c r="AP7" s="127">
        <v>4</v>
      </c>
      <c r="AQ7" s="128" t="s">
        <v>173</v>
      </c>
      <c r="AR7" s="129">
        <v>456</v>
      </c>
      <c r="AS7" s="117"/>
    </row>
    <row r="8" spans="1:45" ht="15" customHeight="1">
      <c r="A8" t="s">
        <v>169</v>
      </c>
      <c r="B8" s="188" t="s">
        <v>170</v>
      </c>
      <c r="C8" s="124">
        <v>4</v>
      </c>
      <c r="D8" s="125">
        <v>394</v>
      </c>
      <c r="E8" s="126">
        <v>2</v>
      </c>
      <c r="F8" s="127">
        <v>21</v>
      </c>
      <c r="G8" s="127">
        <v>32</v>
      </c>
      <c r="H8" s="127">
        <v>5</v>
      </c>
      <c r="I8" s="127">
        <v>8</v>
      </c>
      <c r="J8" s="127" t="s">
        <v>172</v>
      </c>
      <c r="K8" s="127">
        <v>5</v>
      </c>
      <c r="L8" s="127">
        <v>3</v>
      </c>
      <c r="M8" s="127">
        <v>12</v>
      </c>
      <c r="N8" s="127">
        <v>6</v>
      </c>
      <c r="O8" s="127">
        <v>45</v>
      </c>
      <c r="P8" s="127">
        <v>27</v>
      </c>
      <c r="Q8" s="127">
        <v>21</v>
      </c>
      <c r="R8" s="127">
        <v>6</v>
      </c>
      <c r="S8" s="127">
        <v>2</v>
      </c>
      <c r="T8" s="127">
        <v>2</v>
      </c>
      <c r="U8" s="127">
        <v>3</v>
      </c>
      <c r="V8" s="127">
        <v>22</v>
      </c>
      <c r="W8" s="127">
        <v>10</v>
      </c>
      <c r="X8" s="127" t="s">
        <v>171</v>
      </c>
      <c r="Y8" s="127" t="s">
        <v>171</v>
      </c>
      <c r="Z8" s="127" t="s">
        <v>172</v>
      </c>
      <c r="AA8" s="127">
        <v>2</v>
      </c>
      <c r="AB8" s="127">
        <v>7</v>
      </c>
      <c r="AC8" s="127">
        <v>1</v>
      </c>
      <c r="AD8" s="127" t="s">
        <v>171</v>
      </c>
      <c r="AE8" s="127">
        <v>5</v>
      </c>
      <c r="AF8" s="127">
        <v>43</v>
      </c>
      <c r="AG8" s="127">
        <v>1</v>
      </c>
      <c r="AH8" s="127" t="s">
        <v>171</v>
      </c>
      <c r="AI8" s="127">
        <v>11</v>
      </c>
      <c r="AJ8" s="127" t="s">
        <v>171</v>
      </c>
      <c r="AK8" s="127">
        <v>16</v>
      </c>
      <c r="AL8" s="127">
        <v>18</v>
      </c>
      <c r="AM8" s="127" t="s">
        <v>172</v>
      </c>
      <c r="AN8" s="127">
        <v>11</v>
      </c>
      <c r="AO8" s="127">
        <v>36</v>
      </c>
      <c r="AP8" s="127">
        <v>11</v>
      </c>
      <c r="AQ8" s="130" t="s">
        <v>174</v>
      </c>
      <c r="AR8" s="129">
        <v>831</v>
      </c>
      <c r="AS8" s="117"/>
    </row>
    <row r="9" spans="1:45" ht="15" customHeight="1">
      <c r="A9" t="s">
        <v>169</v>
      </c>
      <c r="B9" s="188" t="s">
        <v>170</v>
      </c>
      <c r="C9" s="124">
        <v>3</v>
      </c>
      <c r="D9" s="125">
        <v>730</v>
      </c>
      <c r="E9" s="126">
        <v>3</v>
      </c>
      <c r="F9" s="127">
        <v>63</v>
      </c>
      <c r="G9" s="127">
        <v>47</v>
      </c>
      <c r="H9" s="127">
        <v>14</v>
      </c>
      <c r="I9" s="127">
        <v>20</v>
      </c>
      <c r="J9" s="127" t="s">
        <v>172</v>
      </c>
      <c r="K9" s="127">
        <v>6</v>
      </c>
      <c r="L9" s="127">
        <v>22</v>
      </c>
      <c r="M9" s="127">
        <v>16</v>
      </c>
      <c r="N9" s="127">
        <v>4</v>
      </c>
      <c r="O9" s="127">
        <v>73</v>
      </c>
      <c r="P9" s="127">
        <v>65</v>
      </c>
      <c r="Q9" s="127">
        <v>10</v>
      </c>
      <c r="R9" s="127">
        <v>10</v>
      </c>
      <c r="S9" s="127">
        <v>3</v>
      </c>
      <c r="T9" s="127">
        <v>3</v>
      </c>
      <c r="U9" s="127">
        <v>1</v>
      </c>
      <c r="V9" s="127">
        <v>52</v>
      </c>
      <c r="W9" s="127">
        <v>18</v>
      </c>
      <c r="X9" s="127" t="s">
        <v>171</v>
      </c>
      <c r="Y9" s="127" t="s">
        <v>171</v>
      </c>
      <c r="Z9" s="127" t="s">
        <v>172</v>
      </c>
      <c r="AA9" s="127">
        <v>2</v>
      </c>
      <c r="AB9" s="127">
        <v>15</v>
      </c>
      <c r="AC9" s="127">
        <v>5</v>
      </c>
      <c r="AD9" s="127">
        <v>1</v>
      </c>
      <c r="AE9" s="127">
        <v>3</v>
      </c>
      <c r="AF9" s="127">
        <v>47</v>
      </c>
      <c r="AG9" s="127">
        <v>6</v>
      </c>
      <c r="AH9" s="127">
        <v>14</v>
      </c>
      <c r="AI9" s="127">
        <v>28</v>
      </c>
      <c r="AJ9" s="127">
        <v>7</v>
      </c>
      <c r="AK9" s="127">
        <v>38</v>
      </c>
      <c r="AL9" s="127">
        <v>18</v>
      </c>
      <c r="AM9" s="127" t="s">
        <v>172</v>
      </c>
      <c r="AN9" s="127">
        <v>13</v>
      </c>
      <c r="AO9" s="127">
        <v>60</v>
      </c>
      <c r="AP9" s="127">
        <v>39</v>
      </c>
      <c r="AQ9" s="130" t="s">
        <v>175</v>
      </c>
      <c r="AR9" s="129">
        <v>1092</v>
      </c>
      <c r="AS9" s="117"/>
    </row>
    <row r="10" spans="1:45" ht="15" customHeight="1">
      <c r="A10" t="s">
        <v>169</v>
      </c>
      <c r="B10" s="188" t="s">
        <v>170</v>
      </c>
      <c r="C10" s="124">
        <v>2</v>
      </c>
      <c r="D10" s="125">
        <v>1191</v>
      </c>
      <c r="E10" s="126">
        <v>8</v>
      </c>
      <c r="F10" s="127">
        <v>95</v>
      </c>
      <c r="G10" s="127">
        <v>80</v>
      </c>
      <c r="H10" s="127">
        <v>17</v>
      </c>
      <c r="I10" s="127">
        <v>22</v>
      </c>
      <c r="J10" s="127" t="s">
        <v>172</v>
      </c>
      <c r="K10" s="127">
        <v>6</v>
      </c>
      <c r="L10" s="127">
        <v>15</v>
      </c>
      <c r="M10" s="127">
        <v>16</v>
      </c>
      <c r="N10" s="127">
        <v>6</v>
      </c>
      <c r="O10" s="127">
        <v>223</v>
      </c>
      <c r="P10" s="127">
        <v>206</v>
      </c>
      <c r="Q10" s="127">
        <v>39</v>
      </c>
      <c r="R10" s="127">
        <v>20</v>
      </c>
      <c r="S10" s="127">
        <v>2</v>
      </c>
      <c r="T10" s="127">
        <v>1</v>
      </c>
      <c r="U10" s="127">
        <v>4</v>
      </c>
      <c r="V10" s="127">
        <v>77</v>
      </c>
      <c r="W10" s="127">
        <v>26</v>
      </c>
      <c r="X10" s="127" t="s">
        <v>171</v>
      </c>
      <c r="Y10" s="127" t="s">
        <v>171</v>
      </c>
      <c r="Z10" s="127" t="s">
        <v>172</v>
      </c>
      <c r="AA10" s="127">
        <v>4</v>
      </c>
      <c r="AB10" s="127">
        <v>38</v>
      </c>
      <c r="AC10" s="127">
        <v>8</v>
      </c>
      <c r="AD10" s="127">
        <v>3</v>
      </c>
      <c r="AE10" s="127">
        <v>5</v>
      </c>
      <c r="AF10" s="127">
        <v>36</v>
      </c>
      <c r="AG10" s="127">
        <v>2</v>
      </c>
      <c r="AH10" s="127">
        <v>10</v>
      </c>
      <c r="AI10" s="127">
        <v>10</v>
      </c>
      <c r="AJ10" s="127">
        <v>2</v>
      </c>
      <c r="AK10" s="127">
        <v>41</v>
      </c>
      <c r="AL10" s="127">
        <v>6</v>
      </c>
      <c r="AM10" s="127" t="s">
        <v>172</v>
      </c>
      <c r="AN10" s="127">
        <v>6</v>
      </c>
      <c r="AO10" s="127">
        <v>78</v>
      </c>
      <c r="AP10" s="127">
        <v>77</v>
      </c>
      <c r="AQ10" s="130" t="s">
        <v>176</v>
      </c>
      <c r="AR10" s="129" t="s">
        <v>183</v>
      </c>
      <c r="AS10" s="117"/>
    </row>
    <row r="11" spans="1:45" ht="15" customHeight="1">
      <c r="A11" t="s">
        <v>169</v>
      </c>
      <c r="B11" s="188" t="s">
        <v>170</v>
      </c>
      <c r="C11" s="124">
        <v>1</v>
      </c>
      <c r="D11" s="125">
        <v>1274</v>
      </c>
      <c r="E11" s="126">
        <v>1</v>
      </c>
      <c r="F11" s="127">
        <v>46</v>
      </c>
      <c r="G11" s="127">
        <v>101</v>
      </c>
      <c r="H11" s="127">
        <v>11</v>
      </c>
      <c r="I11" s="127">
        <v>40</v>
      </c>
      <c r="J11" s="127" t="s">
        <v>172</v>
      </c>
      <c r="K11" s="127">
        <v>13</v>
      </c>
      <c r="L11" s="127">
        <v>16</v>
      </c>
      <c r="M11" s="127">
        <v>22</v>
      </c>
      <c r="N11" s="127">
        <v>10</v>
      </c>
      <c r="O11" s="127">
        <v>167</v>
      </c>
      <c r="P11" s="127">
        <v>132</v>
      </c>
      <c r="Q11" s="127">
        <v>61</v>
      </c>
      <c r="R11" s="127">
        <v>15</v>
      </c>
      <c r="S11" s="127">
        <v>1</v>
      </c>
      <c r="T11" s="127">
        <v>1</v>
      </c>
      <c r="U11" s="127">
        <v>1</v>
      </c>
      <c r="V11" s="127">
        <v>106</v>
      </c>
      <c r="W11" s="127">
        <v>73</v>
      </c>
      <c r="X11" s="127" t="s">
        <v>171</v>
      </c>
      <c r="Y11" s="127" t="s">
        <v>171</v>
      </c>
      <c r="Z11" s="127" t="s">
        <v>172</v>
      </c>
      <c r="AA11" s="127">
        <v>4</v>
      </c>
      <c r="AB11" s="127">
        <v>54</v>
      </c>
      <c r="AC11" s="127">
        <v>2</v>
      </c>
      <c r="AD11" s="127">
        <v>2</v>
      </c>
      <c r="AE11" s="127">
        <v>6</v>
      </c>
      <c r="AF11" s="127">
        <v>98</v>
      </c>
      <c r="AG11" s="127">
        <v>1</v>
      </c>
      <c r="AH11" s="127">
        <v>1</v>
      </c>
      <c r="AI11" s="127">
        <v>4</v>
      </c>
      <c r="AJ11" s="127">
        <v>1</v>
      </c>
      <c r="AK11" s="127">
        <v>51</v>
      </c>
      <c r="AL11" s="127">
        <v>1</v>
      </c>
      <c r="AM11" s="127" t="s">
        <v>172</v>
      </c>
      <c r="AN11" s="127" t="s">
        <v>171</v>
      </c>
      <c r="AO11" s="127">
        <v>171</v>
      </c>
      <c r="AP11" s="127">
        <v>61</v>
      </c>
      <c r="AQ11" s="130" t="s">
        <v>177</v>
      </c>
      <c r="AR11" s="129">
        <v>36</v>
      </c>
      <c r="AS11" s="117"/>
    </row>
    <row r="12" spans="1:45" ht="15" customHeight="1">
      <c r="A12" t="s">
        <v>169</v>
      </c>
      <c r="B12" s="188" t="s">
        <v>170</v>
      </c>
      <c r="C12" s="124" t="s">
        <v>178</v>
      </c>
      <c r="D12" s="125">
        <v>3717</v>
      </c>
      <c r="E12" s="126">
        <v>14</v>
      </c>
      <c r="F12" s="127">
        <v>229</v>
      </c>
      <c r="G12" s="127">
        <v>277</v>
      </c>
      <c r="H12" s="127">
        <v>57</v>
      </c>
      <c r="I12" s="127">
        <v>93</v>
      </c>
      <c r="J12" s="127">
        <v>1</v>
      </c>
      <c r="K12" s="127">
        <v>31</v>
      </c>
      <c r="L12" s="127">
        <v>57</v>
      </c>
      <c r="M12" s="127">
        <v>70</v>
      </c>
      <c r="N12" s="127">
        <v>27</v>
      </c>
      <c r="O12" s="127">
        <v>515</v>
      </c>
      <c r="P12" s="127">
        <v>436</v>
      </c>
      <c r="Q12" s="127">
        <v>133</v>
      </c>
      <c r="R12" s="127">
        <v>52</v>
      </c>
      <c r="S12" s="127">
        <v>8</v>
      </c>
      <c r="T12" s="127">
        <v>7</v>
      </c>
      <c r="U12" s="127">
        <v>9</v>
      </c>
      <c r="V12" s="127">
        <v>269</v>
      </c>
      <c r="W12" s="127">
        <v>130</v>
      </c>
      <c r="X12" s="127" t="s">
        <v>171</v>
      </c>
      <c r="Y12" s="127" t="s">
        <v>171</v>
      </c>
      <c r="Z12" s="127">
        <v>2</v>
      </c>
      <c r="AA12" s="127">
        <v>13</v>
      </c>
      <c r="AB12" s="127">
        <v>116</v>
      </c>
      <c r="AC12" s="127">
        <v>17</v>
      </c>
      <c r="AD12" s="127">
        <v>6</v>
      </c>
      <c r="AE12" s="127">
        <v>23</v>
      </c>
      <c r="AF12" s="127">
        <v>239</v>
      </c>
      <c r="AG12" s="127">
        <v>10</v>
      </c>
      <c r="AH12" s="127">
        <v>25</v>
      </c>
      <c r="AI12" s="127">
        <v>58</v>
      </c>
      <c r="AJ12" s="127">
        <v>10</v>
      </c>
      <c r="AK12" s="127">
        <v>157</v>
      </c>
      <c r="AL12" s="127">
        <v>48</v>
      </c>
      <c r="AM12" s="127">
        <v>4</v>
      </c>
      <c r="AN12" s="127">
        <v>33</v>
      </c>
      <c r="AO12" s="127">
        <v>349</v>
      </c>
      <c r="AP12" s="127">
        <v>192</v>
      </c>
      <c r="AQ12" s="130" t="s">
        <v>179</v>
      </c>
      <c r="AR12" s="129">
        <v>2415</v>
      </c>
      <c r="AS12" s="117"/>
    </row>
    <row r="13" spans="1:45" s="131" customFormat="1" ht="15" customHeight="1">
      <c r="A13" s="131" t="s">
        <v>169</v>
      </c>
      <c r="B13" s="132" t="s">
        <v>180</v>
      </c>
      <c r="C13" s="133" t="s">
        <v>181</v>
      </c>
      <c r="D13" s="134">
        <v>2.17</v>
      </c>
      <c r="E13" s="135">
        <v>2.4300000000000002</v>
      </c>
      <c r="F13" s="136">
        <v>2.31</v>
      </c>
      <c r="G13" s="136">
        <v>2.2200000000000002</v>
      </c>
      <c r="H13" s="136">
        <v>2.75</v>
      </c>
      <c r="I13" s="136">
        <v>2.0499999999999998</v>
      </c>
      <c r="J13" s="136" t="s">
        <v>172</v>
      </c>
      <c r="K13" s="136">
        <v>2.19</v>
      </c>
      <c r="L13" s="136">
        <v>2.2599999999999998</v>
      </c>
      <c r="M13" s="136">
        <v>2.4300000000000002</v>
      </c>
      <c r="N13" s="136">
        <v>2.33</v>
      </c>
      <c r="O13" s="136">
        <v>2.0299999999999998</v>
      </c>
      <c r="P13" s="136">
        <v>2.0099999999999998</v>
      </c>
      <c r="Q13" s="136">
        <v>1.98</v>
      </c>
      <c r="R13" s="136">
        <v>2.19</v>
      </c>
      <c r="S13" s="136">
        <v>2.75</v>
      </c>
      <c r="T13" s="136">
        <v>2.86</v>
      </c>
      <c r="U13" s="136">
        <v>2.67</v>
      </c>
      <c r="V13" s="136">
        <v>2.1</v>
      </c>
      <c r="W13" s="136">
        <v>1.8</v>
      </c>
      <c r="X13" s="136" t="s">
        <v>171</v>
      </c>
      <c r="Y13" s="136" t="s">
        <v>171</v>
      </c>
      <c r="Z13" s="136" t="s">
        <v>172</v>
      </c>
      <c r="AA13" s="136">
        <v>2.38</v>
      </c>
      <c r="AB13" s="136">
        <v>1.84</v>
      </c>
      <c r="AC13" s="136">
        <v>2.4700000000000002</v>
      </c>
      <c r="AD13" s="136">
        <v>1.83</v>
      </c>
      <c r="AE13" s="136">
        <v>2.83</v>
      </c>
      <c r="AF13" s="136">
        <v>2.33</v>
      </c>
      <c r="AG13" s="136">
        <v>2.7</v>
      </c>
      <c r="AH13" s="136">
        <v>2.52</v>
      </c>
      <c r="AI13" s="136">
        <v>3.05</v>
      </c>
      <c r="AJ13" s="136">
        <v>2.6</v>
      </c>
      <c r="AK13" s="136">
        <v>2.33</v>
      </c>
      <c r="AL13" s="136">
        <v>3.42</v>
      </c>
      <c r="AM13" s="136" t="s">
        <v>172</v>
      </c>
      <c r="AN13" s="136">
        <v>3.33</v>
      </c>
      <c r="AO13" s="136">
        <v>1.92</v>
      </c>
      <c r="AP13" s="136">
        <v>2.06</v>
      </c>
      <c r="AQ13" s="130" t="s">
        <v>182</v>
      </c>
      <c r="AR13" s="137" t="s">
        <v>183</v>
      </c>
      <c r="AS13" s="138"/>
    </row>
    <row r="14" spans="1:45" ht="15" customHeight="1">
      <c r="A14" t="s">
        <v>169</v>
      </c>
      <c r="B14" s="139" t="s">
        <v>184</v>
      </c>
      <c r="C14" s="140">
        <v>5</v>
      </c>
      <c r="D14" s="125">
        <v>38308</v>
      </c>
      <c r="E14" s="141">
        <v>126</v>
      </c>
      <c r="F14" s="142">
        <v>1079</v>
      </c>
      <c r="G14" s="142">
        <v>3346</v>
      </c>
      <c r="H14" s="142">
        <v>4917</v>
      </c>
      <c r="I14" s="142">
        <v>956</v>
      </c>
      <c r="J14" s="142">
        <v>1069</v>
      </c>
      <c r="K14" s="142">
        <v>1176</v>
      </c>
      <c r="L14" s="142">
        <v>701</v>
      </c>
      <c r="M14" s="142">
        <v>2457</v>
      </c>
      <c r="N14" s="142">
        <v>1454</v>
      </c>
      <c r="O14" s="142">
        <v>1473</v>
      </c>
      <c r="P14" s="142">
        <v>1635</v>
      </c>
      <c r="Q14" s="142">
        <v>862</v>
      </c>
      <c r="R14" s="142">
        <v>249</v>
      </c>
      <c r="S14" s="142">
        <v>73</v>
      </c>
      <c r="T14" s="142">
        <v>12</v>
      </c>
      <c r="U14" s="142">
        <v>223</v>
      </c>
      <c r="V14" s="142">
        <v>2966</v>
      </c>
      <c r="W14" s="142">
        <v>603</v>
      </c>
      <c r="X14" s="142">
        <v>1</v>
      </c>
      <c r="Y14" s="142">
        <v>102</v>
      </c>
      <c r="Z14" s="142">
        <v>27</v>
      </c>
      <c r="AA14" s="142">
        <v>130</v>
      </c>
      <c r="AB14" s="142">
        <v>342</v>
      </c>
      <c r="AC14" s="142">
        <v>203</v>
      </c>
      <c r="AD14" s="142">
        <v>858</v>
      </c>
      <c r="AE14" s="142">
        <v>1763</v>
      </c>
      <c r="AF14" s="142">
        <v>3647</v>
      </c>
      <c r="AG14" s="142">
        <v>98</v>
      </c>
      <c r="AH14" s="142">
        <v>92</v>
      </c>
      <c r="AI14" s="142">
        <v>414</v>
      </c>
      <c r="AJ14" s="142">
        <v>21</v>
      </c>
      <c r="AK14" s="142">
        <v>2798</v>
      </c>
      <c r="AL14" s="142">
        <v>304</v>
      </c>
      <c r="AM14" s="142">
        <v>17</v>
      </c>
      <c r="AN14" s="142">
        <v>237</v>
      </c>
      <c r="AO14" s="142">
        <v>1270</v>
      </c>
      <c r="AP14" s="142">
        <v>607</v>
      </c>
      <c r="AQ14" s="128" t="s">
        <v>173</v>
      </c>
      <c r="AR14" s="143">
        <v>13004</v>
      </c>
      <c r="AS14" s="117"/>
    </row>
    <row r="15" spans="1:45" ht="15" customHeight="1">
      <c r="A15" t="s">
        <v>169</v>
      </c>
      <c r="B15" s="188" t="s">
        <v>184</v>
      </c>
      <c r="C15" s="124">
        <v>4</v>
      </c>
      <c r="D15" s="125">
        <v>45448</v>
      </c>
      <c r="E15" s="126">
        <v>269</v>
      </c>
      <c r="F15" s="127">
        <v>3014</v>
      </c>
      <c r="G15" s="127">
        <v>3270</v>
      </c>
      <c r="H15" s="127">
        <v>2249</v>
      </c>
      <c r="I15" s="127">
        <v>1275</v>
      </c>
      <c r="J15" s="127">
        <v>298</v>
      </c>
      <c r="K15" s="127">
        <v>1053</v>
      </c>
      <c r="L15" s="127">
        <v>992</v>
      </c>
      <c r="M15" s="127">
        <v>2885</v>
      </c>
      <c r="N15" s="127">
        <v>1678</v>
      </c>
      <c r="O15" s="127">
        <v>2495</v>
      </c>
      <c r="P15" s="127">
        <v>3774</v>
      </c>
      <c r="Q15" s="127">
        <v>1910</v>
      </c>
      <c r="R15" s="127">
        <v>462</v>
      </c>
      <c r="S15" s="127">
        <v>178</v>
      </c>
      <c r="T15" s="127">
        <v>54</v>
      </c>
      <c r="U15" s="127">
        <v>278</v>
      </c>
      <c r="V15" s="127">
        <v>2733</v>
      </c>
      <c r="W15" s="127">
        <v>924</v>
      </c>
      <c r="X15" s="127">
        <v>3</v>
      </c>
      <c r="Y15" s="127">
        <v>53</v>
      </c>
      <c r="Z15" s="127">
        <v>39</v>
      </c>
      <c r="AA15" s="127">
        <v>137</v>
      </c>
      <c r="AB15" s="127">
        <v>1141</v>
      </c>
      <c r="AC15" s="127">
        <v>321</v>
      </c>
      <c r="AD15" s="127">
        <v>585</v>
      </c>
      <c r="AE15" s="127">
        <v>1315</v>
      </c>
      <c r="AF15" s="127">
        <v>3816</v>
      </c>
      <c r="AG15" s="127">
        <v>195</v>
      </c>
      <c r="AH15" s="127">
        <v>150</v>
      </c>
      <c r="AI15" s="127">
        <v>981</v>
      </c>
      <c r="AJ15" s="127">
        <v>55</v>
      </c>
      <c r="AK15" s="127">
        <v>2940</v>
      </c>
      <c r="AL15" s="127">
        <v>351</v>
      </c>
      <c r="AM15" s="127">
        <v>32</v>
      </c>
      <c r="AN15" s="127">
        <v>236</v>
      </c>
      <c r="AO15" s="127">
        <v>1993</v>
      </c>
      <c r="AP15" s="127">
        <v>1314</v>
      </c>
      <c r="AQ15" s="130" t="s">
        <v>174</v>
      </c>
      <c r="AR15" s="129">
        <v>18455</v>
      </c>
      <c r="AS15" s="117"/>
    </row>
    <row r="16" spans="1:45" ht="15" customHeight="1">
      <c r="A16" t="s">
        <v>169</v>
      </c>
      <c r="B16" s="188" t="s">
        <v>184</v>
      </c>
      <c r="C16" s="124">
        <v>3</v>
      </c>
      <c r="D16" s="125">
        <v>52067</v>
      </c>
      <c r="E16" s="126">
        <v>245</v>
      </c>
      <c r="F16" s="127">
        <v>4151</v>
      </c>
      <c r="G16" s="127">
        <v>3565</v>
      </c>
      <c r="H16" s="127">
        <v>2216</v>
      </c>
      <c r="I16" s="127">
        <v>2095</v>
      </c>
      <c r="J16" s="127">
        <v>259</v>
      </c>
      <c r="K16" s="127">
        <v>1020</v>
      </c>
      <c r="L16" s="127">
        <v>1542</v>
      </c>
      <c r="M16" s="127">
        <v>1839</v>
      </c>
      <c r="N16" s="127">
        <v>952</v>
      </c>
      <c r="O16" s="127">
        <v>3700</v>
      </c>
      <c r="P16" s="127">
        <v>5983</v>
      </c>
      <c r="Q16" s="127">
        <v>949</v>
      </c>
      <c r="R16" s="127">
        <v>591</v>
      </c>
      <c r="S16" s="127">
        <v>315</v>
      </c>
      <c r="T16" s="127">
        <v>56</v>
      </c>
      <c r="U16" s="127">
        <v>229</v>
      </c>
      <c r="V16" s="127">
        <v>5541</v>
      </c>
      <c r="W16" s="127">
        <v>900</v>
      </c>
      <c r="X16" s="127">
        <v>17</v>
      </c>
      <c r="Y16" s="127">
        <v>91</v>
      </c>
      <c r="Z16" s="127">
        <v>58</v>
      </c>
      <c r="AA16" s="127">
        <v>140</v>
      </c>
      <c r="AB16" s="127">
        <v>1382</v>
      </c>
      <c r="AC16" s="127">
        <v>416</v>
      </c>
      <c r="AD16" s="127">
        <v>317</v>
      </c>
      <c r="AE16" s="127">
        <v>768</v>
      </c>
      <c r="AF16" s="127">
        <v>2202</v>
      </c>
      <c r="AG16" s="127">
        <v>355</v>
      </c>
      <c r="AH16" s="127">
        <v>535</v>
      </c>
      <c r="AI16" s="127">
        <v>1087</v>
      </c>
      <c r="AJ16" s="127">
        <v>65</v>
      </c>
      <c r="AK16" s="127">
        <v>3632</v>
      </c>
      <c r="AL16" s="127">
        <v>296</v>
      </c>
      <c r="AM16" s="127">
        <v>49</v>
      </c>
      <c r="AN16" s="127">
        <v>224</v>
      </c>
      <c r="AO16" s="127">
        <v>2406</v>
      </c>
      <c r="AP16" s="127">
        <v>1879</v>
      </c>
      <c r="AQ16" s="130" t="s">
        <v>175</v>
      </c>
      <c r="AR16" s="129">
        <v>50871</v>
      </c>
      <c r="AS16" s="117"/>
    </row>
    <row r="17" spans="1:45" ht="15" customHeight="1">
      <c r="A17" t="s">
        <v>169</v>
      </c>
      <c r="B17" s="188" t="s">
        <v>184</v>
      </c>
      <c r="C17" s="124">
        <v>2</v>
      </c>
      <c r="D17" s="125">
        <v>40644</v>
      </c>
      <c r="E17" s="126">
        <v>205</v>
      </c>
      <c r="F17" s="127">
        <v>2599</v>
      </c>
      <c r="G17" s="127">
        <v>3607</v>
      </c>
      <c r="H17" s="127">
        <v>1426</v>
      </c>
      <c r="I17" s="127">
        <v>1681</v>
      </c>
      <c r="J17" s="127">
        <v>44</v>
      </c>
      <c r="K17" s="127">
        <v>506</v>
      </c>
      <c r="L17" s="127">
        <v>632</v>
      </c>
      <c r="M17" s="127">
        <v>1434</v>
      </c>
      <c r="N17" s="127">
        <v>524</v>
      </c>
      <c r="O17" s="127">
        <v>4080</v>
      </c>
      <c r="P17" s="127">
        <v>6038</v>
      </c>
      <c r="Q17" s="127">
        <v>1435</v>
      </c>
      <c r="R17" s="127">
        <v>617</v>
      </c>
      <c r="S17" s="127">
        <v>146</v>
      </c>
      <c r="T17" s="127">
        <v>21</v>
      </c>
      <c r="U17" s="127">
        <v>166</v>
      </c>
      <c r="V17" s="127">
        <v>3540</v>
      </c>
      <c r="W17" s="127">
        <v>643</v>
      </c>
      <c r="X17" s="127">
        <v>10</v>
      </c>
      <c r="Y17" s="127">
        <v>44</v>
      </c>
      <c r="Z17" s="127">
        <v>42</v>
      </c>
      <c r="AA17" s="127">
        <v>128</v>
      </c>
      <c r="AB17" s="127">
        <v>1832</v>
      </c>
      <c r="AC17" s="127">
        <v>319</v>
      </c>
      <c r="AD17" s="127">
        <v>392</v>
      </c>
      <c r="AE17" s="127">
        <v>424</v>
      </c>
      <c r="AF17" s="127">
        <v>1376</v>
      </c>
      <c r="AG17" s="127">
        <v>124</v>
      </c>
      <c r="AH17" s="127">
        <v>116</v>
      </c>
      <c r="AI17" s="127">
        <v>351</v>
      </c>
      <c r="AJ17" s="127">
        <v>18</v>
      </c>
      <c r="AK17" s="127">
        <v>2234</v>
      </c>
      <c r="AL17" s="127">
        <v>73</v>
      </c>
      <c r="AM17" s="127">
        <v>36</v>
      </c>
      <c r="AN17" s="127">
        <v>41</v>
      </c>
      <c r="AO17" s="127">
        <v>2207</v>
      </c>
      <c r="AP17" s="127">
        <v>1533</v>
      </c>
      <c r="AQ17" s="130" t="s">
        <v>176</v>
      </c>
      <c r="AR17" s="129">
        <v>32</v>
      </c>
      <c r="AS17" s="117"/>
    </row>
    <row r="18" spans="1:45" ht="15" customHeight="1">
      <c r="A18" t="s">
        <v>169</v>
      </c>
      <c r="B18" s="188" t="s">
        <v>184</v>
      </c>
      <c r="C18" s="124">
        <v>1</v>
      </c>
      <c r="D18" s="125">
        <v>23003</v>
      </c>
      <c r="E18" s="126">
        <v>80</v>
      </c>
      <c r="F18" s="127">
        <v>533</v>
      </c>
      <c r="G18" s="127">
        <v>2222</v>
      </c>
      <c r="H18" s="127">
        <v>452</v>
      </c>
      <c r="I18" s="127">
        <v>1112</v>
      </c>
      <c r="J18" s="127">
        <v>37</v>
      </c>
      <c r="K18" s="127">
        <v>694</v>
      </c>
      <c r="L18" s="127">
        <v>210</v>
      </c>
      <c r="M18" s="127">
        <v>1764</v>
      </c>
      <c r="N18" s="127">
        <v>579</v>
      </c>
      <c r="O18" s="127">
        <v>1262</v>
      </c>
      <c r="P18" s="127">
        <v>1453</v>
      </c>
      <c r="Q18" s="127">
        <v>1085</v>
      </c>
      <c r="R18" s="127">
        <v>234</v>
      </c>
      <c r="S18" s="127">
        <v>41</v>
      </c>
      <c r="T18" s="127">
        <v>9</v>
      </c>
      <c r="U18" s="127">
        <v>106</v>
      </c>
      <c r="V18" s="127">
        <v>1935</v>
      </c>
      <c r="W18" s="127">
        <v>994</v>
      </c>
      <c r="X18" s="127">
        <v>4</v>
      </c>
      <c r="Y18" s="127">
        <v>45</v>
      </c>
      <c r="Z18" s="127">
        <v>23</v>
      </c>
      <c r="AA18" s="127">
        <v>46</v>
      </c>
      <c r="AB18" s="127">
        <v>1294</v>
      </c>
      <c r="AC18" s="127">
        <v>78</v>
      </c>
      <c r="AD18" s="127">
        <v>220</v>
      </c>
      <c r="AE18" s="127">
        <v>275</v>
      </c>
      <c r="AF18" s="127">
        <v>1768</v>
      </c>
      <c r="AG18" s="127">
        <v>24</v>
      </c>
      <c r="AH18" s="127">
        <v>8</v>
      </c>
      <c r="AI18" s="127">
        <v>49</v>
      </c>
      <c r="AJ18" s="127">
        <v>7</v>
      </c>
      <c r="AK18" s="127">
        <v>1919</v>
      </c>
      <c r="AL18" s="127">
        <v>9</v>
      </c>
      <c r="AM18" s="127">
        <v>1</v>
      </c>
      <c r="AN18" s="127">
        <v>1</v>
      </c>
      <c r="AO18" s="127">
        <v>1995</v>
      </c>
      <c r="AP18" s="127">
        <v>435</v>
      </c>
      <c r="AQ18" s="130" t="s">
        <v>177</v>
      </c>
      <c r="AR18" s="129">
        <v>839</v>
      </c>
      <c r="AS18" s="117"/>
    </row>
    <row r="19" spans="1:45" ht="15" customHeight="1">
      <c r="A19" t="s">
        <v>169</v>
      </c>
      <c r="B19" s="188" t="s">
        <v>184</v>
      </c>
      <c r="C19" s="124" t="s">
        <v>178</v>
      </c>
      <c r="D19" s="125">
        <v>199470</v>
      </c>
      <c r="E19" s="126">
        <v>925</v>
      </c>
      <c r="F19" s="127">
        <v>11376</v>
      </c>
      <c r="G19" s="127">
        <v>16010</v>
      </c>
      <c r="H19" s="127">
        <v>11260</v>
      </c>
      <c r="I19" s="127">
        <v>7119</v>
      </c>
      <c r="J19" s="127">
        <v>1707</v>
      </c>
      <c r="K19" s="127">
        <v>4449</v>
      </c>
      <c r="L19" s="127">
        <v>4077</v>
      </c>
      <c r="M19" s="127">
        <v>10379</v>
      </c>
      <c r="N19" s="127">
        <v>5187</v>
      </c>
      <c r="O19" s="127">
        <v>13010</v>
      </c>
      <c r="P19" s="127">
        <v>18883</v>
      </c>
      <c r="Q19" s="127">
        <v>6241</v>
      </c>
      <c r="R19" s="127">
        <v>2153</v>
      </c>
      <c r="S19" s="127">
        <v>753</v>
      </c>
      <c r="T19" s="127">
        <v>152</v>
      </c>
      <c r="U19" s="127">
        <v>1002</v>
      </c>
      <c r="V19" s="127">
        <v>16715</v>
      </c>
      <c r="W19" s="127">
        <v>4064</v>
      </c>
      <c r="X19" s="127">
        <v>35</v>
      </c>
      <c r="Y19" s="127">
        <v>335</v>
      </c>
      <c r="Z19" s="127">
        <v>189</v>
      </c>
      <c r="AA19" s="127">
        <v>581</v>
      </c>
      <c r="AB19" s="127">
        <v>5991</v>
      </c>
      <c r="AC19" s="127">
        <v>1337</v>
      </c>
      <c r="AD19" s="127">
        <v>2372</v>
      </c>
      <c r="AE19" s="127">
        <v>4545</v>
      </c>
      <c r="AF19" s="127">
        <v>12809</v>
      </c>
      <c r="AG19" s="127">
        <v>796</v>
      </c>
      <c r="AH19" s="127">
        <v>901</v>
      </c>
      <c r="AI19" s="127">
        <v>2882</v>
      </c>
      <c r="AJ19" s="127">
        <v>166</v>
      </c>
      <c r="AK19" s="127">
        <v>13523</v>
      </c>
      <c r="AL19" s="127">
        <v>1033</v>
      </c>
      <c r="AM19" s="127">
        <v>135</v>
      </c>
      <c r="AN19" s="127">
        <v>739</v>
      </c>
      <c r="AO19" s="127">
        <v>9871</v>
      </c>
      <c r="AP19" s="127">
        <v>5768</v>
      </c>
      <c r="AQ19" s="130" t="s">
        <v>179</v>
      </c>
      <c r="AR19" s="129">
        <v>83201</v>
      </c>
      <c r="AS19" s="117"/>
    </row>
    <row r="20" spans="1:45" s="131" customFormat="1" ht="15" customHeight="1">
      <c r="A20" s="131" t="s">
        <v>169</v>
      </c>
      <c r="B20" s="132" t="s">
        <v>180</v>
      </c>
      <c r="C20" s="133" t="s">
        <v>181</v>
      </c>
      <c r="D20" s="134">
        <v>3.18</v>
      </c>
      <c r="E20" s="135">
        <v>3.17</v>
      </c>
      <c r="F20" s="136">
        <v>3.13</v>
      </c>
      <c r="G20" s="136">
        <v>3.12</v>
      </c>
      <c r="H20" s="136">
        <v>3.87</v>
      </c>
      <c r="I20" s="136">
        <v>2.9</v>
      </c>
      <c r="J20" s="136">
        <v>4.3600000000000003</v>
      </c>
      <c r="K20" s="136">
        <v>3.34</v>
      </c>
      <c r="L20" s="136">
        <v>3.33</v>
      </c>
      <c r="M20" s="136">
        <v>3.27</v>
      </c>
      <c r="N20" s="136">
        <v>3.56</v>
      </c>
      <c r="O20" s="136">
        <v>2.91</v>
      </c>
      <c r="P20" s="136">
        <v>2.9</v>
      </c>
      <c r="Q20" s="136">
        <v>3</v>
      </c>
      <c r="R20" s="136">
        <v>2.94</v>
      </c>
      <c r="S20" s="136">
        <v>3.13</v>
      </c>
      <c r="T20" s="136">
        <v>3.26</v>
      </c>
      <c r="U20" s="136">
        <v>3.35</v>
      </c>
      <c r="V20" s="136">
        <v>3.08</v>
      </c>
      <c r="W20" s="136">
        <v>2.88</v>
      </c>
      <c r="X20" s="136">
        <v>2.63</v>
      </c>
      <c r="Y20" s="136">
        <v>3.37</v>
      </c>
      <c r="Z20" s="136">
        <v>3.03</v>
      </c>
      <c r="AA20" s="136">
        <v>3.3</v>
      </c>
      <c r="AB20" s="136">
        <v>2.57</v>
      </c>
      <c r="AC20" s="136">
        <v>3.19</v>
      </c>
      <c r="AD20" s="136">
        <v>3.62</v>
      </c>
      <c r="AE20" s="136">
        <v>3.85</v>
      </c>
      <c r="AF20" s="136">
        <v>3.48</v>
      </c>
      <c r="AG20" s="136">
        <v>3.28</v>
      </c>
      <c r="AH20" s="136">
        <v>3.22</v>
      </c>
      <c r="AI20" s="136">
        <v>3.47</v>
      </c>
      <c r="AJ20" s="136">
        <v>3.39</v>
      </c>
      <c r="AK20" s="136">
        <v>3.18</v>
      </c>
      <c r="AL20" s="136">
        <v>3.84</v>
      </c>
      <c r="AM20" s="136">
        <v>3.21</v>
      </c>
      <c r="AN20" s="136">
        <v>3.9</v>
      </c>
      <c r="AO20" s="136">
        <v>2.83</v>
      </c>
      <c r="AP20" s="136">
        <v>3.02</v>
      </c>
      <c r="AQ20" s="130" t="s">
        <v>182</v>
      </c>
      <c r="AR20" s="137" t="s">
        <v>183</v>
      </c>
      <c r="AS20" s="138"/>
    </row>
    <row r="21" spans="1:45" ht="15" customHeight="1">
      <c r="A21" t="s">
        <v>169</v>
      </c>
      <c r="B21" s="139" t="s">
        <v>185</v>
      </c>
      <c r="C21" s="140">
        <v>5</v>
      </c>
      <c r="D21" s="125">
        <v>2647</v>
      </c>
      <c r="E21" s="141">
        <v>17</v>
      </c>
      <c r="F21" s="142">
        <v>38</v>
      </c>
      <c r="G21" s="142">
        <v>235</v>
      </c>
      <c r="H21" s="142">
        <v>176</v>
      </c>
      <c r="I21" s="142">
        <v>18</v>
      </c>
      <c r="J21" s="142">
        <v>1</v>
      </c>
      <c r="K21" s="142">
        <v>38</v>
      </c>
      <c r="L21" s="142">
        <v>33</v>
      </c>
      <c r="M21" s="142">
        <v>128</v>
      </c>
      <c r="N21" s="142">
        <v>76</v>
      </c>
      <c r="O21" s="142">
        <v>160</v>
      </c>
      <c r="P21" s="142">
        <v>115</v>
      </c>
      <c r="Q21" s="142">
        <v>45</v>
      </c>
      <c r="R21" s="142">
        <v>17</v>
      </c>
      <c r="S21" s="142">
        <v>35</v>
      </c>
      <c r="T21" s="142" t="s">
        <v>171</v>
      </c>
      <c r="U21" s="142">
        <v>21</v>
      </c>
      <c r="V21" s="142">
        <v>327</v>
      </c>
      <c r="W21" s="142">
        <v>93</v>
      </c>
      <c r="X21" s="142">
        <v>1</v>
      </c>
      <c r="Y21" s="142" t="s">
        <v>171</v>
      </c>
      <c r="Z21" s="142">
        <v>1</v>
      </c>
      <c r="AA21" s="142">
        <v>16</v>
      </c>
      <c r="AB21" s="142">
        <v>15</v>
      </c>
      <c r="AC21" s="142">
        <v>4</v>
      </c>
      <c r="AD21" s="142">
        <v>11</v>
      </c>
      <c r="AE21" s="142">
        <v>38</v>
      </c>
      <c r="AF21" s="142">
        <v>445</v>
      </c>
      <c r="AG21" s="142">
        <v>11</v>
      </c>
      <c r="AH21" s="142">
        <v>13</v>
      </c>
      <c r="AI21" s="142">
        <v>30</v>
      </c>
      <c r="AJ21" s="142">
        <v>1</v>
      </c>
      <c r="AK21" s="142">
        <v>100</v>
      </c>
      <c r="AL21" s="142">
        <v>91</v>
      </c>
      <c r="AM21" s="142">
        <v>3</v>
      </c>
      <c r="AN21" s="142">
        <v>45</v>
      </c>
      <c r="AO21" s="142">
        <v>174</v>
      </c>
      <c r="AP21" s="142">
        <v>75</v>
      </c>
      <c r="AQ21" s="128" t="s">
        <v>173</v>
      </c>
      <c r="AR21" s="143">
        <v>8186</v>
      </c>
      <c r="AS21" s="117"/>
    </row>
    <row r="22" spans="1:45" ht="15" customHeight="1">
      <c r="A22" t="s">
        <v>169</v>
      </c>
      <c r="B22" s="188" t="s">
        <v>185</v>
      </c>
      <c r="C22" s="124">
        <v>4</v>
      </c>
      <c r="D22" s="125">
        <v>7028</v>
      </c>
      <c r="E22" s="126">
        <v>40</v>
      </c>
      <c r="F22" s="127">
        <v>309</v>
      </c>
      <c r="G22" s="127">
        <v>483</v>
      </c>
      <c r="H22" s="127">
        <v>192</v>
      </c>
      <c r="I22" s="127">
        <v>87</v>
      </c>
      <c r="J22" s="127" t="s">
        <v>171</v>
      </c>
      <c r="K22" s="127">
        <v>69</v>
      </c>
      <c r="L22" s="127">
        <v>126</v>
      </c>
      <c r="M22" s="127">
        <v>339</v>
      </c>
      <c r="N22" s="127">
        <v>168</v>
      </c>
      <c r="O22" s="127">
        <v>665</v>
      </c>
      <c r="P22" s="127">
        <v>555</v>
      </c>
      <c r="Q22" s="127">
        <v>342</v>
      </c>
      <c r="R22" s="127">
        <v>69</v>
      </c>
      <c r="S22" s="127">
        <v>67</v>
      </c>
      <c r="T22" s="127">
        <v>1</v>
      </c>
      <c r="U22" s="127">
        <v>49</v>
      </c>
      <c r="V22" s="127">
        <v>410</v>
      </c>
      <c r="W22" s="127">
        <v>258</v>
      </c>
      <c r="X22" s="127">
        <v>1</v>
      </c>
      <c r="Y22" s="127">
        <v>4</v>
      </c>
      <c r="Z22" s="127">
        <v>7</v>
      </c>
      <c r="AA22" s="127">
        <v>27</v>
      </c>
      <c r="AB22" s="127">
        <v>70</v>
      </c>
      <c r="AC22" s="127">
        <v>13</v>
      </c>
      <c r="AD22" s="127">
        <v>25</v>
      </c>
      <c r="AE22" s="127">
        <v>93</v>
      </c>
      <c r="AF22" s="127">
        <v>1016</v>
      </c>
      <c r="AG22" s="127">
        <v>41</v>
      </c>
      <c r="AH22" s="127">
        <v>43</v>
      </c>
      <c r="AI22" s="127">
        <v>122</v>
      </c>
      <c r="AJ22" s="127">
        <v>8</v>
      </c>
      <c r="AK22" s="127">
        <v>253</v>
      </c>
      <c r="AL22" s="127">
        <v>194</v>
      </c>
      <c r="AM22" s="127">
        <v>6</v>
      </c>
      <c r="AN22" s="127">
        <v>97</v>
      </c>
      <c r="AO22" s="127">
        <v>517</v>
      </c>
      <c r="AP22" s="127">
        <v>262</v>
      </c>
      <c r="AQ22" s="130" t="s">
        <v>174</v>
      </c>
      <c r="AR22" s="129">
        <v>14918</v>
      </c>
      <c r="AS22" s="117"/>
    </row>
    <row r="23" spans="1:45" ht="15" customHeight="1">
      <c r="A23" t="s">
        <v>169</v>
      </c>
      <c r="B23" s="188" t="s">
        <v>185</v>
      </c>
      <c r="C23" s="124">
        <v>3</v>
      </c>
      <c r="D23" s="125">
        <v>15067</v>
      </c>
      <c r="E23" s="126">
        <v>79</v>
      </c>
      <c r="F23" s="127">
        <v>1137</v>
      </c>
      <c r="G23" s="127">
        <v>810</v>
      </c>
      <c r="H23" s="127">
        <v>265</v>
      </c>
      <c r="I23" s="127">
        <v>286</v>
      </c>
      <c r="J23" s="127">
        <v>6</v>
      </c>
      <c r="K23" s="127">
        <v>103</v>
      </c>
      <c r="L23" s="127">
        <v>479</v>
      </c>
      <c r="M23" s="127">
        <v>358</v>
      </c>
      <c r="N23" s="127">
        <v>177</v>
      </c>
      <c r="O23" s="127">
        <v>1644</v>
      </c>
      <c r="P23" s="127">
        <v>1894</v>
      </c>
      <c r="Q23" s="127">
        <v>254</v>
      </c>
      <c r="R23" s="127">
        <v>140</v>
      </c>
      <c r="S23" s="127">
        <v>144</v>
      </c>
      <c r="T23" s="127">
        <v>4</v>
      </c>
      <c r="U23" s="127">
        <v>72</v>
      </c>
      <c r="V23" s="127">
        <v>1586</v>
      </c>
      <c r="W23" s="127">
        <v>424</v>
      </c>
      <c r="X23" s="127">
        <v>6</v>
      </c>
      <c r="Y23" s="127">
        <v>8</v>
      </c>
      <c r="Z23" s="127">
        <v>18</v>
      </c>
      <c r="AA23" s="127">
        <v>64</v>
      </c>
      <c r="AB23" s="127">
        <v>157</v>
      </c>
      <c r="AC23" s="127">
        <v>46</v>
      </c>
      <c r="AD23" s="127">
        <v>16</v>
      </c>
      <c r="AE23" s="127">
        <v>90</v>
      </c>
      <c r="AF23" s="127">
        <v>1023</v>
      </c>
      <c r="AG23" s="127">
        <v>145</v>
      </c>
      <c r="AH23" s="127">
        <v>365</v>
      </c>
      <c r="AI23" s="127">
        <v>283</v>
      </c>
      <c r="AJ23" s="127">
        <v>13</v>
      </c>
      <c r="AK23" s="127">
        <v>701</v>
      </c>
      <c r="AL23" s="127">
        <v>255</v>
      </c>
      <c r="AM23" s="127">
        <v>23</v>
      </c>
      <c r="AN23" s="127">
        <v>139</v>
      </c>
      <c r="AO23" s="127">
        <v>1144</v>
      </c>
      <c r="AP23" s="127">
        <v>709</v>
      </c>
      <c r="AQ23" s="130" t="s">
        <v>175</v>
      </c>
      <c r="AR23" s="129">
        <v>26100</v>
      </c>
      <c r="AS23" s="117"/>
    </row>
    <row r="24" spans="1:45" ht="15" customHeight="1">
      <c r="A24" t="s">
        <v>169</v>
      </c>
      <c r="B24" s="188" t="s">
        <v>185</v>
      </c>
      <c r="C24" s="124">
        <v>2</v>
      </c>
      <c r="D24" s="125">
        <v>24004</v>
      </c>
      <c r="E24" s="126">
        <v>111</v>
      </c>
      <c r="F24" s="127">
        <v>1877</v>
      </c>
      <c r="G24" s="127">
        <v>1303</v>
      </c>
      <c r="H24" s="127">
        <v>237</v>
      </c>
      <c r="I24" s="127">
        <v>431</v>
      </c>
      <c r="J24" s="127">
        <v>5</v>
      </c>
      <c r="K24" s="127">
        <v>114</v>
      </c>
      <c r="L24" s="127">
        <v>531</v>
      </c>
      <c r="M24" s="127">
        <v>418</v>
      </c>
      <c r="N24" s="127">
        <v>152</v>
      </c>
      <c r="O24" s="127">
        <v>4182</v>
      </c>
      <c r="P24" s="127">
        <v>4664</v>
      </c>
      <c r="Q24" s="127">
        <v>794</v>
      </c>
      <c r="R24" s="127">
        <v>269</v>
      </c>
      <c r="S24" s="127">
        <v>105</v>
      </c>
      <c r="T24" s="127">
        <v>10</v>
      </c>
      <c r="U24" s="127">
        <v>108</v>
      </c>
      <c r="V24" s="127">
        <v>1951</v>
      </c>
      <c r="W24" s="127">
        <v>442</v>
      </c>
      <c r="X24" s="127">
        <v>7</v>
      </c>
      <c r="Y24" s="127">
        <v>1</v>
      </c>
      <c r="Z24" s="127">
        <v>10</v>
      </c>
      <c r="AA24" s="127">
        <v>77</v>
      </c>
      <c r="AB24" s="127">
        <v>439</v>
      </c>
      <c r="AC24" s="127">
        <v>71</v>
      </c>
      <c r="AD24" s="127">
        <v>38</v>
      </c>
      <c r="AE24" s="127">
        <v>74</v>
      </c>
      <c r="AF24" s="127">
        <v>881</v>
      </c>
      <c r="AG24" s="127">
        <v>131</v>
      </c>
      <c r="AH24" s="127">
        <v>243</v>
      </c>
      <c r="AI24" s="127">
        <v>205</v>
      </c>
      <c r="AJ24" s="127">
        <v>15</v>
      </c>
      <c r="AK24" s="127">
        <v>863</v>
      </c>
      <c r="AL24" s="127">
        <v>111</v>
      </c>
      <c r="AM24" s="127">
        <v>39</v>
      </c>
      <c r="AN24" s="127">
        <v>54</v>
      </c>
      <c r="AO24" s="127">
        <v>1768</v>
      </c>
      <c r="AP24" s="127">
        <v>1273</v>
      </c>
      <c r="AQ24" s="130" t="s">
        <v>176</v>
      </c>
      <c r="AR24" s="129">
        <v>4</v>
      </c>
      <c r="AS24" s="117"/>
    </row>
    <row r="25" spans="1:45" ht="15" customHeight="1">
      <c r="A25" t="s">
        <v>169</v>
      </c>
      <c r="B25" s="188" t="s">
        <v>185</v>
      </c>
      <c r="C25" s="124">
        <v>1</v>
      </c>
      <c r="D25" s="125">
        <v>33695</v>
      </c>
      <c r="E25" s="126">
        <v>65</v>
      </c>
      <c r="F25" s="127">
        <v>1318</v>
      </c>
      <c r="G25" s="127">
        <v>1975</v>
      </c>
      <c r="H25" s="127">
        <v>131</v>
      </c>
      <c r="I25" s="127">
        <v>1071</v>
      </c>
      <c r="J25" s="127">
        <v>12</v>
      </c>
      <c r="K25" s="127">
        <v>283</v>
      </c>
      <c r="L25" s="127">
        <v>375</v>
      </c>
      <c r="M25" s="127">
        <v>1282</v>
      </c>
      <c r="N25" s="127">
        <v>434</v>
      </c>
      <c r="O25" s="127">
        <v>3881</v>
      </c>
      <c r="P25" s="127">
        <v>4622</v>
      </c>
      <c r="Q25" s="127">
        <v>1935</v>
      </c>
      <c r="R25" s="127">
        <v>178</v>
      </c>
      <c r="S25" s="127">
        <v>47</v>
      </c>
      <c r="T25" s="127">
        <v>4</v>
      </c>
      <c r="U25" s="127">
        <v>141</v>
      </c>
      <c r="V25" s="127">
        <v>2952</v>
      </c>
      <c r="W25" s="127">
        <v>1688</v>
      </c>
      <c r="X25" s="127">
        <v>4</v>
      </c>
      <c r="Y25" s="127">
        <v>7</v>
      </c>
      <c r="Z25" s="127">
        <v>18</v>
      </c>
      <c r="AA25" s="127">
        <v>74</v>
      </c>
      <c r="AB25" s="127">
        <v>988</v>
      </c>
      <c r="AC25" s="127">
        <v>41</v>
      </c>
      <c r="AD25" s="127">
        <v>49</v>
      </c>
      <c r="AE25" s="127">
        <v>109</v>
      </c>
      <c r="AF25" s="127">
        <v>2454</v>
      </c>
      <c r="AG25" s="127">
        <v>37</v>
      </c>
      <c r="AH25" s="127">
        <v>61</v>
      </c>
      <c r="AI25" s="127">
        <v>114</v>
      </c>
      <c r="AJ25" s="127">
        <v>5</v>
      </c>
      <c r="AK25" s="127">
        <v>1811</v>
      </c>
      <c r="AL25" s="127">
        <v>31</v>
      </c>
      <c r="AM25" s="127">
        <v>14</v>
      </c>
      <c r="AN25" s="127">
        <v>7</v>
      </c>
      <c r="AO25" s="127">
        <v>4081</v>
      </c>
      <c r="AP25" s="127">
        <v>1396</v>
      </c>
      <c r="AQ25" s="130" t="s">
        <v>177</v>
      </c>
      <c r="AR25" s="129">
        <v>797</v>
      </c>
      <c r="AS25" s="117"/>
    </row>
    <row r="26" spans="1:45" ht="15" customHeight="1">
      <c r="A26" t="s">
        <v>169</v>
      </c>
      <c r="B26" s="188" t="s">
        <v>185</v>
      </c>
      <c r="C26" s="124" t="s">
        <v>178</v>
      </c>
      <c r="D26" s="125">
        <v>82441</v>
      </c>
      <c r="E26" s="126">
        <v>312</v>
      </c>
      <c r="F26" s="127">
        <v>4679</v>
      </c>
      <c r="G26" s="127">
        <v>4806</v>
      </c>
      <c r="H26" s="127">
        <v>1001</v>
      </c>
      <c r="I26" s="127">
        <v>1893</v>
      </c>
      <c r="J26" s="127">
        <v>24</v>
      </c>
      <c r="K26" s="127">
        <v>607</v>
      </c>
      <c r="L26" s="127">
        <v>1544</v>
      </c>
      <c r="M26" s="127">
        <v>2525</v>
      </c>
      <c r="N26" s="127">
        <v>1007</v>
      </c>
      <c r="O26" s="127">
        <v>10532</v>
      </c>
      <c r="P26" s="127">
        <v>11850</v>
      </c>
      <c r="Q26" s="127">
        <v>3370</v>
      </c>
      <c r="R26" s="127">
        <v>673</v>
      </c>
      <c r="S26" s="127">
        <v>398</v>
      </c>
      <c r="T26" s="127">
        <v>19</v>
      </c>
      <c r="U26" s="127">
        <v>391</v>
      </c>
      <c r="V26" s="127">
        <v>7226</v>
      </c>
      <c r="W26" s="127">
        <v>2905</v>
      </c>
      <c r="X26" s="127">
        <v>19</v>
      </c>
      <c r="Y26" s="127">
        <v>20</v>
      </c>
      <c r="Z26" s="127">
        <v>54</v>
      </c>
      <c r="AA26" s="127">
        <v>258</v>
      </c>
      <c r="AB26" s="127">
        <v>1669</v>
      </c>
      <c r="AC26" s="127">
        <v>175</v>
      </c>
      <c r="AD26" s="127">
        <v>139</v>
      </c>
      <c r="AE26" s="127">
        <v>404</v>
      </c>
      <c r="AF26" s="127">
        <v>5819</v>
      </c>
      <c r="AG26" s="127">
        <v>365</v>
      </c>
      <c r="AH26" s="127">
        <v>725</v>
      </c>
      <c r="AI26" s="127">
        <v>754</v>
      </c>
      <c r="AJ26" s="127">
        <v>42</v>
      </c>
      <c r="AK26" s="127">
        <v>3728</v>
      </c>
      <c r="AL26" s="127">
        <v>682</v>
      </c>
      <c r="AM26" s="127">
        <v>85</v>
      </c>
      <c r="AN26" s="127">
        <v>342</v>
      </c>
      <c r="AO26" s="127">
        <v>7684</v>
      </c>
      <c r="AP26" s="127">
        <v>3715</v>
      </c>
      <c r="AQ26" s="130" t="s">
        <v>179</v>
      </c>
      <c r="AR26" s="129">
        <v>50005</v>
      </c>
      <c r="AS26" s="117"/>
    </row>
    <row r="27" spans="1:45" s="131" customFormat="1" ht="15" customHeight="1">
      <c r="A27" s="131" t="s">
        <v>169</v>
      </c>
      <c r="B27" s="132" t="s">
        <v>180</v>
      </c>
      <c r="C27" s="133" t="s">
        <v>181</v>
      </c>
      <c r="D27" s="134">
        <v>2.04</v>
      </c>
      <c r="E27" s="135">
        <v>2.46</v>
      </c>
      <c r="F27" s="136">
        <v>2.12</v>
      </c>
      <c r="G27" s="136">
        <v>2.11</v>
      </c>
      <c r="H27" s="136">
        <v>3.04</v>
      </c>
      <c r="I27" s="136">
        <v>1.71</v>
      </c>
      <c r="J27" s="136">
        <v>1.88</v>
      </c>
      <c r="K27" s="136">
        <v>2.12</v>
      </c>
      <c r="L27" s="136">
        <v>2.29</v>
      </c>
      <c r="M27" s="136">
        <v>2.0499999999999998</v>
      </c>
      <c r="N27" s="136">
        <v>2.2999999999999998</v>
      </c>
      <c r="O27" s="136">
        <v>1.96</v>
      </c>
      <c r="P27" s="136">
        <v>1.89</v>
      </c>
      <c r="Q27" s="136">
        <v>1.74</v>
      </c>
      <c r="R27" s="136">
        <v>2.2200000000000002</v>
      </c>
      <c r="S27" s="136">
        <v>2.84</v>
      </c>
      <c r="T27" s="136">
        <v>2.11</v>
      </c>
      <c r="U27" s="136">
        <v>2.2400000000000002</v>
      </c>
      <c r="V27" s="136">
        <v>2.06</v>
      </c>
      <c r="W27" s="136">
        <v>1.84</v>
      </c>
      <c r="X27" s="136">
        <v>2.37</v>
      </c>
      <c r="Y27" s="136">
        <v>2.4500000000000002</v>
      </c>
      <c r="Z27" s="136">
        <v>2.31</v>
      </c>
      <c r="AA27" s="136">
        <v>2.36</v>
      </c>
      <c r="AB27" s="136">
        <v>1.61</v>
      </c>
      <c r="AC27" s="136">
        <v>2.25</v>
      </c>
      <c r="AD27" s="136">
        <v>2.36</v>
      </c>
      <c r="AE27" s="136">
        <v>2.7</v>
      </c>
      <c r="AF27" s="136">
        <v>2.33</v>
      </c>
      <c r="AG27" s="136">
        <v>2.61</v>
      </c>
      <c r="AH27" s="136">
        <v>2.59</v>
      </c>
      <c r="AI27" s="136">
        <v>2.67</v>
      </c>
      <c r="AJ27" s="136">
        <v>2.64</v>
      </c>
      <c r="AK27" s="136">
        <v>1.92</v>
      </c>
      <c r="AL27" s="136">
        <v>3.3</v>
      </c>
      <c r="AM27" s="136">
        <v>2.35</v>
      </c>
      <c r="AN27" s="136">
        <v>3.35</v>
      </c>
      <c r="AO27" s="136">
        <v>1.82</v>
      </c>
      <c r="AP27" s="136">
        <v>2.02</v>
      </c>
      <c r="AQ27" s="130" t="s">
        <v>182</v>
      </c>
      <c r="AR27" s="137" t="s">
        <v>183</v>
      </c>
      <c r="AS27" s="138"/>
    </row>
    <row r="28" spans="1:45" ht="15" customHeight="1">
      <c r="A28" t="s">
        <v>169</v>
      </c>
      <c r="B28" s="139" t="s">
        <v>186</v>
      </c>
      <c r="C28" s="140">
        <v>5</v>
      </c>
      <c r="D28" s="125">
        <v>28771</v>
      </c>
      <c r="E28" s="141">
        <v>103</v>
      </c>
      <c r="F28" s="142">
        <v>225</v>
      </c>
      <c r="G28" s="142">
        <v>1632</v>
      </c>
      <c r="H28" s="142">
        <v>1383</v>
      </c>
      <c r="I28" s="142">
        <v>157</v>
      </c>
      <c r="J28" s="142">
        <v>4</v>
      </c>
      <c r="K28" s="142">
        <v>236</v>
      </c>
      <c r="L28" s="142">
        <v>258</v>
      </c>
      <c r="M28" s="142">
        <v>836</v>
      </c>
      <c r="N28" s="142">
        <v>367</v>
      </c>
      <c r="O28" s="142">
        <v>1006</v>
      </c>
      <c r="P28" s="142">
        <v>700</v>
      </c>
      <c r="Q28" s="142">
        <v>423</v>
      </c>
      <c r="R28" s="142">
        <v>187</v>
      </c>
      <c r="S28" s="142">
        <v>37</v>
      </c>
      <c r="T28" s="142">
        <v>9</v>
      </c>
      <c r="U28" s="142">
        <v>153</v>
      </c>
      <c r="V28" s="142">
        <v>1770</v>
      </c>
      <c r="W28" s="142">
        <v>405</v>
      </c>
      <c r="X28" s="142">
        <v>30</v>
      </c>
      <c r="Y28" s="142">
        <v>4</v>
      </c>
      <c r="Z28" s="142">
        <v>3</v>
      </c>
      <c r="AA28" s="142">
        <v>83</v>
      </c>
      <c r="AB28" s="142">
        <v>96</v>
      </c>
      <c r="AC28" s="142">
        <v>57</v>
      </c>
      <c r="AD28" s="142">
        <v>130</v>
      </c>
      <c r="AE28" s="142">
        <v>346</v>
      </c>
      <c r="AF28" s="142">
        <v>2175</v>
      </c>
      <c r="AG28" s="142">
        <v>66</v>
      </c>
      <c r="AH28" s="142">
        <v>65</v>
      </c>
      <c r="AI28" s="142">
        <v>12407</v>
      </c>
      <c r="AJ28" s="142">
        <v>732</v>
      </c>
      <c r="AK28" s="142">
        <v>551</v>
      </c>
      <c r="AL28" s="142">
        <v>462</v>
      </c>
      <c r="AM28" s="142">
        <v>24</v>
      </c>
      <c r="AN28" s="142">
        <v>224</v>
      </c>
      <c r="AO28" s="142">
        <v>1095</v>
      </c>
      <c r="AP28" s="142">
        <v>330</v>
      </c>
      <c r="AQ28" s="128" t="s">
        <v>173</v>
      </c>
      <c r="AR28" s="143">
        <v>36890</v>
      </c>
      <c r="AS28" s="117"/>
    </row>
    <row r="29" spans="1:45" ht="15" customHeight="1">
      <c r="A29" t="s">
        <v>169</v>
      </c>
      <c r="B29" s="188" t="s">
        <v>186</v>
      </c>
      <c r="C29" s="124">
        <v>4</v>
      </c>
      <c r="D29" s="125">
        <v>52758</v>
      </c>
      <c r="E29" s="126">
        <v>332</v>
      </c>
      <c r="F29" s="127">
        <v>1544</v>
      </c>
      <c r="G29" s="127">
        <v>2704</v>
      </c>
      <c r="H29" s="127">
        <v>1108</v>
      </c>
      <c r="I29" s="127">
        <v>405</v>
      </c>
      <c r="J29" s="127">
        <v>5</v>
      </c>
      <c r="K29" s="127">
        <v>355</v>
      </c>
      <c r="L29" s="127">
        <v>695</v>
      </c>
      <c r="M29" s="127">
        <v>1894</v>
      </c>
      <c r="N29" s="127">
        <v>960</v>
      </c>
      <c r="O29" s="127">
        <v>3113</v>
      </c>
      <c r="P29" s="127">
        <v>2976</v>
      </c>
      <c r="Q29" s="127">
        <v>1890</v>
      </c>
      <c r="R29" s="127">
        <v>491</v>
      </c>
      <c r="S29" s="127">
        <v>157</v>
      </c>
      <c r="T29" s="127">
        <v>19</v>
      </c>
      <c r="U29" s="127">
        <v>216</v>
      </c>
      <c r="V29" s="127">
        <v>2386</v>
      </c>
      <c r="W29" s="127">
        <v>1100</v>
      </c>
      <c r="X29" s="127">
        <v>63</v>
      </c>
      <c r="Y29" s="127">
        <v>4</v>
      </c>
      <c r="Z29" s="127">
        <v>13</v>
      </c>
      <c r="AA29" s="127">
        <v>113</v>
      </c>
      <c r="AB29" s="127">
        <v>531</v>
      </c>
      <c r="AC29" s="127">
        <v>109</v>
      </c>
      <c r="AD29" s="127">
        <v>160</v>
      </c>
      <c r="AE29" s="127">
        <v>467</v>
      </c>
      <c r="AF29" s="127">
        <v>4010</v>
      </c>
      <c r="AG29" s="127">
        <v>190</v>
      </c>
      <c r="AH29" s="127">
        <v>150</v>
      </c>
      <c r="AI29" s="127">
        <v>15512</v>
      </c>
      <c r="AJ29" s="127">
        <v>2376</v>
      </c>
      <c r="AK29" s="127">
        <v>1335</v>
      </c>
      <c r="AL29" s="127">
        <v>905</v>
      </c>
      <c r="AM29" s="127">
        <v>79</v>
      </c>
      <c r="AN29" s="127">
        <v>491</v>
      </c>
      <c r="AO29" s="127">
        <v>2677</v>
      </c>
      <c r="AP29" s="127">
        <v>1223</v>
      </c>
      <c r="AQ29" s="130" t="s">
        <v>174</v>
      </c>
      <c r="AR29" s="129">
        <v>63405</v>
      </c>
      <c r="AS29" s="117"/>
    </row>
    <row r="30" spans="1:45" ht="15" customHeight="1">
      <c r="A30" t="s">
        <v>169</v>
      </c>
      <c r="B30" s="188" t="s">
        <v>186</v>
      </c>
      <c r="C30" s="124">
        <v>3</v>
      </c>
      <c r="D30" s="125">
        <v>82484</v>
      </c>
      <c r="E30" s="126">
        <v>473</v>
      </c>
      <c r="F30" s="127">
        <v>4788</v>
      </c>
      <c r="G30" s="127">
        <v>4014</v>
      </c>
      <c r="H30" s="127">
        <v>1527</v>
      </c>
      <c r="I30" s="127">
        <v>1241</v>
      </c>
      <c r="J30" s="127">
        <v>18</v>
      </c>
      <c r="K30" s="127">
        <v>463</v>
      </c>
      <c r="L30" s="127">
        <v>2201</v>
      </c>
      <c r="M30" s="127">
        <v>1870</v>
      </c>
      <c r="N30" s="127">
        <v>864</v>
      </c>
      <c r="O30" s="127">
        <v>7343</v>
      </c>
      <c r="P30" s="127">
        <v>8687</v>
      </c>
      <c r="Q30" s="127">
        <v>1372</v>
      </c>
      <c r="R30" s="127">
        <v>857</v>
      </c>
      <c r="S30" s="127">
        <v>514</v>
      </c>
      <c r="T30" s="127">
        <v>38</v>
      </c>
      <c r="U30" s="127">
        <v>218</v>
      </c>
      <c r="V30" s="127">
        <v>7685</v>
      </c>
      <c r="W30" s="127">
        <v>1596</v>
      </c>
      <c r="X30" s="127">
        <v>77</v>
      </c>
      <c r="Y30" s="127">
        <v>23</v>
      </c>
      <c r="Z30" s="127">
        <v>39</v>
      </c>
      <c r="AA30" s="127">
        <v>229</v>
      </c>
      <c r="AB30" s="127">
        <v>994</v>
      </c>
      <c r="AC30" s="127">
        <v>263</v>
      </c>
      <c r="AD30" s="127">
        <v>100</v>
      </c>
      <c r="AE30" s="127">
        <v>495</v>
      </c>
      <c r="AF30" s="127">
        <v>3883</v>
      </c>
      <c r="AG30" s="127">
        <v>575</v>
      </c>
      <c r="AH30" s="127">
        <v>1233</v>
      </c>
      <c r="AI30" s="127">
        <v>11239</v>
      </c>
      <c r="AJ30" s="127">
        <v>3930</v>
      </c>
      <c r="AK30" s="127">
        <v>3156</v>
      </c>
      <c r="AL30" s="127">
        <v>1202</v>
      </c>
      <c r="AM30" s="127">
        <v>144</v>
      </c>
      <c r="AN30" s="127">
        <v>749</v>
      </c>
      <c r="AO30" s="127">
        <v>5211</v>
      </c>
      <c r="AP30" s="127">
        <v>3173</v>
      </c>
      <c r="AQ30" s="130" t="s">
        <v>175</v>
      </c>
      <c r="AR30" s="129">
        <v>107758</v>
      </c>
      <c r="AS30" s="117"/>
    </row>
    <row r="31" spans="1:45" ht="15" customHeight="1">
      <c r="A31" t="s">
        <v>169</v>
      </c>
      <c r="B31" s="188" t="s">
        <v>186</v>
      </c>
      <c r="C31" s="124">
        <v>2</v>
      </c>
      <c r="D31" s="125">
        <v>104609</v>
      </c>
      <c r="E31" s="126">
        <v>550</v>
      </c>
      <c r="F31" s="127">
        <v>6692</v>
      </c>
      <c r="G31" s="127">
        <v>6678</v>
      </c>
      <c r="H31" s="127">
        <v>1467</v>
      </c>
      <c r="I31" s="127">
        <v>1802</v>
      </c>
      <c r="J31" s="127">
        <v>15</v>
      </c>
      <c r="K31" s="127">
        <v>389</v>
      </c>
      <c r="L31" s="127">
        <v>1646</v>
      </c>
      <c r="M31" s="127">
        <v>2087</v>
      </c>
      <c r="N31" s="127">
        <v>734</v>
      </c>
      <c r="O31" s="127">
        <v>16057</v>
      </c>
      <c r="P31" s="127">
        <v>19344</v>
      </c>
      <c r="Q31" s="127">
        <v>3471</v>
      </c>
      <c r="R31" s="127">
        <v>1638</v>
      </c>
      <c r="S31" s="127">
        <v>416</v>
      </c>
      <c r="T31" s="127">
        <v>35</v>
      </c>
      <c r="U31" s="127">
        <v>260</v>
      </c>
      <c r="V31" s="127">
        <v>9200</v>
      </c>
      <c r="W31" s="127">
        <v>1841</v>
      </c>
      <c r="X31" s="127">
        <v>27</v>
      </c>
      <c r="Y31" s="127">
        <v>13</v>
      </c>
      <c r="Z31" s="127">
        <v>32</v>
      </c>
      <c r="AA31" s="127">
        <v>314</v>
      </c>
      <c r="AB31" s="127">
        <v>2453</v>
      </c>
      <c r="AC31" s="127">
        <v>477</v>
      </c>
      <c r="AD31" s="127">
        <v>184</v>
      </c>
      <c r="AE31" s="127">
        <v>379</v>
      </c>
      <c r="AF31" s="127">
        <v>3428</v>
      </c>
      <c r="AG31" s="127">
        <v>286</v>
      </c>
      <c r="AH31" s="127">
        <v>510</v>
      </c>
      <c r="AI31" s="127">
        <v>2838</v>
      </c>
      <c r="AJ31" s="127">
        <v>2131</v>
      </c>
      <c r="AK31" s="127">
        <v>3685</v>
      </c>
      <c r="AL31" s="127">
        <v>422</v>
      </c>
      <c r="AM31" s="127">
        <v>128</v>
      </c>
      <c r="AN31" s="127">
        <v>223</v>
      </c>
      <c r="AO31" s="127">
        <v>7311</v>
      </c>
      <c r="AP31" s="127">
        <v>5446</v>
      </c>
      <c r="AQ31" s="130" t="s">
        <v>176</v>
      </c>
      <c r="AR31" s="129">
        <v>906</v>
      </c>
      <c r="AS31" s="117"/>
    </row>
    <row r="32" spans="1:45" ht="15" customHeight="1">
      <c r="A32" t="s">
        <v>169</v>
      </c>
      <c r="B32" s="188" t="s">
        <v>186</v>
      </c>
      <c r="C32" s="124">
        <v>1</v>
      </c>
      <c r="D32" s="125">
        <v>112110</v>
      </c>
      <c r="E32" s="126">
        <v>369</v>
      </c>
      <c r="F32" s="127">
        <v>3312</v>
      </c>
      <c r="G32" s="127">
        <v>8279</v>
      </c>
      <c r="H32" s="127">
        <v>775</v>
      </c>
      <c r="I32" s="127">
        <v>3360</v>
      </c>
      <c r="J32" s="127">
        <v>71</v>
      </c>
      <c r="K32" s="127">
        <v>1061</v>
      </c>
      <c r="L32" s="127">
        <v>925</v>
      </c>
      <c r="M32" s="127">
        <v>5950</v>
      </c>
      <c r="N32" s="127">
        <v>2252</v>
      </c>
      <c r="O32" s="127">
        <v>11187</v>
      </c>
      <c r="P32" s="127">
        <v>11217</v>
      </c>
      <c r="Q32" s="127">
        <v>5700</v>
      </c>
      <c r="R32" s="127">
        <v>1163</v>
      </c>
      <c r="S32" s="127">
        <v>166</v>
      </c>
      <c r="T32" s="127">
        <v>44</v>
      </c>
      <c r="U32" s="127">
        <v>304</v>
      </c>
      <c r="V32" s="127">
        <v>11229</v>
      </c>
      <c r="W32" s="127">
        <v>5670</v>
      </c>
      <c r="X32" s="127">
        <v>15</v>
      </c>
      <c r="Y32" s="127">
        <v>48</v>
      </c>
      <c r="Z32" s="127">
        <v>36</v>
      </c>
      <c r="AA32" s="127">
        <v>221</v>
      </c>
      <c r="AB32" s="127">
        <v>4955</v>
      </c>
      <c r="AC32" s="127">
        <v>275</v>
      </c>
      <c r="AD32" s="127">
        <v>175</v>
      </c>
      <c r="AE32" s="127">
        <v>395</v>
      </c>
      <c r="AF32" s="127">
        <v>7926</v>
      </c>
      <c r="AG32" s="127">
        <v>73</v>
      </c>
      <c r="AH32" s="127">
        <v>69</v>
      </c>
      <c r="AI32" s="127">
        <v>441</v>
      </c>
      <c r="AJ32" s="127">
        <v>507</v>
      </c>
      <c r="AK32" s="127">
        <v>6332</v>
      </c>
      <c r="AL32" s="127">
        <v>127</v>
      </c>
      <c r="AM32" s="127">
        <v>22</v>
      </c>
      <c r="AN32" s="127">
        <v>33</v>
      </c>
      <c r="AO32" s="127">
        <v>12852</v>
      </c>
      <c r="AP32" s="127">
        <v>4574</v>
      </c>
      <c r="AQ32" s="130" t="s">
        <v>177</v>
      </c>
      <c r="AR32" s="129">
        <v>2928</v>
      </c>
      <c r="AS32" s="117"/>
    </row>
    <row r="33" spans="1:45" ht="15" customHeight="1">
      <c r="A33" t="s">
        <v>169</v>
      </c>
      <c r="B33" s="188" t="s">
        <v>186</v>
      </c>
      <c r="C33" s="124" t="s">
        <v>178</v>
      </c>
      <c r="D33" s="125">
        <v>380732</v>
      </c>
      <c r="E33" s="126">
        <v>1827</v>
      </c>
      <c r="F33" s="127">
        <v>16561</v>
      </c>
      <c r="G33" s="127">
        <v>23307</v>
      </c>
      <c r="H33" s="127">
        <v>6260</v>
      </c>
      <c r="I33" s="127">
        <v>6965</v>
      </c>
      <c r="J33" s="127">
        <v>113</v>
      </c>
      <c r="K33" s="127">
        <v>2504</v>
      </c>
      <c r="L33" s="127">
        <v>5725</v>
      </c>
      <c r="M33" s="127">
        <v>12637</v>
      </c>
      <c r="N33" s="127">
        <v>5177</v>
      </c>
      <c r="O33" s="127">
        <v>38706</v>
      </c>
      <c r="P33" s="127">
        <v>42924</v>
      </c>
      <c r="Q33" s="127">
        <v>12856</v>
      </c>
      <c r="R33" s="127">
        <v>4336</v>
      </c>
      <c r="S33" s="127">
        <v>1290</v>
      </c>
      <c r="T33" s="127">
        <v>145</v>
      </c>
      <c r="U33" s="127">
        <v>1151</v>
      </c>
      <c r="V33" s="127">
        <v>32270</v>
      </c>
      <c r="W33" s="127">
        <v>10612</v>
      </c>
      <c r="X33" s="127">
        <v>212</v>
      </c>
      <c r="Y33" s="127">
        <v>92</v>
      </c>
      <c r="Z33" s="127">
        <v>123</v>
      </c>
      <c r="AA33" s="127">
        <v>960</v>
      </c>
      <c r="AB33" s="127">
        <v>9029</v>
      </c>
      <c r="AC33" s="127">
        <v>1181</v>
      </c>
      <c r="AD33" s="127">
        <v>749</v>
      </c>
      <c r="AE33" s="127">
        <v>2082</v>
      </c>
      <c r="AF33" s="127">
        <v>21422</v>
      </c>
      <c r="AG33" s="127">
        <v>1190</v>
      </c>
      <c r="AH33" s="127">
        <v>2027</v>
      </c>
      <c r="AI33" s="127">
        <v>42437</v>
      </c>
      <c r="AJ33" s="127">
        <v>9676</v>
      </c>
      <c r="AK33" s="127">
        <v>15059</v>
      </c>
      <c r="AL33" s="127">
        <v>3118</v>
      </c>
      <c r="AM33" s="127">
        <v>397</v>
      </c>
      <c r="AN33" s="127">
        <v>1720</v>
      </c>
      <c r="AO33" s="127">
        <v>29146</v>
      </c>
      <c r="AP33" s="127">
        <v>14746</v>
      </c>
      <c r="AQ33" s="130" t="s">
        <v>179</v>
      </c>
      <c r="AR33" s="129">
        <v>211887</v>
      </c>
      <c r="AS33" s="117"/>
    </row>
    <row r="34" spans="1:45" s="131" customFormat="1" ht="15" customHeight="1">
      <c r="A34" s="131" t="s">
        <v>169</v>
      </c>
      <c r="B34" s="132" t="s">
        <v>180</v>
      </c>
      <c r="C34" s="133" t="s">
        <v>181</v>
      </c>
      <c r="D34" s="134">
        <v>2.4300000000000002</v>
      </c>
      <c r="E34" s="135">
        <v>2.59</v>
      </c>
      <c r="F34" s="136">
        <v>2.3199999999999998</v>
      </c>
      <c r="G34" s="136">
        <v>2.2599999999999998</v>
      </c>
      <c r="H34" s="136">
        <v>3.14</v>
      </c>
      <c r="I34" s="136">
        <v>1.88</v>
      </c>
      <c r="J34" s="136">
        <v>1.73</v>
      </c>
      <c r="K34" s="136">
        <v>2.33</v>
      </c>
      <c r="L34" s="136">
        <v>2.6</v>
      </c>
      <c r="M34" s="136">
        <v>2.1800000000000002</v>
      </c>
      <c r="N34" s="136">
        <v>2.3199999999999998</v>
      </c>
      <c r="O34" s="136">
        <v>2.14</v>
      </c>
      <c r="P34" s="136">
        <v>2.13</v>
      </c>
      <c r="Q34" s="136">
        <v>2.06</v>
      </c>
      <c r="R34" s="136">
        <v>2.29</v>
      </c>
      <c r="S34" s="136">
        <v>2.6</v>
      </c>
      <c r="T34" s="136">
        <v>2.41</v>
      </c>
      <c r="U34" s="136">
        <v>2.7</v>
      </c>
      <c r="V34" s="136">
        <v>2.2000000000000002</v>
      </c>
      <c r="W34" s="136">
        <v>1.94</v>
      </c>
      <c r="X34" s="136">
        <v>3.31</v>
      </c>
      <c r="Y34" s="136">
        <v>1.95</v>
      </c>
      <c r="Z34" s="136">
        <v>2.31</v>
      </c>
      <c r="AA34" s="136">
        <v>2.5</v>
      </c>
      <c r="AB34" s="136">
        <v>1.71</v>
      </c>
      <c r="AC34" s="136">
        <v>2.3199999999999998</v>
      </c>
      <c r="AD34" s="136">
        <v>2.85</v>
      </c>
      <c r="AE34" s="136">
        <v>3</v>
      </c>
      <c r="AF34" s="136">
        <v>2.4900000000000002</v>
      </c>
      <c r="AG34" s="136">
        <v>2.91</v>
      </c>
      <c r="AH34" s="136">
        <v>2.82</v>
      </c>
      <c r="AI34" s="136">
        <v>3.86</v>
      </c>
      <c r="AJ34" s="136">
        <v>3.07</v>
      </c>
      <c r="AK34" s="136">
        <v>2.08</v>
      </c>
      <c r="AL34" s="136">
        <v>3.37</v>
      </c>
      <c r="AM34" s="136">
        <v>2.89</v>
      </c>
      <c r="AN34" s="136">
        <v>3.38</v>
      </c>
      <c r="AO34" s="136">
        <v>2.0299999999999998</v>
      </c>
      <c r="AP34" s="136">
        <v>2.14</v>
      </c>
      <c r="AQ34" s="130" t="s">
        <v>182</v>
      </c>
      <c r="AR34" s="137" t="s">
        <v>183</v>
      </c>
      <c r="AS34" s="138"/>
    </row>
    <row r="35" spans="1:45" ht="15" customHeight="1">
      <c r="A35" t="s">
        <v>169</v>
      </c>
      <c r="B35" s="139" t="s">
        <v>187</v>
      </c>
      <c r="C35" s="140">
        <v>5</v>
      </c>
      <c r="D35" s="125">
        <v>104</v>
      </c>
      <c r="E35" s="141">
        <v>1</v>
      </c>
      <c r="F35" s="142">
        <v>2</v>
      </c>
      <c r="G35" s="142">
        <v>7</v>
      </c>
      <c r="H35" s="142">
        <v>13</v>
      </c>
      <c r="I35" s="142">
        <v>1</v>
      </c>
      <c r="J35" s="142" t="s">
        <v>171</v>
      </c>
      <c r="K35" s="142">
        <v>2</v>
      </c>
      <c r="L35" s="142">
        <v>1</v>
      </c>
      <c r="M35" s="142">
        <v>7</v>
      </c>
      <c r="N35" s="142">
        <v>7</v>
      </c>
      <c r="O35" s="142">
        <v>2</v>
      </c>
      <c r="P35" s="142">
        <v>7</v>
      </c>
      <c r="Q35" s="142">
        <v>1</v>
      </c>
      <c r="R35" s="142" t="s">
        <v>171</v>
      </c>
      <c r="S35" s="142" t="s">
        <v>172</v>
      </c>
      <c r="T35" s="142" t="s">
        <v>172</v>
      </c>
      <c r="U35" s="142">
        <v>2</v>
      </c>
      <c r="V35" s="142">
        <v>18</v>
      </c>
      <c r="W35" s="142">
        <v>2</v>
      </c>
      <c r="X35" s="142" t="s">
        <v>172</v>
      </c>
      <c r="Y35" s="142" t="s">
        <v>172</v>
      </c>
      <c r="Z35" s="142" t="s">
        <v>171</v>
      </c>
      <c r="AA35" s="142" t="s">
        <v>171</v>
      </c>
      <c r="AB35" s="142" t="s">
        <v>171</v>
      </c>
      <c r="AC35" s="142" t="s">
        <v>172</v>
      </c>
      <c r="AD35" s="142">
        <v>1</v>
      </c>
      <c r="AE35" s="142">
        <v>3</v>
      </c>
      <c r="AF35" s="142">
        <v>10</v>
      </c>
      <c r="AG35" s="142" t="s">
        <v>171</v>
      </c>
      <c r="AH35" s="142" t="s">
        <v>171</v>
      </c>
      <c r="AI35" s="142">
        <v>4</v>
      </c>
      <c r="AJ35" s="142" t="s">
        <v>171</v>
      </c>
      <c r="AK35" s="142">
        <v>5</v>
      </c>
      <c r="AL35" s="142">
        <v>3</v>
      </c>
      <c r="AM35" s="142" t="s">
        <v>171</v>
      </c>
      <c r="AN35" s="142">
        <v>1</v>
      </c>
      <c r="AO35" s="142">
        <v>1</v>
      </c>
      <c r="AP35" s="142">
        <v>2</v>
      </c>
      <c r="AQ35" s="128" t="s">
        <v>173</v>
      </c>
      <c r="AR35" s="143">
        <v>167</v>
      </c>
      <c r="AS35" s="117"/>
    </row>
    <row r="36" spans="1:45" ht="15" customHeight="1">
      <c r="A36" t="s">
        <v>169</v>
      </c>
      <c r="B36" s="188" t="s">
        <v>187</v>
      </c>
      <c r="C36" s="124">
        <v>4</v>
      </c>
      <c r="D36" s="125">
        <v>239</v>
      </c>
      <c r="E36" s="126">
        <v>2</v>
      </c>
      <c r="F36" s="127">
        <v>10</v>
      </c>
      <c r="G36" s="127">
        <v>24</v>
      </c>
      <c r="H36" s="127">
        <v>8</v>
      </c>
      <c r="I36" s="127">
        <v>4</v>
      </c>
      <c r="J36" s="127" t="s">
        <v>171</v>
      </c>
      <c r="K36" s="127" t="s">
        <v>171</v>
      </c>
      <c r="L36" s="127">
        <v>6</v>
      </c>
      <c r="M36" s="127">
        <v>10</v>
      </c>
      <c r="N36" s="127">
        <v>10</v>
      </c>
      <c r="O36" s="127">
        <v>16</v>
      </c>
      <c r="P36" s="127">
        <v>23</v>
      </c>
      <c r="Q36" s="127">
        <v>14</v>
      </c>
      <c r="R36" s="127">
        <v>3</v>
      </c>
      <c r="S36" s="127" t="s">
        <v>172</v>
      </c>
      <c r="T36" s="127" t="s">
        <v>172</v>
      </c>
      <c r="U36" s="127" t="s">
        <v>171</v>
      </c>
      <c r="V36" s="127">
        <v>15</v>
      </c>
      <c r="W36" s="127">
        <v>6</v>
      </c>
      <c r="X36" s="127" t="s">
        <v>172</v>
      </c>
      <c r="Y36" s="127" t="s">
        <v>172</v>
      </c>
      <c r="Z36" s="127" t="s">
        <v>171</v>
      </c>
      <c r="AA36" s="127">
        <v>2</v>
      </c>
      <c r="AB36" s="127">
        <v>8</v>
      </c>
      <c r="AC36" s="127" t="s">
        <v>172</v>
      </c>
      <c r="AD36" s="127">
        <v>1</v>
      </c>
      <c r="AE36" s="127">
        <v>4</v>
      </c>
      <c r="AF36" s="127">
        <v>27</v>
      </c>
      <c r="AG36" s="127">
        <v>1</v>
      </c>
      <c r="AH36" s="127">
        <v>2</v>
      </c>
      <c r="AI36" s="127">
        <v>3</v>
      </c>
      <c r="AJ36" s="127" t="s">
        <v>171</v>
      </c>
      <c r="AK36" s="127">
        <v>8</v>
      </c>
      <c r="AL36" s="127">
        <v>7</v>
      </c>
      <c r="AM36" s="127">
        <v>1</v>
      </c>
      <c r="AN36" s="127">
        <v>3</v>
      </c>
      <c r="AO36" s="127">
        <v>12</v>
      </c>
      <c r="AP36" s="127">
        <v>8</v>
      </c>
      <c r="AQ36" s="130" t="s">
        <v>174</v>
      </c>
      <c r="AR36" s="129">
        <v>348</v>
      </c>
      <c r="AS36" s="117"/>
    </row>
    <row r="37" spans="1:45" ht="15" customHeight="1">
      <c r="A37" t="s">
        <v>169</v>
      </c>
      <c r="B37" s="188" t="s">
        <v>187</v>
      </c>
      <c r="C37" s="124">
        <v>3</v>
      </c>
      <c r="D37" s="125">
        <v>423</v>
      </c>
      <c r="E37" s="126">
        <v>1</v>
      </c>
      <c r="F37" s="127">
        <v>24</v>
      </c>
      <c r="G37" s="127">
        <v>29</v>
      </c>
      <c r="H37" s="127">
        <v>10</v>
      </c>
      <c r="I37" s="127">
        <v>11</v>
      </c>
      <c r="J37" s="127" t="s">
        <v>171</v>
      </c>
      <c r="K37" s="127">
        <v>2</v>
      </c>
      <c r="L37" s="127">
        <v>17</v>
      </c>
      <c r="M37" s="127">
        <v>14</v>
      </c>
      <c r="N37" s="127">
        <v>6</v>
      </c>
      <c r="O37" s="127">
        <v>42</v>
      </c>
      <c r="P37" s="127">
        <v>50</v>
      </c>
      <c r="Q37" s="127">
        <v>10</v>
      </c>
      <c r="R37" s="127">
        <v>6</v>
      </c>
      <c r="S37" s="127" t="s">
        <v>172</v>
      </c>
      <c r="T37" s="127" t="s">
        <v>172</v>
      </c>
      <c r="U37" s="127">
        <v>3</v>
      </c>
      <c r="V37" s="127">
        <v>51</v>
      </c>
      <c r="W37" s="127">
        <v>6</v>
      </c>
      <c r="X37" s="127" t="s">
        <v>172</v>
      </c>
      <c r="Y37" s="127" t="s">
        <v>172</v>
      </c>
      <c r="Z37" s="127" t="s">
        <v>171</v>
      </c>
      <c r="AA37" s="127">
        <v>2</v>
      </c>
      <c r="AB37" s="127">
        <v>6</v>
      </c>
      <c r="AC37" s="127" t="s">
        <v>172</v>
      </c>
      <c r="AD37" s="127">
        <v>1</v>
      </c>
      <c r="AE37" s="127">
        <v>3</v>
      </c>
      <c r="AF37" s="127">
        <v>27</v>
      </c>
      <c r="AG37" s="127">
        <v>2</v>
      </c>
      <c r="AH37" s="127">
        <v>10</v>
      </c>
      <c r="AI37" s="127">
        <v>8</v>
      </c>
      <c r="AJ37" s="127" t="s">
        <v>171</v>
      </c>
      <c r="AK37" s="127">
        <v>27</v>
      </c>
      <c r="AL37" s="127">
        <v>4</v>
      </c>
      <c r="AM37" s="127">
        <v>3</v>
      </c>
      <c r="AN37" s="127">
        <v>3</v>
      </c>
      <c r="AO37" s="127">
        <v>26</v>
      </c>
      <c r="AP37" s="127">
        <v>15</v>
      </c>
      <c r="AQ37" s="130" t="s">
        <v>175</v>
      </c>
      <c r="AR37" s="129">
        <v>618</v>
      </c>
      <c r="AS37" s="117"/>
    </row>
    <row r="38" spans="1:45" ht="15" customHeight="1">
      <c r="A38" t="s">
        <v>169</v>
      </c>
      <c r="B38" s="188" t="s">
        <v>187</v>
      </c>
      <c r="C38" s="124">
        <v>2</v>
      </c>
      <c r="D38" s="125">
        <v>550</v>
      </c>
      <c r="E38" s="126">
        <v>1</v>
      </c>
      <c r="F38" s="127">
        <v>30</v>
      </c>
      <c r="G38" s="127">
        <v>31</v>
      </c>
      <c r="H38" s="127">
        <v>12</v>
      </c>
      <c r="I38" s="127">
        <v>13</v>
      </c>
      <c r="J38" s="127" t="s">
        <v>171</v>
      </c>
      <c r="K38" s="127">
        <v>3</v>
      </c>
      <c r="L38" s="127">
        <v>9</v>
      </c>
      <c r="M38" s="127">
        <v>6</v>
      </c>
      <c r="N38" s="127" t="s">
        <v>171</v>
      </c>
      <c r="O38" s="127">
        <v>88</v>
      </c>
      <c r="P38" s="127">
        <v>115</v>
      </c>
      <c r="Q38" s="127">
        <v>13</v>
      </c>
      <c r="R38" s="127">
        <v>10</v>
      </c>
      <c r="S38" s="127" t="s">
        <v>172</v>
      </c>
      <c r="T38" s="127" t="s">
        <v>172</v>
      </c>
      <c r="U38" s="127">
        <v>2</v>
      </c>
      <c r="V38" s="127">
        <v>48</v>
      </c>
      <c r="W38" s="127">
        <v>2</v>
      </c>
      <c r="X38" s="127" t="s">
        <v>172</v>
      </c>
      <c r="Y38" s="127" t="s">
        <v>172</v>
      </c>
      <c r="Z38" s="127" t="s">
        <v>171</v>
      </c>
      <c r="AA38" s="127">
        <v>2</v>
      </c>
      <c r="AB38" s="127">
        <v>12</v>
      </c>
      <c r="AC38" s="127" t="s">
        <v>172</v>
      </c>
      <c r="AD38" s="127">
        <v>2</v>
      </c>
      <c r="AE38" s="127">
        <v>2</v>
      </c>
      <c r="AF38" s="127">
        <v>31</v>
      </c>
      <c r="AG38" s="127">
        <v>3</v>
      </c>
      <c r="AH38" s="127">
        <v>5</v>
      </c>
      <c r="AI38" s="127">
        <v>3</v>
      </c>
      <c r="AJ38" s="127" t="s">
        <v>171</v>
      </c>
      <c r="AK38" s="127">
        <v>29</v>
      </c>
      <c r="AL38" s="127">
        <v>2</v>
      </c>
      <c r="AM38" s="127">
        <v>1</v>
      </c>
      <c r="AN38" s="127" t="s">
        <v>171</v>
      </c>
      <c r="AO38" s="127">
        <v>40</v>
      </c>
      <c r="AP38" s="127">
        <v>31</v>
      </c>
      <c r="AQ38" s="130" t="s">
        <v>176</v>
      </c>
      <c r="AR38" s="129" t="s">
        <v>183</v>
      </c>
      <c r="AS38" s="117"/>
    </row>
    <row r="39" spans="1:45" ht="15" customHeight="1">
      <c r="A39" t="s">
        <v>169</v>
      </c>
      <c r="B39" s="188" t="s">
        <v>187</v>
      </c>
      <c r="C39" s="124">
        <v>1</v>
      </c>
      <c r="D39" s="125">
        <v>637</v>
      </c>
      <c r="E39" s="126">
        <v>3</v>
      </c>
      <c r="F39" s="127">
        <v>12</v>
      </c>
      <c r="G39" s="127">
        <v>58</v>
      </c>
      <c r="H39" s="127">
        <v>5</v>
      </c>
      <c r="I39" s="127">
        <v>21</v>
      </c>
      <c r="J39" s="127" t="s">
        <v>171</v>
      </c>
      <c r="K39" s="127">
        <v>6</v>
      </c>
      <c r="L39" s="127">
        <v>2</v>
      </c>
      <c r="M39" s="127">
        <v>19</v>
      </c>
      <c r="N39" s="127">
        <v>6</v>
      </c>
      <c r="O39" s="127">
        <v>67</v>
      </c>
      <c r="P39" s="127">
        <v>71</v>
      </c>
      <c r="Q39" s="127">
        <v>30</v>
      </c>
      <c r="R39" s="127">
        <v>6</v>
      </c>
      <c r="S39" s="127" t="s">
        <v>172</v>
      </c>
      <c r="T39" s="127" t="s">
        <v>172</v>
      </c>
      <c r="U39" s="127">
        <v>4</v>
      </c>
      <c r="V39" s="127">
        <v>47</v>
      </c>
      <c r="W39" s="127">
        <v>34</v>
      </c>
      <c r="X39" s="127" t="s">
        <v>172</v>
      </c>
      <c r="Y39" s="127" t="s">
        <v>172</v>
      </c>
      <c r="Z39" s="127" t="s">
        <v>171</v>
      </c>
      <c r="AA39" s="127">
        <v>3</v>
      </c>
      <c r="AB39" s="127">
        <v>38</v>
      </c>
      <c r="AC39" s="127" t="s">
        <v>172</v>
      </c>
      <c r="AD39" s="127">
        <v>3</v>
      </c>
      <c r="AE39" s="127">
        <v>4</v>
      </c>
      <c r="AF39" s="127">
        <v>57</v>
      </c>
      <c r="AG39" s="127">
        <v>1</v>
      </c>
      <c r="AH39" s="127">
        <v>2</v>
      </c>
      <c r="AI39" s="127">
        <v>2</v>
      </c>
      <c r="AJ39" s="127" t="s">
        <v>171</v>
      </c>
      <c r="AK39" s="127">
        <v>43</v>
      </c>
      <c r="AL39" s="127" t="s">
        <v>171</v>
      </c>
      <c r="AM39" s="127" t="s">
        <v>171</v>
      </c>
      <c r="AN39" s="127" t="s">
        <v>171</v>
      </c>
      <c r="AO39" s="127">
        <v>72</v>
      </c>
      <c r="AP39" s="127">
        <v>18</v>
      </c>
      <c r="AQ39" s="130" t="s">
        <v>177</v>
      </c>
      <c r="AR39" s="129">
        <v>23</v>
      </c>
      <c r="AS39" s="117"/>
    </row>
    <row r="40" spans="1:45" ht="15" customHeight="1">
      <c r="A40" t="s">
        <v>169</v>
      </c>
      <c r="B40" s="188" t="s">
        <v>187</v>
      </c>
      <c r="C40" s="124" t="s">
        <v>178</v>
      </c>
      <c r="D40" s="125">
        <v>1953</v>
      </c>
      <c r="E40" s="126">
        <v>8</v>
      </c>
      <c r="F40" s="127">
        <v>78</v>
      </c>
      <c r="G40" s="127">
        <v>149</v>
      </c>
      <c r="H40" s="127">
        <v>48</v>
      </c>
      <c r="I40" s="127">
        <v>50</v>
      </c>
      <c r="J40" s="127" t="s">
        <v>171</v>
      </c>
      <c r="K40" s="127">
        <v>13</v>
      </c>
      <c r="L40" s="127">
        <v>35</v>
      </c>
      <c r="M40" s="127">
        <v>56</v>
      </c>
      <c r="N40" s="127">
        <v>29</v>
      </c>
      <c r="O40" s="127">
        <v>215</v>
      </c>
      <c r="P40" s="127">
        <v>266</v>
      </c>
      <c r="Q40" s="127">
        <v>68</v>
      </c>
      <c r="R40" s="127">
        <v>25</v>
      </c>
      <c r="S40" s="127">
        <v>4</v>
      </c>
      <c r="T40" s="127">
        <v>2</v>
      </c>
      <c r="U40" s="127">
        <v>11</v>
      </c>
      <c r="V40" s="127">
        <v>179</v>
      </c>
      <c r="W40" s="127">
        <v>50</v>
      </c>
      <c r="X40" s="127">
        <v>1</v>
      </c>
      <c r="Y40" s="127">
        <v>2</v>
      </c>
      <c r="Z40" s="127" t="s">
        <v>171</v>
      </c>
      <c r="AA40" s="127">
        <v>9</v>
      </c>
      <c r="AB40" s="127">
        <v>64</v>
      </c>
      <c r="AC40" s="127">
        <v>4</v>
      </c>
      <c r="AD40" s="127">
        <v>8</v>
      </c>
      <c r="AE40" s="127">
        <v>16</v>
      </c>
      <c r="AF40" s="127">
        <v>152</v>
      </c>
      <c r="AG40" s="127">
        <v>7</v>
      </c>
      <c r="AH40" s="127">
        <v>19</v>
      </c>
      <c r="AI40" s="127">
        <v>20</v>
      </c>
      <c r="AJ40" s="127" t="s">
        <v>171</v>
      </c>
      <c r="AK40" s="127">
        <v>112</v>
      </c>
      <c r="AL40" s="127">
        <v>16</v>
      </c>
      <c r="AM40" s="127">
        <v>5</v>
      </c>
      <c r="AN40" s="127">
        <v>7</v>
      </c>
      <c r="AO40" s="127">
        <v>151</v>
      </c>
      <c r="AP40" s="127">
        <v>74</v>
      </c>
      <c r="AQ40" s="130" t="s">
        <v>179</v>
      </c>
      <c r="AR40" s="129">
        <v>1156</v>
      </c>
      <c r="AS40" s="117"/>
    </row>
    <row r="41" spans="1:45" s="131" customFormat="1" ht="15" customHeight="1">
      <c r="A41" s="131" t="s">
        <v>169</v>
      </c>
      <c r="B41" s="132" t="s">
        <v>180</v>
      </c>
      <c r="C41" s="133" t="s">
        <v>181</v>
      </c>
      <c r="D41" s="134">
        <v>2.29</v>
      </c>
      <c r="E41" s="135">
        <v>2.63</v>
      </c>
      <c r="F41" s="136">
        <v>2.4900000000000002</v>
      </c>
      <c r="G41" s="136">
        <v>2.27</v>
      </c>
      <c r="H41" s="136">
        <v>3.25</v>
      </c>
      <c r="I41" s="136">
        <v>2.02</v>
      </c>
      <c r="J41" s="136" t="s">
        <v>171</v>
      </c>
      <c r="K41" s="136">
        <v>2.15</v>
      </c>
      <c r="L41" s="136">
        <v>2.86</v>
      </c>
      <c r="M41" s="136">
        <v>2.64</v>
      </c>
      <c r="N41" s="136">
        <v>3.41</v>
      </c>
      <c r="O41" s="136">
        <v>2.06</v>
      </c>
      <c r="P41" s="136">
        <v>2.17</v>
      </c>
      <c r="Q41" s="136">
        <v>2.16</v>
      </c>
      <c r="R41" s="136">
        <v>2.2400000000000002</v>
      </c>
      <c r="S41" s="136" t="s">
        <v>172</v>
      </c>
      <c r="T41" s="136" t="s">
        <v>172</v>
      </c>
      <c r="U41" s="136">
        <v>2.4500000000000002</v>
      </c>
      <c r="V41" s="136">
        <v>2.4900000000000002</v>
      </c>
      <c r="W41" s="136">
        <v>1.8</v>
      </c>
      <c r="X41" s="136" t="s">
        <v>172</v>
      </c>
      <c r="Y41" s="136" t="s">
        <v>172</v>
      </c>
      <c r="Z41" s="136" t="s">
        <v>171</v>
      </c>
      <c r="AA41" s="136">
        <v>2.33</v>
      </c>
      <c r="AB41" s="136">
        <v>1.75</v>
      </c>
      <c r="AC41" s="136" t="s">
        <v>172</v>
      </c>
      <c r="AD41" s="136">
        <v>2.38</v>
      </c>
      <c r="AE41" s="136">
        <v>3</v>
      </c>
      <c r="AF41" s="136">
        <v>2.36</v>
      </c>
      <c r="AG41" s="136">
        <v>2.4300000000000002</v>
      </c>
      <c r="AH41" s="136">
        <v>2.63</v>
      </c>
      <c r="AI41" s="136">
        <v>3.2</v>
      </c>
      <c r="AJ41" s="136" t="s">
        <v>171</v>
      </c>
      <c r="AK41" s="136">
        <v>2.13</v>
      </c>
      <c r="AL41" s="136">
        <v>3.69</v>
      </c>
      <c r="AM41" s="136">
        <v>3</v>
      </c>
      <c r="AN41" s="136">
        <v>3.71</v>
      </c>
      <c r="AO41" s="136">
        <v>1.87</v>
      </c>
      <c r="AP41" s="136">
        <v>2.2599999999999998</v>
      </c>
      <c r="AQ41" s="130" t="s">
        <v>182</v>
      </c>
      <c r="AR41" s="137" t="s">
        <v>183</v>
      </c>
      <c r="AS41" s="138"/>
    </row>
    <row r="42" spans="1:45" ht="15" customHeight="1">
      <c r="A42" t="s">
        <v>169</v>
      </c>
      <c r="B42" s="139" t="s">
        <v>188</v>
      </c>
      <c r="C42" s="140">
        <v>5</v>
      </c>
      <c r="D42" s="125">
        <v>88492</v>
      </c>
      <c r="E42" s="141">
        <v>309</v>
      </c>
      <c r="F42" s="142">
        <v>2181</v>
      </c>
      <c r="G42" s="142">
        <v>9379</v>
      </c>
      <c r="H42" s="142">
        <v>7951</v>
      </c>
      <c r="I42" s="142">
        <v>1429</v>
      </c>
      <c r="J42" s="142">
        <v>17</v>
      </c>
      <c r="K42" s="142">
        <v>1536</v>
      </c>
      <c r="L42" s="142">
        <v>1526</v>
      </c>
      <c r="M42" s="142">
        <v>4142</v>
      </c>
      <c r="N42" s="142">
        <v>2600</v>
      </c>
      <c r="O42" s="142">
        <v>4922</v>
      </c>
      <c r="P42" s="142">
        <v>4992</v>
      </c>
      <c r="Q42" s="142">
        <v>2669</v>
      </c>
      <c r="R42" s="142">
        <v>1156</v>
      </c>
      <c r="S42" s="142">
        <v>211</v>
      </c>
      <c r="T42" s="142">
        <v>120</v>
      </c>
      <c r="U42" s="142">
        <v>843</v>
      </c>
      <c r="V42" s="142">
        <v>8549</v>
      </c>
      <c r="W42" s="142">
        <v>2034</v>
      </c>
      <c r="X42" s="142">
        <v>23</v>
      </c>
      <c r="Y42" s="142">
        <v>9</v>
      </c>
      <c r="Z42" s="142">
        <v>63</v>
      </c>
      <c r="AA42" s="142">
        <v>662</v>
      </c>
      <c r="AB42" s="142">
        <v>837</v>
      </c>
      <c r="AC42" s="142">
        <v>391</v>
      </c>
      <c r="AD42" s="142">
        <v>1149</v>
      </c>
      <c r="AE42" s="142">
        <v>3156</v>
      </c>
      <c r="AF42" s="142">
        <v>11112</v>
      </c>
      <c r="AG42" s="142">
        <v>256</v>
      </c>
      <c r="AH42" s="142">
        <v>220</v>
      </c>
      <c r="AI42" s="142">
        <v>1101</v>
      </c>
      <c r="AJ42" s="142">
        <v>77</v>
      </c>
      <c r="AK42" s="142">
        <v>5074</v>
      </c>
      <c r="AL42" s="142">
        <v>1185</v>
      </c>
      <c r="AM42" s="142">
        <v>92</v>
      </c>
      <c r="AN42" s="142">
        <v>698</v>
      </c>
      <c r="AO42" s="142">
        <v>4140</v>
      </c>
      <c r="AP42" s="142">
        <v>1681</v>
      </c>
      <c r="AQ42" s="128" t="s">
        <v>173</v>
      </c>
      <c r="AR42" s="143">
        <v>53311</v>
      </c>
      <c r="AS42" s="117"/>
    </row>
    <row r="43" spans="1:45" ht="15" customHeight="1">
      <c r="A43" t="s">
        <v>169</v>
      </c>
      <c r="B43" s="188" t="s">
        <v>188</v>
      </c>
      <c r="C43" s="124">
        <v>4</v>
      </c>
      <c r="D43" s="125">
        <v>148861</v>
      </c>
      <c r="E43" s="126">
        <v>793</v>
      </c>
      <c r="F43" s="127">
        <v>8987</v>
      </c>
      <c r="G43" s="127">
        <v>11380</v>
      </c>
      <c r="H43" s="127">
        <v>4487</v>
      </c>
      <c r="I43" s="127">
        <v>2923</v>
      </c>
      <c r="J43" s="127">
        <v>36</v>
      </c>
      <c r="K43" s="127">
        <v>1673</v>
      </c>
      <c r="L43" s="127">
        <v>2639</v>
      </c>
      <c r="M43" s="127">
        <v>6312</v>
      </c>
      <c r="N43" s="127">
        <v>4308</v>
      </c>
      <c r="O43" s="127">
        <v>12510</v>
      </c>
      <c r="P43" s="127">
        <v>15393</v>
      </c>
      <c r="Q43" s="127">
        <v>8044</v>
      </c>
      <c r="R43" s="127">
        <v>2339</v>
      </c>
      <c r="S43" s="127">
        <v>551</v>
      </c>
      <c r="T43" s="127">
        <v>299</v>
      </c>
      <c r="U43" s="127">
        <v>1079</v>
      </c>
      <c r="V43" s="127">
        <v>8905</v>
      </c>
      <c r="W43" s="127">
        <v>3751</v>
      </c>
      <c r="X43" s="127">
        <v>61</v>
      </c>
      <c r="Y43" s="127">
        <v>9</v>
      </c>
      <c r="Z43" s="127">
        <v>143</v>
      </c>
      <c r="AA43" s="127">
        <v>715</v>
      </c>
      <c r="AB43" s="127">
        <v>3432</v>
      </c>
      <c r="AC43" s="127">
        <v>764</v>
      </c>
      <c r="AD43" s="127">
        <v>924</v>
      </c>
      <c r="AE43" s="127">
        <v>2871</v>
      </c>
      <c r="AF43" s="127">
        <v>14696</v>
      </c>
      <c r="AG43" s="127">
        <v>561</v>
      </c>
      <c r="AH43" s="127">
        <v>513</v>
      </c>
      <c r="AI43" s="127">
        <v>2904</v>
      </c>
      <c r="AJ43" s="127">
        <v>188</v>
      </c>
      <c r="AK43" s="127">
        <v>8121</v>
      </c>
      <c r="AL43" s="127">
        <v>2021</v>
      </c>
      <c r="AM43" s="127">
        <v>246</v>
      </c>
      <c r="AN43" s="127">
        <v>1282</v>
      </c>
      <c r="AO43" s="127">
        <v>8770</v>
      </c>
      <c r="AP43" s="127">
        <v>4231</v>
      </c>
      <c r="AQ43" s="130" t="s">
        <v>174</v>
      </c>
      <c r="AR43" s="129">
        <v>108103</v>
      </c>
      <c r="AS43" s="117"/>
    </row>
    <row r="44" spans="1:45" ht="15" customHeight="1">
      <c r="A44" t="s">
        <v>169</v>
      </c>
      <c r="B44" s="188" t="s">
        <v>188</v>
      </c>
      <c r="C44" s="124">
        <v>3</v>
      </c>
      <c r="D44" s="125">
        <v>205140</v>
      </c>
      <c r="E44" s="126">
        <v>870</v>
      </c>
      <c r="F44" s="127">
        <v>16116</v>
      </c>
      <c r="G44" s="127">
        <v>13528</v>
      </c>
      <c r="H44" s="127">
        <v>5107</v>
      </c>
      <c r="I44" s="127">
        <v>6133</v>
      </c>
      <c r="J44" s="127">
        <v>151</v>
      </c>
      <c r="K44" s="127">
        <v>1771</v>
      </c>
      <c r="L44" s="127">
        <v>4624</v>
      </c>
      <c r="M44" s="127">
        <v>4880</v>
      </c>
      <c r="N44" s="127">
        <v>2892</v>
      </c>
      <c r="O44" s="127">
        <v>20549</v>
      </c>
      <c r="P44" s="127">
        <v>28212</v>
      </c>
      <c r="Q44" s="127">
        <v>4243</v>
      </c>
      <c r="R44" s="127">
        <v>2896</v>
      </c>
      <c r="S44" s="127">
        <v>1093</v>
      </c>
      <c r="T44" s="127">
        <v>388</v>
      </c>
      <c r="U44" s="127">
        <v>795</v>
      </c>
      <c r="V44" s="127">
        <v>21761</v>
      </c>
      <c r="W44" s="127">
        <v>4186</v>
      </c>
      <c r="X44" s="127">
        <v>124</v>
      </c>
      <c r="Y44" s="127">
        <v>38</v>
      </c>
      <c r="Z44" s="127">
        <v>280</v>
      </c>
      <c r="AA44" s="127">
        <v>906</v>
      </c>
      <c r="AB44" s="127">
        <v>4498</v>
      </c>
      <c r="AC44" s="127">
        <v>1258</v>
      </c>
      <c r="AD44" s="127">
        <v>567</v>
      </c>
      <c r="AE44" s="127">
        <v>1917</v>
      </c>
      <c r="AF44" s="127">
        <v>10739</v>
      </c>
      <c r="AG44" s="127">
        <v>1090</v>
      </c>
      <c r="AH44" s="127">
        <v>2332</v>
      </c>
      <c r="AI44" s="127">
        <v>4209</v>
      </c>
      <c r="AJ44" s="127">
        <v>204</v>
      </c>
      <c r="AK44" s="127">
        <v>13445</v>
      </c>
      <c r="AL44" s="127">
        <v>1905</v>
      </c>
      <c r="AM44" s="127">
        <v>416</v>
      </c>
      <c r="AN44" s="127">
        <v>1181</v>
      </c>
      <c r="AO44" s="127">
        <v>13248</v>
      </c>
      <c r="AP44" s="127">
        <v>6588</v>
      </c>
      <c r="AQ44" s="130" t="s">
        <v>175</v>
      </c>
      <c r="AR44" s="129">
        <v>214129</v>
      </c>
      <c r="AS44" s="117"/>
    </row>
    <row r="45" spans="1:45" ht="15" customHeight="1">
      <c r="A45" t="s">
        <v>169</v>
      </c>
      <c r="B45" s="188" t="s">
        <v>188</v>
      </c>
      <c r="C45" s="124">
        <v>2</v>
      </c>
      <c r="D45" s="125">
        <v>176040</v>
      </c>
      <c r="E45" s="126">
        <v>650</v>
      </c>
      <c r="F45" s="127">
        <v>10356</v>
      </c>
      <c r="G45" s="127">
        <v>14905</v>
      </c>
      <c r="H45" s="127">
        <v>3452</v>
      </c>
      <c r="I45" s="127">
        <v>5856</v>
      </c>
      <c r="J45" s="127">
        <v>69</v>
      </c>
      <c r="K45" s="127">
        <v>983</v>
      </c>
      <c r="L45" s="127">
        <v>1945</v>
      </c>
      <c r="M45" s="127">
        <v>4170</v>
      </c>
      <c r="N45" s="127">
        <v>1941</v>
      </c>
      <c r="O45" s="127">
        <v>23552</v>
      </c>
      <c r="P45" s="127">
        <v>28050</v>
      </c>
      <c r="Q45" s="127">
        <v>6678</v>
      </c>
      <c r="R45" s="127">
        <v>2965</v>
      </c>
      <c r="S45" s="127">
        <v>633</v>
      </c>
      <c r="T45" s="127">
        <v>331</v>
      </c>
      <c r="U45" s="127">
        <v>761</v>
      </c>
      <c r="V45" s="127">
        <v>15660</v>
      </c>
      <c r="W45" s="127">
        <v>3270</v>
      </c>
      <c r="X45" s="127">
        <v>96</v>
      </c>
      <c r="Y45" s="127">
        <v>20</v>
      </c>
      <c r="Z45" s="127">
        <v>253</v>
      </c>
      <c r="AA45" s="127">
        <v>840</v>
      </c>
      <c r="AB45" s="127">
        <v>6286</v>
      </c>
      <c r="AC45" s="127">
        <v>1034</v>
      </c>
      <c r="AD45" s="127">
        <v>779</v>
      </c>
      <c r="AE45" s="127">
        <v>1066</v>
      </c>
      <c r="AF45" s="127">
        <v>7127</v>
      </c>
      <c r="AG45" s="127">
        <v>376</v>
      </c>
      <c r="AH45" s="127">
        <v>533</v>
      </c>
      <c r="AI45" s="127">
        <v>1882</v>
      </c>
      <c r="AJ45" s="127">
        <v>79</v>
      </c>
      <c r="AK45" s="127">
        <v>9430</v>
      </c>
      <c r="AL45" s="127">
        <v>495</v>
      </c>
      <c r="AM45" s="127">
        <v>225</v>
      </c>
      <c r="AN45" s="127">
        <v>143</v>
      </c>
      <c r="AO45" s="127">
        <v>12856</v>
      </c>
      <c r="AP45" s="127">
        <v>6293</v>
      </c>
      <c r="AQ45" s="130" t="s">
        <v>176</v>
      </c>
      <c r="AR45" s="129">
        <v>69</v>
      </c>
      <c r="AS45" s="117"/>
    </row>
    <row r="46" spans="1:45" ht="15" customHeight="1">
      <c r="A46" t="s">
        <v>169</v>
      </c>
      <c r="B46" s="188" t="s">
        <v>188</v>
      </c>
      <c r="C46" s="124">
        <v>1</v>
      </c>
      <c r="D46" s="125">
        <v>90457</v>
      </c>
      <c r="E46" s="126">
        <v>204</v>
      </c>
      <c r="F46" s="127">
        <v>1866</v>
      </c>
      <c r="G46" s="127">
        <v>8878</v>
      </c>
      <c r="H46" s="127">
        <v>943</v>
      </c>
      <c r="I46" s="127">
        <v>4866</v>
      </c>
      <c r="J46" s="127">
        <v>110</v>
      </c>
      <c r="K46" s="127">
        <v>1167</v>
      </c>
      <c r="L46" s="127">
        <v>683</v>
      </c>
      <c r="M46" s="127">
        <v>4732</v>
      </c>
      <c r="N46" s="127">
        <v>2007</v>
      </c>
      <c r="O46" s="127">
        <v>6693</v>
      </c>
      <c r="P46" s="127">
        <v>5849</v>
      </c>
      <c r="Q46" s="127">
        <v>4087</v>
      </c>
      <c r="R46" s="127">
        <v>1008</v>
      </c>
      <c r="S46" s="127">
        <v>103</v>
      </c>
      <c r="T46" s="127">
        <v>114</v>
      </c>
      <c r="U46" s="127">
        <v>424</v>
      </c>
      <c r="V46" s="127">
        <v>7477</v>
      </c>
      <c r="W46" s="127">
        <v>4833</v>
      </c>
      <c r="X46" s="127">
        <v>36</v>
      </c>
      <c r="Y46" s="127">
        <v>27</v>
      </c>
      <c r="Z46" s="127">
        <v>126</v>
      </c>
      <c r="AA46" s="127">
        <v>301</v>
      </c>
      <c r="AB46" s="127">
        <v>3912</v>
      </c>
      <c r="AC46" s="127">
        <v>216</v>
      </c>
      <c r="AD46" s="127">
        <v>410</v>
      </c>
      <c r="AE46" s="127">
        <v>740</v>
      </c>
      <c r="AF46" s="127">
        <v>8198</v>
      </c>
      <c r="AG46" s="127">
        <v>56</v>
      </c>
      <c r="AH46" s="127">
        <v>47</v>
      </c>
      <c r="AI46" s="127">
        <v>349</v>
      </c>
      <c r="AJ46" s="127">
        <v>20</v>
      </c>
      <c r="AK46" s="127">
        <v>6901</v>
      </c>
      <c r="AL46" s="127">
        <v>78</v>
      </c>
      <c r="AM46" s="127">
        <v>25</v>
      </c>
      <c r="AN46" s="127">
        <v>5</v>
      </c>
      <c r="AO46" s="127">
        <v>10842</v>
      </c>
      <c r="AP46" s="127">
        <v>2124</v>
      </c>
      <c r="AQ46" s="130" t="s">
        <v>177</v>
      </c>
      <c r="AR46" s="129">
        <v>3951</v>
      </c>
      <c r="AS46" s="117"/>
    </row>
    <row r="47" spans="1:45" ht="15" customHeight="1">
      <c r="A47" t="s">
        <v>169</v>
      </c>
      <c r="B47" s="188" t="s">
        <v>188</v>
      </c>
      <c r="C47" s="124" t="s">
        <v>178</v>
      </c>
      <c r="D47" s="125">
        <v>708990</v>
      </c>
      <c r="E47" s="126">
        <v>2826</v>
      </c>
      <c r="F47" s="127">
        <v>39506</v>
      </c>
      <c r="G47" s="127">
        <v>58070</v>
      </c>
      <c r="H47" s="127">
        <v>21940</v>
      </c>
      <c r="I47" s="127">
        <v>21207</v>
      </c>
      <c r="J47" s="127">
        <v>383</v>
      </c>
      <c r="K47" s="127">
        <v>7130</v>
      </c>
      <c r="L47" s="127">
        <v>11417</v>
      </c>
      <c r="M47" s="127">
        <v>24236</v>
      </c>
      <c r="N47" s="127">
        <v>13748</v>
      </c>
      <c r="O47" s="127">
        <v>68226</v>
      </c>
      <c r="P47" s="127">
        <v>82496</v>
      </c>
      <c r="Q47" s="127">
        <v>25721</v>
      </c>
      <c r="R47" s="127">
        <v>10364</v>
      </c>
      <c r="S47" s="127">
        <v>2591</v>
      </c>
      <c r="T47" s="127">
        <v>1252</v>
      </c>
      <c r="U47" s="127">
        <v>3902</v>
      </c>
      <c r="V47" s="127">
        <v>62352</v>
      </c>
      <c r="W47" s="127">
        <v>18074</v>
      </c>
      <c r="X47" s="127">
        <v>340</v>
      </c>
      <c r="Y47" s="127">
        <v>103</v>
      </c>
      <c r="Z47" s="127">
        <v>865</v>
      </c>
      <c r="AA47" s="127">
        <v>3424</v>
      </c>
      <c r="AB47" s="127">
        <v>18965</v>
      </c>
      <c r="AC47" s="127">
        <v>3663</v>
      </c>
      <c r="AD47" s="127">
        <v>3829</v>
      </c>
      <c r="AE47" s="127">
        <v>9750</v>
      </c>
      <c r="AF47" s="127">
        <v>51872</v>
      </c>
      <c r="AG47" s="127">
        <v>2339</v>
      </c>
      <c r="AH47" s="127">
        <v>3645</v>
      </c>
      <c r="AI47" s="127">
        <v>10445</v>
      </c>
      <c r="AJ47" s="127">
        <v>568</v>
      </c>
      <c r="AK47" s="127">
        <v>42971</v>
      </c>
      <c r="AL47" s="127">
        <v>5684</v>
      </c>
      <c r="AM47" s="127">
        <v>1004</v>
      </c>
      <c r="AN47" s="127">
        <v>3309</v>
      </c>
      <c r="AO47" s="127">
        <v>49856</v>
      </c>
      <c r="AP47" s="127">
        <v>20917</v>
      </c>
      <c r="AQ47" s="130" t="s">
        <v>179</v>
      </c>
      <c r="AR47" s="129">
        <v>379563</v>
      </c>
      <c r="AS47" s="117"/>
    </row>
    <row r="48" spans="1:45" s="131" customFormat="1" ht="15" customHeight="1">
      <c r="A48" s="131" t="s">
        <v>169</v>
      </c>
      <c r="B48" s="132" t="s">
        <v>180</v>
      </c>
      <c r="C48" s="133" t="s">
        <v>181</v>
      </c>
      <c r="D48" s="134">
        <v>2.96</v>
      </c>
      <c r="E48" s="135">
        <v>3.12</v>
      </c>
      <c r="F48" s="136">
        <v>2.98</v>
      </c>
      <c r="G48" s="136">
        <v>2.96</v>
      </c>
      <c r="H48" s="136">
        <v>3.69</v>
      </c>
      <c r="I48" s="136">
        <v>2.54</v>
      </c>
      <c r="J48" s="136">
        <v>2.4300000000000002</v>
      </c>
      <c r="K48" s="136">
        <v>3.2</v>
      </c>
      <c r="L48" s="136">
        <v>3.21</v>
      </c>
      <c r="M48" s="136">
        <v>3.04</v>
      </c>
      <c r="N48" s="136">
        <v>3.26</v>
      </c>
      <c r="O48" s="136">
        <v>2.79</v>
      </c>
      <c r="P48" s="136">
        <v>2.83</v>
      </c>
      <c r="Q48" s="136">
        <v>2.94</v>
      </c>
      <c r="R48" s="136">
        <v>2.97</v>
      </c>
      <c r="S48" s="136">
        <v>3.05</v>
      </c>
      <c r="T48" s="136">
        <v>2.98</v>
      </c>
      <c r="U48" s="136">
        <v>3.3</v>
      </c>
      <c r="V48" s="136">
        <v>2.93</v>
      </c>
      <c r="W48" s="136">
        <v>2.72</v>
      </c>
      <c r="X48" s="136">
        <v>2.82</v>
      </c>
      <c r="Y48" s="136">
        <v>2.54</v>
      </c>
      <c r="Z48" s="136">
        <v>2.73</v>
      </c>
      <c r="AA48" s="136">
        <v>3.17</v>
      </c>
      <c r="AB48" s="136">
        <v>2.5299999999999998</v>
      </c>
      <c r="AC48" s="136">
        <v>3.02</v>
      </c>
      <c r="AD48" s="136">
        <v>3.42</v>
      </c>
      <c r="AE48" s="136">
        <v>3.68</v>
      </c>
      <c r="AF48" s="136">
        <v>3.26</v>
      </c>
      <c r="AG48" s="136">
        <v>3.25</v>
      </c>
      <c r="AH48" s="136">
        <v>3.09</v>
      </c>
      <c r="AI48" s="136">
        <v>3.24</v>
      </c>
      <c r="AJ48" s="136">
        <v>3.39</v>
      </c>
      <c r="AK48" s="136">
        <v>2.88</v>
      </c>
      <c r="AL48" s="136">
        <v>3.66</v>
      </c>
      <c r="AM48" s="136">
        <v>3.15</v>
      </c>
      <c r="AN48" s="136">
        <v>3.76</v>
      </c>
      <c r="AO48" s="136">
        <v>2.65</v>
      </c>
      <c r="AP48" s="136">
        <v>2.86</v>
      </c>
      <c r="AQ48" s="130" t="s">
        <v>182</v>
      </c>
      <c r="AR48" s="137" t="s">
        <v>183</v>
      </c>
      <c r="AS48" s="138"/>
    </row>
    <row r="49" spans="1:45" ht="15" customHeight="1">
      <c r="A49" t="s">
        <v>169</v>
      </c>
      <c r="B49" s="139" t="s">
        <v>189</v>
      </c>
      <c r="C49" s="140">
        <v>5</v>
      </c>
      <c r="D49" s="125">
        <v>7607</v>
      </c>
      <c r="E49" s="141">
        <v>45</v>
      </c>
      <c r="F49" s="142">
        <v>205</v>
      </c>
      <c r="G49" s="142">
        <v>659</v>
      </c>
      <c r="H49" s="142">
        <v>711</v>
      </c>
      <c r="I49" s="142">
        <v>128</v>
      </c>
      <c r="J49" s="142">
        <v>13</v>
      </c>
      <c r="K49" s="142">
        <v>167</v>
      </c>
      <c r="L49" s="142">
        <v>134</v>
      </c>
      <c r="M49" s="142">
        <v>378</v>
      </c>
      <c r="N49" s="142">
        <v>222</v>
      </c>
      <c r="O49" s="142">
        <v>472</v>
      </c>
      <c r="P49" s="142">
        <v>459</v>
      </c>
      <c r="Q49" s="142">
        <v>263</v>
      </c>
      <c r="R49" s="142">
        <v>86</v>
      </c>
      <c r="S49" s="142">
        <v>22</v>
      </c>
      <c r="T49" s="142">
        <v>14</v>
      </c>
      <c r="U49" s="142">
        <v>50</v>
      </c>
      <c r="V49" s="142">
        <v>733</v>
      </c>
      <c r="W49" s="142">
        <v>152</v>
      </c>
      <c r="X49" s="142" t="s">
        <v>171</v>
      </c>
      <c r="Y49" s="142">
        <v>27</v>
      </c>
      <c r="Z49" s="142">
        <v>7</v>
      </c>
      <c r="AA49" s="142">
        <v>43</v>
      </c>
      <c r="AB49" s="142">
        <v>81</v>
      </c>
      <c r="AC49" s="142">
        <v>28</v>
      </c>
      <c r="AD49" s="142">
        <v>118</v>
      </c>
      <c r="AE49" s="142">
        <v>285</v>
      </c>
      <c r="AF49" s="142">
        <v>841</v>
      </c>
      <c r="AG49" s="142">
        <v>16</v>
      </c>
      <c r="AH49" s="142">
        <v>25</v>
      </c>
      <c r="AI49" s="142">
        <v>100</v>
      </c>
      <c r="AJ49" s="142">
        <v>5</v>
      </c>
      <c r="AK49" s="142">
        <v>409</v>
      </c>
      <c r="AL49" s="142">
        <v>116</v>
      </c>
      <c r="AM49" s="142">
        <v>9</v>
      </c>
      <c r="AN49" s="142">
        <v>72</v>
      </c>
      <c r="AO49" s="142">
        <v>357</v>
      </c>
      <c r="AP49" s="142">
        <v>155</v>
      </c>
      <c r="AQ49" s="128" t="s">
        <v>173</v>
      </c>
      <c r="AR49" s="143">
        <v>5057</v>
      </c>
      <c r="AS49" s="117"/>
    </row>
    <row r="50" spans="1:45" ht="15" customHeight="1">
      <c r="A50" t="s">
        <v>169</v>
      </c>
      <c r="B50" s="188" t="s">
        <v>189</v>
      </c>
      <c r="C50" s="124">
        <v>4</v>
      </c>
      <c r="D50" s="125">
        <v>12356</v>
      </c>
      <c r="E50" s="126">
        <v>93</v>
      </c>
      <c r="F50" s="127">
        <v>730</v>
      </c>
      <c r="G50" s="127">
        <v>846</v>
      </c>
      <c r="H50" s="127">
        <v>396</v>
      </c>
      <c r="I50" s="127">
        <v>235</v>
      </c>
      <c r="J50" s="127">
        <v>17</v>
      </c>
      <c r="K50" s="127">
        <v>159</v>
      </c>
      <c r="L50" s="127">
        <v>225</v>
      </c>
      <c r="M50" s="127">
        <v>580</v>
      </c>
      <c r="N50" s="127">
        <v>346</v>
      </c>
      <c r="O50" s="127">
        <v>1041</v>
      </c>
      <c r="P50" s="127">
        <v>1259</v>
      </c>
      <c r="Q50" s="127">
        <v>651</v>
      </c>
      <c r="R50" s="127">
        <v>155</v>
      </c>
      <c r="S50" s="127">
        <v>58</v>
      </c>
      <c r="T50" s="127">
        <v>21</v>
      </c>
      <c r="U50" s="127">
        <v>101</v>
      </c>
      <c r="V50" s="127">
        <v>768</v>
      </c>
      <c r="W50" s="127">
        <v>315</v>
      </c>
      <c r="X50" s="127" t="s">
        <v>171</v>
      </c>
      <c r="Y50" s="127">
        <v>7</v>
      </c>
      <c r="Z50" s="127">
        <v>18</v>
      </c>
      <c r="AA50" s="127">
        <v>51</v>
      </c>
      <c r="AB50" s="127">
        <v>277</v>
      </c>
      <c r="AC50" s="127">
        <v>65</v>
      </c>
      <c r="AD50" s="127">
        <v>75</v>
      </c>
      <c r="AE50" s="127">
        <v>231</v>
      </c>
      <c r="AF50" s="127">
        <v>1179</v>
      </c>
      <c r="AG50" s="127">
        <v>56</v>
      </c>
      <c r="AH50" s="127">
        <v>58</v>
      </c>
      <c r="AI50" s="127">
        <v>215</v>
      </c>
      <c r="AJ50" s="127">
        <v>17</v>
      </c>
      <c r="AK50" s="127">
        <v>642</v>
      </c>
      <c r="AL50" s="127">
        <v>181</v>
      </c>
      <c r="AM50" s="127">
        <v>21</v>
      </c>
      <c r="AN50" s="127">
        <v>123</v>
      </c>
      <c r="AO50" s="127">
        <v>763</v>
      </c>
      <c r="AP50" s="127">
        <v>381</v>
      </c>
      <c r="AQ50" s="130" t="s">
        <v>174</v>
      </c>
      <c r="AR50" s="129">
        <v>9118</v>
      </c>
      <c r="AS50" s="117"/>
    </row>
    <row r="51" spans="1:45" ht="15" customHeight="1">
      <c r="A51" t="s">
        <v>169</v>
      </c>
      <c r="B51" s="188" t="s">
        <v>189</v>
      </c>
      <c r="C51" s="124">
        <v>3</v>
      </c>
      <c r="D51" s="125">
        <v>16845</v>
      </c>
      <c r="E51" s="126">
        <v>87</v>
      </c>
      <c r="F51" s="127">
        <v>1278</v>
      </c>
      <c r="G51" s="127">
        <v>951</v>
      </c>
      <c r="H51" s="127">
        <v>437</v>
      </c>
      <c r="I51" s="127">
        <v>441</v>
      </c>
      <c r="J51" s="127">
        <v>32</v>
      </c>
      <c r="K51" s="127">
        <v>173</v>
      </c>
      <c r="L51" s="127">
        <v>397</v>
      </c>
      <c r="M51" s="127">
        <v>452</v>
      </c>
      <c r="N51" s="127">
        <v>250</v>
      </c>
      <c r="O51" s="127">
        <v>1728</v>
      </c>
      <c r="P51" s="127">
        <v>2329</v>
      </c>
      <c r="Q51" s="127">
        <v>353</v>
      </c>
      <c r="R51" s="127">
        <v>195</v>
      </c>
      <c r="S51" s="127">
        <v>90</v>
      </c>
      <c r="T51" s="127">
        <v>25</v>
      </c>
      <c r="U51" s="127">
        <v>92</v>
      </c>
      <c r="V51" s="127">
        <v>1812</v>
      </c>
      <c r="W51" s="127">
        <v>381</v>
      </c>
      <c r="X51" s="127">
        <v>5</v>
      </c>
      <c r="Y51" s="127">
        <v>25</v>
      </c>
      <c r="Z51" s="127">
        <v>27</v>
      </c>
      <c r="AA51" s="127">
        <v>80</v>
      </c>
      <c r="AB51" s="127">
        <v>320</v>
      </c>
      <c r="AC51" s="127">
        <v>89</v>
      </c>
      <c r="AD51" s="127">
        <v>52</v>
      </c>
      <c r="AE51" s="127">
        <v>153</v>
      </c>
      <c r="AF51" s="127">
        <v>847</v>
      </c>
      <c r="AG51" s="127">
        <v>94</v>
      </c>
      <c r="AH51" s="127">
        <v>228</v>
      </c>
      <c r="AI51" s="127">
        <v>328</v>
      </c>
      <c r="AJ51" s="127">
        <v>19</v>
      </c>
      <c r="AK51" s="127">
        <v>983</v>
      </c>
      <c r="AL51" s="127">
        <v>175</v>
      </c>
      <c r="AM51" s="127">
        <v>39</v>
      </c>
      <c r="AN51" s="127">
        <v>130</v>
      </c>
      <c r="AO51" s="127">
        <v>1120</v>
      </c>
      <c r="AP51" s="127">
        <v>628</v>
      </c>
      <c r="AQ51" s="130" t="s">
        <v>175</v>
      </c>
      <c r="AR51" s="129">
        <v>16997</v>
      </c>
      <c r="AS51" s="117"/>
    </row>
    <row r="52" spans="1:45" ht="15" customHeight="1">
      <c r="A52" t="s">
        <v>169</v>
      </c>
      <c r="B52" s="188" t="s">
        <v>189</v>
      </c>
      <c r="C52" s="124">
        <v>2</v>
      </c>
      <c r="D52" s="125">
        <v>15074</v>
      </c>
      <c r="E52" s="126">
        <v>65</v>
      </c>
      <c r="F52" s="127">
        <v>866</v>
      </c>
      <c r="G52" s="127">
        <v>1077</v>
      </c>
      <c r="H52" s="127">
        <v>277</v>
      </c>
      <c r="I52" s="127">
        <v>422</v>
      </c>
      <c r="J52" s="127">
        <v>7</v>
      </c>
      <c r="K52" s="127">
        <v>89</v>
      </c>
      <c r="L52" s="127">
        <v>189</v>
      </c>
      <c r="M52" s="127">
        <v>332</v>
      </c>
      <c r="N52" s="127">
        <v>151</v>
      </c>
      <c r="O52" s="127">
        <v>2151</v>
      </c>
      <c r="P52" s="127">
        <v>2451</v>
      </c>
      <c r="Q52" s="127">
        <v>622</v>
      </c>
      <c r="R52" s="127">
        <v>249</v>
      </c>
      <c r="S52" s="127">
        <v>77</v>
      </c>
      <c r="T52" s="127">
        <v>16</v>
      </c>
      <c r="U52" s="127">
        <v>57</v>
      </c>
      <c r="V52" s="127">
        <v>1394</v>
      </c>
      <c r="W52" s="127">
        <v>278</v>
      </c>
      <c r="X52" s="127">
        <v>6</v>
      </c>
      <c r="Y52" s="127">
        <v>9</v>
      </c>
      <c r="Z52" s="127">
        <v>20</v>
      </c>
      <c r="AA52" s="127">
        <v>74</v>
      </c>
      <c r="AB52" s="127">
        <v>553</v>
      </c>
      <c r="AC52" s="127">
        <v>84</v>
      </c>
      <c r="AD52" s="127">
        <v>66</v>
      </c>
      <c r="AE52" s="127">
        <v>97</v>
      </c>
      <c r="AF52" s="127">
        <v>542</v>
      </c>
      <c r="AG52" s="127">
        <v>44</v>
      </c>
      <c r="AH52" s="127">
        <v>78</v>
      </c>
      <c r="AI52" s="127">
        <v>147</v>
      </c>
      <c r="AJ52" s="127">
        <v>5</v>
      </c>
      <c r="AK52" s="127">
        <v>690</v>
      </c>
      <c r="AL52" s="127">
        <v>53</v>
      </c>
      <c r="AM52" s="127">
        <v>28</v>
      </c>
      <c r="AN52" s="127">
        <v>18</v>
      </c>
      <c r="AO52" s="127">
        <v>1113</v>
      </c>
      <c r="AP52" s="127">
        <v>677</v>
      </c>
      <c r="AQ52" s="130" t="s">
        <v>176</v>
      </c>
      <c r="AR52" s="129">
        <v>9</v>
      </c>
      <c r="AS52" s="117"/>
    </row>
    <row r="53" spans="1:45" ht="15" customHeight="1">
      <c r="A53" t="s">
        <v>169</v>
      </c>
      <c r="B53" s="188" t="s">
        <v>189</v>
      </c>
      <c r="C53" s="124">
        <v>1</v>
      </c>
      <c r="D53" s="125">
        <v>9532</v>
      </c>
      <c r="E53" s="126">
        <v>25</v>
      </c>
      <c r="F53" s="127">
        <v>207</v>
      </c>
      <c r="G53" s="127">
        <v>772</v>
      </c>
      <c r="H53" s="127">
        <v>118</v>
      </c>
      <c r="I53" s="127">
        <v>428</v>
      </c>
      <c r="J53" s="127">
        <v>10</v>
      </c>
      <c r="K53" s="127">
        <v>127</v>
      </c>
      <c r="L53" s="127">
        <v>64</v>
      </c>
      <c r="M53" s="127">
        <v>502</v>
      </c>
      <c r="N53" s="127">
        <v>184</v>
      </c>
      <c r="O53" s="127">
        <v>780</v>
      </c>
      <c r="P53" s="127">
        <v>793</v>
      </c>
      <c r="Q53" s="127">
        <v>447</v>
      </c>
      <c r="R53" s="127">
        <v>91</v>
      </c>
      <c r="S53" s="127">
        <v>13</v>
      </c>
      <c r="T53" s="127">
        <v>4</v>
      </c>
      <c r="U53" s="127">
        <v>50</v>
      </c>
      <c r="V53" s="127">
        <v>826</v>
      </c>
      <c r="W53" s="127">
        <v>554</v>
      </c>
      <c r="X53" s="127">
        <v>3</v>
      </c>
      <c r="Y53" s="127">
        <v>14</v>
      </c>
      <c r="Z53" s="127">
        <v>6</v>
      </c>
      <c r="AA53" s="127">
        <v>32</v>
      </c>
      <c r="AB53" s="127">
        <v>382</v>
      </c>
      <c r="AC53" s="127">
        <v>20</v>
      </c>
      <c r="AD53" s="127">
        <v>33</v>
      </c>
      <c r="AE53" s="127">
        <v>66</v>
      </c>
      <c r="AF53" s="127">
        <v>780</v>
      </c>
      <c r="AG53" s="127">
        <v>8</v>
      </c>
      <c r="AH53" s="127">
        <v>9</v>
      </c>
      <c r="AI53" s="127">
        <v>32</v>
      </c>
      <c r="AJ53" s="127">
        <v>1</v>
      </c>
      <c r="AK53" s="127">
        <v>686</v>
      </c>
      <c r="AL53" s="127">
        <v>15</v>
      </c>
      <c r="AM53" s="127" t="s">
        <v>171</v>
      </c>
      <c r="AN53" s="127">
        <v>4</v>
      </c>
      <c r="AO53" s="127">
        <v>1151</v>
      </c>
      <c r="AP53" s="127">
        <v>295</v>
      </c>
      <c r="AQ53" s="130" t="s">
        <v>177</v>
      </c>
      <c r="AR53" s="129">
        <v>344</v>
      </c>
      <c r="AS53" s="117"/>
    </row>
    <row r="54" spans="1:45" ht="15" customHeight="1">
      <c r="A54" t="s">
        <v>169</v>
      </c>
      <c r="B54" s="188" t="s">
        <v>189</v>
      </c>
      <c r="C54" s="124" t="s">
        <v>178</v>
      </c>
      <c r="D54" s="125">
        <v>61414</v>
      </c>
      <c r="E54" s="126">
        <v>315</v>
      </c>
      <c r="F54" s="127">
        <v>3286</v>
      </c>
      <c r="G54" s="127">
        <v>4305</v>
      </c>
      <c r="H54" s="127">
        <v>1939</v>
      </c>
      <c r="I54" s="127">
        <v>1654</v>
      </c>
      <c r="J54" s="127">
        <v>79</v>
      </c>
      <c r="K54" s="127">
        <v>715</v>
      </c>
      <c r="L54" s="127">
        <v>1009</v>
      </c>
      <c r="M54" s="127">
        <v>2244</v>
      </c>
      <c r="N54" s="127">
        <v>1153</v>
      </c>
      <c r="O54" s="127">
        <v>6172</v>
      </c>
      <c r="P54" s="127">
        <v>7291</v>
      </c>
      <c r="Q54" s="127">
        <v>2336</v>
      </c>
      <c r="R54" s="127">
        <v>776</v>
      </c>
      <c r="S54" s="127">
        <v>260</v>
      </c>
      <c r="T54" s="127">
        <v>80</v>
      </c>
      <c r="U54" s="127">
        <v>350</v>
      </c>
      <c r="V54" s="127">
        <v>5533</v>
      </c>
      <c r="W54" s="127">
        <v>1680</v>
      </c>
      <c r="X54" s="127">
        <v>14</v>
      </c>
      <c r="Y54" s="127">
        <v>82</v>
      </c>
      <c r="Z54" s="127">
        <v>78</v>
      </c>
      <c r="AA54" s="127">
        <v>280</v>
      </c>
      <c r="AB54" s="127">
        <v>1613</v>
      </c>
      <c r="AC54" s="127">
        <v>286</v>
      </c>
      <c r="AD54" s="127">
        <v>344</v>
      </c>
      <c r="AE54" s="127">
        <v>832</v>
      </c>
      <c r="AF54" s="127">
        <v>4189</v>
      </c>
      <c r="AG54" s="127">
        <v>218</v>
      </c>
      <c r="AH54" s="127">
        <v>398</v>
      </c>
      <c r="AI54" s="127">
        <v>822</v>
      </c>
      <c r="AJ54" s="127">
        <v>47</v>
      </c>
      <c r="AK54" s="127">
        <v>3410</v>
      </c>
      <c r="AL54" s="127">
        <v>540</v>
      </c>
      <c r="AM54" s="127">
        <v>97</v>
      </c>
      <c r="AN54" s="127">
        <v>347</v>
      </c>
      <c r="AO54" s="127">
        <v>4504</v>
      </c>
      <c r="AP54" s="127">
        <v>2136</v>
      </c>
      <c r="AQ54" s="130" t="s">
        <v>179</v>
      </c>
      <c r="AR54" s="129">
        <v>31525</v>
      </c>
      <c r="AS54" s="117"/>
    </row>
    <row r="55" spans="1:45" s="131" customFormat="1" ht="15" customHeight="1">
      <c r="A55" s="131" t="s">
        <v>169</v>
      </c>
      <c r="B55" s="132" t="s">
        <v>180</v>
      </c>
      <c r="C55" s="133" t="s">
        <v>181</v>
      </c>
      <c r="D55" s="134">
        <v>2.89</v>
      </c>
      <c r="E55" s="135">
        <v>3.22</v>
      </c>
      <c r="F55" s="136">
        <v>2.96</v>
      </c>
      <c r="G55" s="136">
        <v>2.89</v>
      </c>
      <c r="H55" s="136">
        <v>3.67</v>
      </c>
      <c r="I55" s="136">
        <v>2.52</v>
      </c>
      <c r="J55" s="136">
        <v>3.2</v>
      </c>
      <c r="K55" s="136">
        <v>3.21</v>
      </c>
      <c r="L55" s="136">
        <v>3.17</v>
      </c>
      <c r="M55" s="136">
        <v>3</v>
      </c>
      <c r="N55" s="136">
        <v>3.24</v>
      </c>
      <c r="O55" s="136">
        <v>2.72</v>
      </c>
      <c r="P55" s="136">
        <v>2.74</v>
      </c>
      <c r="Q55" s="136">
        <v>2.85</v>
      </c>
      <c r="R55" s="136">
        <v>2.87</v>
      </c>
      <c r="S55" s="136">
        <v>3</v>
      </c>
      <c r="T55" s="136">
        <v>3.31</v>
      </c>
      <c r="U55" s="136">
        <v>3.13</v>
      </c>
      <c r="V55" s="136">
        <v>2.85</v>
      </c>
      <c r="W55" s="136">
        <v>2.54</v>
      </c>
      <c r="X55" s="136">
        <v>2.14</v>
      </c>
      <c r="Y55" s="136">
        <v>3.29</v>
      </c>
      <c r="Z55" s="136">
        <v>3</v>
      </c>
      <c r="AA55" s="136">
        <v>3</v>
      </c>
      <c r="AB55" s="136">
        <v>2.46</v>
      </c>
      <c r="AC55" s="136">
        <v>2.99</v>
      </c>
      <c r="AD55" s="136">
        <v>3.52</v>
      </c>
      <c r="AE55" s="136">
        <v>3.69</v>
      </c>
      <c r="AF55" s="136">
        <v>3.18</v>
      </c>
      <c r="AG55" s="136">
        <v>3.13</v>
      </c>
      <c r="AH55" s="136">
        <v>3.03</v>
      </c>
      <c r="AI55" s="136">
        <v>3.25</v>
      </c>
      <c r="AJ55" s="136">
        <v>3.43</v>
      </c>
      <c r="AK55" s="136">
        <v>2.82</v>
      </c>
      <c r="AL55" s="136">
        <v>3.61</v>
      </c>
      <c r="AM55" s="136">
        <v>3.11</v>
      </c>
      <c r="AN55" s="136">
        <v>3.69</v>
      </c>
      <c r="AO55" s="136">
        <v>2.57</v>
      </c>
      <c r="AP55" s="136">
        <v>2.73</v>
      </c>
      <c r="AQ55" s="130" t="s">
        <v>182</v>
      </c>
      <c r="AR55" s="137" t="s">
        <v>183</v>
      </c>
      <c r="AS55" s="138"/>
    </row>
    <row r="56" spans="1:45" ht="15" customHeight="1">
      <c r="A56" t="s">
        <v>169</v>
      </c>
      <c r="B56" s="139" t="s">
        <v>190</v>
      </c>
      <c r="C56" s="140">
        <v>5</v>
      </c>
      <c r="D56" s="125" t="s">
        <v>171</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171</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t="s">
        <v>183</v>
      </c>
      <c r="AS56" s="117"/>
    </row>
    <row r="57" spans="1:45" ht="15" customHeight="1">
      <c r="A57" t="s">
        <v>169</v>
      </c>
      <c r="B57" s="188" t="s">
        <v>190</v>
      </c>
      <c r="C57" s="124">
        <v>4</v>
      </c>
      <c r="D57" s="125" t="s">
        <v>171</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171</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171</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171</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171</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171</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171</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171</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t="s">
        <v>171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t="s">
        <v>171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t="s">
        <v>183</v>
      </c>
      <c r="AS61" s="117"/>
    </row>
    <row r="62" spans="1:45" s="131" customFormat="1" ht="15" customHeight="1">
      <c r="A62" s="131" t="s">
        <v>169</v>
      </c>
      <c r="B62" s="132" t="s">
        <v>180</v>
      </c>
      <c r="C62" s="133" t="s">
        <v>181</v>
      </c>
      <c r="D62" s="134" t="s">
        <v>171</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171</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1546</v>
      </c>
      <c r="E63" s="141">
        <v>5</v>
      </c>
      <c r="F63" s="142">
        <v>50</v>
      </c>
      <c r="G63" s="142">
        <v>139</v>
      </c>
      <c r="H63" s="142">
        <v>147</v>
      </c>
      <c r="I63" s="142">
        <v>35</v>
      </c>
      <c r="J63" s="142">
        <v>11</v>
      </c>
      <c r="K63" s="142">
        <v>31</v>
      </c>
      <c r="L63" s="142">
        <v>32</v>
      </c>
      <c r="M63" s="142">
        <v>91</v>
      </c>
      <c r="N63" s="142">
        <v>51</v>
      </c>
      <c r="O63" s="142">
        <v>65</v>
      </c>
      <c r="P63" s="142">
        <v>79</v>
      </c>
      <c r="Q63" s="142">
        <v>35</v>
      </c>
      <c r="R63" s="142">
        <v>12</v>
      </c>
      <c r="S63" s="142">
        <v>5</v>
      </c>
      <c r="T63" s="142">
        <v>1</v>
      </c>
      <c r="U63" s="142">
        <v>16</v>
      </c>
      <c r="V63" s="142">
        <v>126</v>
      </c>
      <c r="W63" s="142">
        <v>39</v>
      </c>
      <c r="X63" s="142" t="s">
        <v>172</v>
      </c>
      <c r="Y63" s="142">
        <v>1</v>
      </c>
      <c r="Z63" s="142">
        <v>1</v>
      </c>
      <c r="AA63" s="142">
        <v>10</v>
      </c>
      <c r="AB63" s="142">
        <v>20</v>
      </c>
      <c r="AC63" s="142">
        <v>3</v>
      </c>
      <c r="AD63" s="142">
        <v>34</v>
      </c>
      <c r="AE63" s="142">
        <v>66</v>
      </c>
      <c r="AF63" s="142">
        <v>160</v>
      </c>
      <c r="AG63" s="142">
        <v>3</v>
      </c>
      <c r="AH63" s="142">
        <v>5</v>
      </c>
      <c r="AI63" s="142">
        <v>57</v>
      </c>
      <c r="AJ63" s="142">
        <v>4</v>
      </c>
      <c r="AK63" s="142">
        <v>87</v>
      </c>
      <c r="AL63" s="142">
        <v>18</v>
      </c>
      <c r="AM63" s="142">
        <v>3</v>
      </c>
      <c r="AN63" s="142">
        <v>9</v>
      </c>
      <c r="AO63" s="142">
        <v>68</v>
      </c>
      <c r="AP63" s="142">
        <v>26</v>
      </c>
      <c r="AQ63" s="128" t="s">
        <v>173</v>
      </c>
      <c r="AR63" s="143">
        <v>1442</v>
      </c>
      <c r="AS63" s="117"/>
    </row>
    <row r="64" spans="1:45" ht="15" customHeight="1">
      <c r="A64" t="s">
        <v>169</v>
      </c>
      <c r="B64" s="188" t="s">
        <v>191</v>
      </c>
      <c r="C64" s="124">
        <v>4</v>
      </c>
      <c r="D64" s="125">
        <v>2278</v>
      </c>
      <c r="E64" s="126">
        <v>11</v>
      </c>
      <c r="F64" s="127">
        <v>120</v>
      </c>
      <c r="G64" s="127">
        <v>139</v>
      </c>
      <c r="H64" s="127">
        <v>75</v>
      </c>
      <c r="I64" s="127">
        <v>56</v>
      </c>
      <c r="J64" s="127">
        <v>5</v>
      </c>
      <c r="K64" s="127">
        <v>45</v>
      </c>
      <c r="L64" s="127">
        <v>53</v>
      </c>
      <c r="M64" s="127">
        <v>98</v>
      </c>
      <c r="N64" s="127">
        <v>68</v>
      </c>
      <c r="O64" s="127">
        <v>153</v>
      </c>
      <c r="P64" s="127">
        <v>195</v>
      </c>
      <c r="Q64" s="127">
        <v>116</v>
      </c>
      <c r="R64" s="127">
        <v>40</v>
      </c>
      <c r="S64" s="127">
        <v>12</v>
      </c>
      <c r="T64" s="127">
        <v>3</v>
      </c>
      <c r="U64" s="127">
        <v>16</v>
      </c>
      <c r="V64" s="127">
        <v>121</v>
      </c>
      <c r="W64" s="127">
        <v>75</v>
      </c>
      <c r="X64" s="127" t="s">
        <v>172</v>
      </c>
      <c r="Y64" s="127" t="s">
        <v>171</v>
      </c>
      <c r="Z64" s="127" t="s">
        <v>171</v>
      </c>
      <c r="AA64" s="127">
        <v>10</v>
      </c>
      <c r="AB64" s="127">
        <v>49</v>
      </c>
      <c r="AC64" s="127">
        <v>6</v>
      </c>
      <c r="AD64" s="127">
        <v>16</v>
      </c>
      <c r="AE64" s="127">
        <v>52</v>
      </c>
      <c r="AF64" s="127">
        <v>230</v>
      </c>
      <c r="AG64" s="127">
        <v>5</v>
      </c>
      <c r="AH64" s="127">
        <v>11</v>
      </c>
      <c r="AI64" s="127">
        <v>131</v>
      </c>
      <c r="AJ64" s="127">
        <v>3</v>
      </c>
      <c r="AK64" s="127">
        <v>119</v>
      </c>
      <c r="AL64" s="127">
        <v>31</v>
      </c>
      <c r="AM64" s="127">
        <v>5</v>
      </c>
      <c r="AN64" s="127">
        <v>18</v>
      </c>
      <c r="AO64" s="127">
        <v>122</v>
      </c>
      <c r="AP64" s="127">
        <v>69</v>
      </c>
      <c r="AQ64" s="130" t="s">
        <v>174</v>
      </c>
      <c r="AR64" s="129">
        <v>2005</v>
      </c>
      <c r="AS64" s="117"/>
    </row>
    <row r="65" spans="1:45" ht="15" customHeight="1">
      <c r="A65" t="s">
        <v>169</v>
      </c>
      <c r="B65" s="188" t="s">
        <v>191</v>
      </c>
      <c r="C65" s="124">
        <v>3</v>
      </c>
      <c r="D65" s="125">
        <v>3270</v>
      </c>
      <c r="E65" s="126">
        <v>14</v>
      </c>
      <c r="F65" s="127">
        <v>222</v>
      </c>
      <c r="G65" s="127">
        <v>203</v>
      </c>
      <c r="H65" s="127">
        <v>92</v>
      </c>
      <c r="I65" s="127">
        <v>91</v>
      </c>
      <c r="J65" s="127">
        <v>8</v>
      </c>
      <c r="K65" s="127">
        <v>36</v>
      </c>
      <c r="L65" s="127">
        <v>102</v>
      </c>
      <c r="M65" s="127">
        <v>87</v>
      </c>
      <c r="N65" s="127">
        <v>56</v>
      </c>
      <c r="O65" s="127">
        <v>274</v>
      </c>
      <c r="P65" s="127">
        <v>379</v>
      </c>
      <c r="Q65" s="127">
        <v>53</v>
      </c>
      <c r="R65" s="127">
        <v>37</v>
      </c>
      <c r="S65" s="127">
        <v>24</v>
      </c>
      <c r="T65" s="127">
        <v>5</v>
      </c>
      <c r="U65" s="127">
        <v>13</v>
      </c>
      <c r="V65" s="127">
        <v>341</v>
      </c>
      <c r="W65" s="127">
        <v>105</v>
      </c>
      <c r="X65" s="127" t="s">
        <v>172</v>
      </c>
      <c r="Y65" s="127">
        <v>2</v>
      </c>
      <c r="Z65" s="127">
        <v>5</v>
      </c>
      <c r="AA65" s="127">
        <v>15</v>
      </c>
      <c r="AB65" s="127">
        <v>55</v>
      </c>
      <c r="AC65" s="127">
        <v>24</v>
      </c>
      <c r="AD65" s="127">
        <v>13</v>
      </c>
      <c r="AE65" s="127">
        <v>33</v>
      </c>
      <c r="AF65" s="127">
        <v>169</v>
      </c>
      <c r="AG65" s="127">
        <v>27</v>
      </c>
      <c r="AH65" s="127">
        <v>63</v>
      </c>
      <c r="AI65" s="127">
        <v>132</v>
      </c>
      <c r="AJ65" s="127">
        <v>15</v>
      </c>
      <c r="AK65" s="127">
        <v>216</v>
      </c>
      <c r="AL65" s="127">
        <v>47</v>
      </c>
      <c r="AM65" s="127">
        <v>5</v>
      </c>
      <c r="AN65" s="127">
        <v>24</v>
      </c>
      <c r="AO65" s="127">
        <v>179</v>
      </c>
      <c r="AP65" s="127">
        <v>103</v>
      </c>
      <c r="AQ65" s="130" t="s">
        <v>175</v>
      </c>
      <c r="AR65" s="129">
        <v>3581</v>
      </c>
      <c r="AS65" s="117"/>
    </row>
    <row r="66" spans="1:45" ht="15" customHeight="1">
      <c r="A66" t="s">
        <v>169</v>
      </c>
      <c r="B66" s="188" t="s">
        <v>191</v>
      </c>
      <c r="C66" s="124">
        <v>2</v>
      </c>
      <c r="D66" s="125">
        <v>3127</v>
      </c>
      <c r="E66" s="126">
        <v>13</v>
      </c>
      <c r="F66" s="127">
        <v>209</v>
      </c>
      <c r="G66" s="127">
        <v>193</v>
      </c>
      <c r="H66" s="127">
        <v>51</v>
      </c>
      <c r="I66" s="127">
        <v>86</v>
      </c>
      <c r="J66" s="127">
        <v>1</v>
      </c>
      <c r="K66" s="127">
        <v>23</v>
      </c>
      <c r="L66" s="127">
        <v>58</v>
      </c>
      <c r="M66" s="127">
        <v>65</v>
      </c>
      <c r="N66" s="127">
        <v>29</v>
      </c>
      <c r="O66" s="127">
        <v>417</v>
      </c>
      <c r="P66" s="127">
        <v>510</v>
      </c>
      <c r="Q66" s="127">
        <v>114</v>
      </c>
      <c r="R66" s="127">
        <v>54</v>
      </c>
      <c r="S66" s="127">
        <v>9</v>
      </c>
      <c r="T66" s="127">
        <v>6</v>
      </c>
      <c r="U66" s="127">
        <v>17</v>
      </c>
      <c r="V66" s="127">
        <v>259</v>
      </c>
      <c r="W66" s="127">
        <v>91</v>
      </c>
      <c r="X66" s="127" t="s">
        <v>172</v>
      </c>
      <c r="Y66" s="127" t="s">
        <v>171</v>
      </c>
      <c r="Z66" s="127">
        <v>2</v>
      </c>
      <c r="AA66" s="127">
        <v>16</v>
      </c>
      <c r="AB66" s="127">
        <v>86</v>
      </c>
      <c r="AC66" s="127">
        <v>17</v>
      </c>
      <c r="AD66" s="127">
        <v>11</v>
      </c>
      <c r="AE66" s="127">
        <v>19</v>
      </c>
      <c r="AF66" s="127">
        <v>148</v>
      </c>
      <c r="AG66" s="127">
        <v>9</v>
      </c>
      <c r="AH66" s="127">
        <v>15</v>
      </c>
      <c r="AI66" s="127">
        <v>52</v>
      </c>
      <c r="AJ66" s="127">
        <v>13</v>
      </c>
      <c r="AK66" s="127">
        <v>141</v>
      </c>
      <c r="AL66" s="127">
        <v>9</v>
      </c>
      <c r="AM66" s="127">
        <v>5</v>
      </c>
      <c r="AN66" s="127">
        <v>8</v>
      </c>
      <c r="AO66" s="127">
        <v>236</v>
      </c>
      <c r="AP66" s="127">
        <v>134</v>
      </c>
      <c r="AQ66" s="130" t="s">
        <v>176</v>
      </c>
      <c r="AR66" s="129">
        <v>4</v>
      </c>
      <c r="AS66" s="117"/>
    </row>
    <row r="67" spans="1:45" ht="15" customHeight="1">
      <c r="A67" t="s">
        <v>169</v>
      </c>
      <c r="B67" s="188" t="s">
        <v>191</v>
      </c>
      <c r="C67" s="124">
        <v>1</v>
      </c>
      <c r="D67" s="125">
        <v>2627</v>
      </c>
      <c r="E67" s="126">
        <v>4</v>
      </c>
      <c r="F67" s="127">
        <v>58</v>
      </c>
      <c r="G67" s="127">
        <v>162</v>
      </c>
      <c r="H67" s="127">
        <v>16</v>
      </c>
      <c r="I67" s="127">
        <v>107</v>
      </c>
      <c r="J67" s="127">
        <v>3</v>
      </c>
      <c r="K67" s="127">
        <v>38</v>
      </c>
      <c r="L67" s="127">
        <v>31</v>
      </c>
      <c r="M67" s="127">
        <v>100</v>
      </c>
      <c r="N67" s="127">
        <v>56</v>
      </c>
      <c r="O67" s="127">
        <v>279</v>
      </c>
      <c r="P67" s="127">
        <v>228</v>
      </c>
      <c r="Q67" s="127">
        <v>104</v>
      </c>
      <c r="R67" s="127">
        <v>23</v>
      </c>
      <c r="S67" s="127">
        <v>4</v>
      </c>
      <c r="T67" s="127" t="s">
        <v>171</v>
      </c>
      <c r="U67" s="127">
        <v>11</v>
      </c>
      <c r="V67" s="127">
        <v>220</v>
      </c>
      <c r="W67" s="127">
        <v>217</v>
      </c>
      <c r="X67" s="127" t="s">
        <v>172</v>
      </c>
      <c r="Y67" s="127">
        <v>3</v>
      </c>
      <c r="Z67" s="127">
        <v>1</v>
      </c>
      <c r="AA67" s="127">
        <v>11</v>
      </c>
      <c r="AB67" s="127">
        <v>71</v>
      </c>
      <c r="AC67" s="127">
        <v>4</v>
      </c>
      <c r="AD67" s="127">
        <v>12</v>
      </c>
      <c r="AE67" s="127">
        <v>9</v>
      </c>
      <c r="AF67" s="127">
        <v>250</v>
      </c>
      <c r="AG67" s="127">
        <v>1</v>
      </c>
      <c r="AH67" s="127">
        <v>4</v>
      </c>
      <c r="AI67" s="127">
        <v>14</v>
      </c>
      <c r="AJ67" s="127">
        <v>2</v>
      </c>
      <c r="AK67" s="127">
        <v>157</v>
      </c>
      <c r="AL67" s="127">
        <v>7</v>
      </c>
      <c r="AM67" s="127" t="s">
        <v>171</v>
      </c>
      <c r="AN67" s="127" t="s">
        <v>171</v>
      </c>
      <c r="AO67" s="127">
        <v>324</v>
      </c>
      <c r="AP67" s="127">
        <v>95</v>
      </c>
      <c r="AQ67" s="130" t="s">
        <v>177</v>
      </c>
      <c r="AR67" s="129">
        <v>283</v>
      </c>
      <c r="AS67" s="117"/>
    </row>
    <row r="68" spans="1:45" ht="15" customHeight="1">
      <c r="A68" t="s">
        <v>169</v>
      </c>
      <c r="B68" s="188" t="s">
        <v>191</v>
      </c>
      <c r="C68" s="124" t="s">
        <v>178</v>
      </c>
      <c r="D68" s="125">
        <v>12848</v>
      </c>
      <c r="E68" s="126">
        <v>47</v>
      </c>
      <c r="F68" s="127">
        <v>659</v>
      </c>
      <c r="G68" s="127">
        <v>836</v>
      </c>
      <c r="H68" s="127">
        <v>381</v>
      </c>
      <c r="I68" s="127">
        <v>375</v>
      </c>
      <c r="J68" s="127">
        <v>28</v>
      </c>
      <c r="K68" s="127">
        <v>173</v>
      </c>
      <c r="L68" s="127">
        <v>276</v>
      </c>
      <c r="M68" s="127">
        <v>441</v>
      </c>
      <c r="N68" s="127">
        <v>260</v>
      </c>
      <c r="O68" s="127">
        <v>1188</v>
      </c>
      <c r="P68" s="127">
        <v>1391</v>
      </c>
      <c r="Q68" s="127">
        <v>422</v>
      </c>
      <c r="R68" s="127">
        <v>166</v>
      </c>
      <c r="S68" s="127">
        <v>54</v>
      </c>
      <c r="T68" s="127">
        <v>15</v>
      </c>
      <c r="U68" s="127">
        <v>73</v>
      </c>
      <c r="V68" s="127">
        <v>1067</v>
      </c>
      <c r="W68" s="127">
        <v>527</v>
      </c>
      <c r="X68" s="127">
        <v>4</v>
      </c>
      <c r="Y68" s="127">
        <v>6</v>
      </c>
      <c r="Z68" s="127">
        <v>9</v>
      </c>
      <c r="AA68" s="127">
        <v>62</v>
      </c>
      <c r="AB68" s="127">
        <v>281</v>
      </c>
      <c r="AC68" s="127">
        <v>54</v>
      </c>
      <c r="AD68" s="127">
        <v>86</v>
      </c>
      <c r="AE68" s="127">
        <v>179</v>
      </c>
      <c r="AF68" s="127">
        <v>957</v>
      </c>
      <c r="AG68" s="127">
        <v>45</v>
      </c>
      <c r="AH68" s="127">
        <v>98</v>
      </c>
      <c r="AI68" s="127">
        <v>386</v>
      </c>
      <c r="AJ68" s="127">
        <v>37</v>
      </c>
      <c r="AK68" s="127">
        <v>720</v>
      </c>
      <c r="AL68" s="127">
        <v>112</v>
      </c>
      <c r="AM68" s="127">
        <v>18</v>
      </c>
      <c r="AN68" s="127">
        <v>59</v>
      </c>
      <c r="AO68" s="127">
        <v>929</v>
      </c>
      <c r="AP68" s="127">
        <v>427</v>
      </c>
      <c r="AQ68" s="130" t="s">
        <v>179</v>
      </c>
      <c r="AR68" s="129">
        <v>7315</v>
      </c>
      <c r="AS68" s="117"/>
    </row>
    <row r="69" spans="1:45" s="131" customFormat="1" ht="15" customHeight="1">
      <c r="A69" s="131" t="s">
        <v>169</v>
      </c>
      <c r="B69" s="132" t="s">
        <v>180</v>
      </c>
      <c r="C69" s="133" t="s">
        <v>181</v>
      </c>
      <c r="D69" s="134">
        <v>2.77</v>
      </c>
      <c r="E69" s="135">
        <v>3</v>
      </c>
      <c r="F69" s="136">
        <v>2.84</v>
      </c>
      <c r="G69" s="136">
        <v>2.88</v>
      </c>
      <c r="H69" s="136">
        <v>3.75</v>
      </c>
      <c r="I69" s="136">
        <v>2.54</v>
      </c>
      <c r="J69" s="136">
        <v>3.71</v>
      </c>
      <c r="K69" s="136">
        <v>3.05</v>
      </c>
      <c r="L69" s="136">
        <v>2.99</v>
      </c>
      <c r="M69" s="136">
        <v>3.03</v>
      </c>
      <c r="N69" s="136">
        <v>3.11</v>
      </c>
      <c r="O69" s="136">
        <v>2.42</v>
      </c>
      <c r="P69" s="136">
        <v>2.56</v>
      </c>
      <c r="Q69" s="136">
        <v>2.68</v>
      </c>
      <c r="R69" s="136">
        <v>2.78</v>
      </c>
      <c r="S69" s="136">
        <v>3.09</v>
      </c>
      <c r="T69" s="136">
        <v>2.93</v>
      </c>
      <c r="U69" s="136">
        <v>3.12</v>
      </c>
      <c r="V69" s="136">
        <v>2.69</v>
      </c>
      <c r="W69" s="136">
        <v>2.29</v>
      </c>
      <c r="X69" s="136" t="s">
        <v>172</v>
      </c>
      <c r="Y69" s="136">
        <v>2.33</v>
      </c>
      <c r="Z69" s="136">
        <v>2.78</v>
      </c>
      <c r="AA69" s="136">
        <v>2.87</v>
      </c>
      <c r="AB69" s="136">
        <v>2.5099999999999998</v>
      </c>
      <c r="AC69" s="136">
        <v>2.76</v>
      </c>
      <c r="AD69" s="136">
        <v>3.57</v>
      </c>
      <c r="AE69" s="136">
        <v>3.82</v>
      </c>
      <c r="AF69" s="136">
        <v>2.9</v>
      </c>
      <c r="AG69" s="136">
        <v>3</v>
      </c>
      <c r="AH69" s="136">
        <v>2.98</v>
      </c>
      <c r="AI69" s="136">
        <v>3.43</v>
      </c>
      <c r="AJ69" s="136">
        <v>2.84</v>
      </c>
      <c r="AK69" s="136">
        <v>2.78</v>
      </c>
      <c r="AL69" s="136">
        <v>3.39</v>
      </c>
      <c r="AM69" s="136">
        <v>3.33</v>
      </c>
      <c r="AN69" s="136">
        <v>3.47</v>
      </c>
      <c r="AO69" s="136">
        <v>2.33</v>
      </c>
      <c r="AP69" s="136">
        <v>2.52</v>
      </c>
      <c r="AQ69" s="130" t="s">
        <v>182</v>
      </c>
      <c r="AR69" s="137" t="s">
        <v>183</v>
      </c>
      <c r="AS69" s="138"/>
    </row>
    <row r="70" spans="1:45" ht="15" customHeight="1">
      <c r="A70" t="s">
        <v>169</v>
      </c>
      <c r="B70" s="139" t="s">
        <v>192</v>
      </c>
      <c r="C70" s="140">
        <v>5</v>
      </c>
      <c r="D70" s="125">
        <v>167603</v>
      </c>
      <c r="E70" s="141">
        <v>606</v>
      </c>
      <c r="F70" s="142">
        <v>3784</v>
      </c>
      <c r="G70" s="142">
        <v>15414</v>
      </c>
      <c r="H70" s="142">
        <v>15308</v>
      </c>
      <c r="I70" s="142">
        <v>2727</v>
      </c>
      <c r="J70" s="142">
        <v>1115</v>
      </c>
      <c r="K70" s="142">
        <v>3187</v>
      </c>
      <c r="L70" s="142">
        <v>2686</v>
      </c>
      <c r="M70" s="142">
        <v>8043</v>
      </c>
      <c r="N70" s="142">
        <v>4778</v>
      </c>
      <c r="O70" s="142">
        <v>8107</v>
      </c>
      <c r="P70" s="142">
        <v>7993</v>
      </c>
      <c r="Q70" s="142">
        <v>4300</v>
      </c>
      <c r="R70" s="142">
        <v>1708</v>
      </c>
      <c r="S70" s="142">
        <v>383</v>
      </c>
      <c r="T70" s="142">
        <v>156</v>
      </c>
      <c r="U70" s="142">
        <v>1308</v>
      </c>
      <c r="V70" s="142">
        <v>14501</v>
      </c>
      <c r="W70" s="142">
        <v>3331</v>
      </c>
      <c r="X70" s="142">
        <v>56</v>
      </c>
      <c r="Y70" s="142">
        <v>143</v>
      </c>
      <c r="Z70" s="142">
        <v>102</v>
      </c>
      <c r="AA70" s="142">
        <v>945</v>
      </c>
      <c r="AB70" s="142">
        <v>1393</v>
      </c>
      <c r="AC70" s="142">
        <v>688</v>
      </c>
      <c r="AD70" s="142">
        <v>2301</v>
      </c>
      <c r="AE70" s="142">
        <v>5661</v>
      </c>
      <c r="AF70" s="142">
        <v>18405</v>
      </c>
      <c r="AG70" s="142">
        <v>450</v>
      </c>
      <c r="AH70" s="142">
        <v>420</v>
      </c>
      <c r="AI70" s="142">
        <v>14118</v>
      </c>
      <c r="AJ70" s="142">
        <v>840</v>
      </c>
      <c r="AK70" s="142">
        <v>9035</v>
      </c>
      <c r="AL70" s="142">
        <v>2184</v>
      </c>
      <c r="AM70" s="142">
        <v>149</v>
      </c>
      <c r="AN70" s="142">
        <v>1289</v>
      </c>
      <c r="AO70" s="142">
        <v>7109</v>
      </c>
      <c r="AP70" s="142">
        <v>2880</v>
      </c>
      <c r="AQ70" s="128" t="s">
        <v>173</v>
      </c>
      <c r="AR70" s="143">
        <v>118513</v>
      </c>
      <c r="AS70" s="117"/>
    </row>
    <row r="71" spans="1:45" ht="15" customHeight="1">
      <c r="A71" t="s">
        <v>169</v>
      </c>
      <c r="B71" s="188" t="s">
        <v>192</v>
      </c>
      <c r="C71" s="124">
        <v>4</v>
      </c>
      <c r="D71" s="125">
        <v>269362</v>
      </c>
      <c r="E71" s="126">
        <v>1542</v>
      </c>
      <c r="F71" s="127">
        <v>14735</v>
      </c>
      <c r="G71" s="127">
        <v>18878</v>
      </c>
      <c r="H71" s="127">
        <v>8520</v>
      </c>
      <c r="I71" s="127">
        <v>4993</v>
      </c>
      <c r="J71" s="127">
        <v>361</v>
      </c>
      <c r="K71" s="127">
        <v>3359</v>
      </c>
      <c r="L71" s="127">
        <v>4739</v>
      </c>
      <c r="M71" s="127">
        <v>12130</v>
      </c>
      <c r="N71" s="127">
        <v>7544</v>
      </c>
      <c r="O71" s="127">
        <v>20038</v>
      </c>
      <c r="P71" s="127">
        <v>24202</v>
      </c>
      <c r="Q71" s="127">
        <v>12988</v>
      </c>
      <c r="R71" s="127">
        <v>3565</v>
      </c>
      <c r="S71" s="127">
        <v>1025</v>
      </c>
      <c r="T71" s="127">
        <v>399</v>
      </c>
      <c r="U71" s="127">
        <v>1742</v>
      </c>
      <c r="V71" s="127">
        <v>15360</v>
      </c>
      <c r="W71" s="127">
        <v>6439</v>
      </c>
      <c r="X71" s="127">
        <v>129</v>
      </c>
      <c r="Y71" s="127">
        <v>77</v>
      </c>
      <c r="Z71" s="127">
        <v>220</v>
      </c>
      <c r="AA71" s="127">
        <v>1057</v>
      </c>
      <c r="AB71" s="127">
        <v>5515</v>
      </c>
      <c r="AC71" s="127">
        <v>1279</v>
      </c>
      <c r="AD71" s="127">
        <v>1786</v>
      </c>
      <c r="AE71" s="127">
        <v>5038</v>
      </c>
      <c r="AF71" s="127">
        <v>25017</v>
      </c>
      <c r="AG71" s="127">
        <v>1050</v>
      </c>
      <c r="AH71" s="127">
        <v>927</v>
      </c>
      <c r="AI71" s="127">
        <v>19879</v>
      </c>
      <c r="AJ71" s="127">
        <v>2647</v>
      </c>
      <c r="AK71" s="127">
        <v>13434</v>
      </c>
      <c r="AL71" s="127">
        <v>3708</v>
      </c>
      <c r="AM71" s="127">
        <v>390</v>
      </c>
      <c r="AN71" s="127">
        <v>2261</v>
      </c>
      <c r="AO71" s="127">
        <v>14890</v>
      </c>
      <c r="AP71" s="127">
        <v>7499</v>
      </c>
      <c r="AQ71" s="130" t="s">
        <v>174</v>
      </c>
      <c r="AR71" s="129">
        <v>217183</v>
      </c>
      <c r="AS71" s="117"/>
    </row>
    <row r="72" spans="1:45" ht="15" customHeight="1">
      <c r="A72" t="s">
        <v>169</v>
      </c>
      <c r="B72" s="188" t="s">
        <v>192</v>
      </c>
      <c r="C72" s="124">
        <v>3</v>
      </c>
      <c r="D72" s="125">
        <v>376026</v>
      </c>
      <c r="E72" s="126">
        <v>1772</v>
      </c>
      <c r="F72" s="127">
        <v>27779</v>
      </c>
      <c r="G72" s="127">
        <v>23147</v>
      </c>
      <c r="H72" s="127">
        <v>9668</v>
      </c>
      <c r="I72" s="127">
        <v>10318</v>
      </c>
      <c r="J72" s="127">
        <v>475</v>
      </c>
      <c r="K72" s="127">
        <v>3574</v>
      </c>
      <c r="L72" s="127">
        <v>9384</v>
      </c>
      <c r="M72" s="127">
        <v>9516</v>
      </c>
      <c r="N72" s="127">
        <v>5201</v>
      </c>
      <c r="O72" s="127">
        <v>35353</v>
      </c>
      <c r="P72" s="127">
        <v>47599</v>
      </c>
      <c r="Q72" s="127">
        <v>7244</v>
      </c>
      <c r="R72" s="127">
        <v>4732</v>
      </c>
      <c r="S72" s="127">
        <v>2184</v>
      </c>
      <c r="T72" s="127">
        <v>520</v>
      </c>
      <c r="U72" s="127">
        <v>1423</v>
      </c>
      <c r="V72" s="127">
        <v>38829</v>
      </c>
      <c r="W72" s="127">
        <v>7616</v>
      </c>
      <c r="X72" s="127">
        <v>230</v>
      </c>
      <c r="Y72" s="127">
        <v>188</v>
      </c>
      <c r="Z72" s="127">
        <v>427</v>
      </c>
      <c r="AA72" s="127">
        <v>1438</v>
      </c>
      <c r="AB72" s="127">
        <v>7427</v>
      </c>
      <c r="AC72" s="127">
        <v>2102</v>
      </c>
      <c r="AD72" s="127">
        <v>1067</v>
      </c>
      <c r="AE72" s="127">
        <v>3462</v>
      </c>
      <c r="AF72" s="127">
        <v>18937</v>
      </c>
      <c r="AG72" s="127">
        <v>2294</v>
      </c>
      <c r="AH72" s="127">
        <v>4780</v>
      </c>
      <c r="AI72" s="127">
        <v>17314</v>
      </c>
      <c r="AJ72" s="127">
        <v>4253</v>
      </c>
      <c r="AK72" s="127">
        <v>22198</v>
      </c>
      <c r="AL72" s="127">
        <v>3902</v>
      </c>
      <c r="AM72" s="127">
        <v>682</v>
      </c>
      <c r="AN72" s="127">
        <v>2463</v>
      </c>
      <c r="AO72" s="127">
        <v>23394</v>
      </c>
      <c r="AP72" s="127">
        <v>13134</v>
      </c>
      <c r="AQ72" s="130" t="s">
        <v>175</v>
      </c>
      <c r="AR72" s="129">
        <v>421146</v>
      </c>
      <c r="AS72" s="117"/>
    </row>
    <row r="73" spans="1:45" ht="15" customHeight="1">
      <c r="A73" t="s">
        <v>169</v>
      </c>
      <c r="B73" s="188" t="s">
        <v>192</v>
      </c>
      <c r="C73" s="124">
        <v>2</v>
      </c>
      <c r="D73" s="125">
        <v>365239</v>
      </c>
      <c r="E73" s="126">
        <v>1603</v>
      </c>
      <c r="F73" s="127">
        <v>22724</v>
      </c>
      <c r="G73" s="127">
        <v>27874</v>
      </c>
      <c r="H73" s="127">
        <v>6939</v>
      </c>
      <c r="I73" s="127">
        <v>10313</v>
      </c>
      <c r="J73" s="127">
        <v>141</v>
      </c>
      <c r="K73" s="127">
        <v>2113</v>
      </c>
      <c r="L73" s="127">
        <v>5025</v>
      </c>
      <c r="M73" s="127">
        <v>8528</v>
      </c>
      <c r="N73" s="127">
        <v>3537</v>
      </c>
      <c r="O73" s="127">
        <v>50750</v>
      </c>
      <c r="P73" s="127">
        <v>61378</v>
      </c>
      <c r="Q73" s="127">
        <v>13166</v>
      </c>
      <c r="R73" s="127">
        <v>5822</v>
      </c>
      <c r="S73" s="127">
        <v>1390</v>
      </c>
      <c r="T73" s="127">
        <v>421</v>
      </c>
      <c r="U73" s="127">
        <v>1375</v>
      </c>
      <c r="V73" s="127">
        <v>32129</v>
      </c>
      <c r="W73" s="127">
        <v>6593</v>
      </c>
      <c r="X73" s="127">
        <v>147</v>
      </c>
      <c r="Y73" s="127">
        <v>87</v>
      </c>
      <c r="Z73" s="127">
        <v>361</v>
      </c>
      <c r="AA73" s="127">
        <v>1455</v>
      </c>
      <c r="AB73" s="127">
        <v>11699</v>
      </c>
      <c r="AC73" s="127">
        <v>2011</v>
      </c>
      <c r="AD73" s="127">
        <v>1475</v>
      </c>
      <c r="AE73" s="127">
        <v>2066</v>
      </c>
      <c r="AF73" s="127">
        <v>13569</v>
      </c>
      <c r="AG73" s="127">
        <v>975</v>
      </c>
      <c r="AH73" s="127">
        <v>1510</v>
      </c>
      <c r="AI73" s="127">
        <v>5488</v>
      </c>
      <c r="AJ73" s="127">
        <v>2263</v>
      </c>
      <c r="AK73" s="127">
        <v>17113</v>
      </c>
      <c r="AL73" s="127">
        <v>1171</v>
      </c>
      <c r="AM73" s="127">
        <v>462</v>
      </c>
      <c r="AN73" s="127">
        <v>493</v>
      </c>
      <c r="AO73" s="127">
        <v>25609</v>
      </c>
      <c r="AP73" s="127">
        <v>15464</v>
      </c>
      <c r="AQ73" s="130" t="s">
        <v>176</v>
      </c>
      <c r="AR73" s="129">
        <v>1024</v>
      </c>
      <c r="AS73" s="117"/>
    </row>
    <row r="74" spans="1:45" ht="15" customHeight="1">
      <c r="A74" t="s">
        <v>169</v>
      </c>
      <c r="B74" s="188" t="s">
        <v>192</v>
      </c>
      <c r="C74" s="124">
        <v>1</v>
      </c>
      <c r="D74" s="125">
        <v>273335</v>
      </c>
      <c r="E74" s="126">
        <v>751</v>
      </c>
      <c r="F74" s="127">
        <v>7352</v>
      </c>
      <c r="G74" s="127">
        <v>22447</v>
      </c>
      <c r="H74" s="127">
        <v>2451</v>
      </c>
      <c r="I74" s="127">
        <v>11005</v>
      </c>
      <c r="J74" s="127">
        <v>243</v>
      </c>
      <c r="K74" s="127">
        <v>3389</v>
      </c>
      <c r="L74" s="127">
        <v>2306</v>
      </c>
      <c r="M74" s="127">
        <v>14371</v>
      </c>
      <c r="N74" s="127">
        <v>5528</v>
      </c>
      <c r="O74" s="127">
        <v>24316</v>
      </c>
      <c r="P74" s="127">
        <v>24365</v>
      </c>
      <c r="Q74" s="127">
        <v>13449</v>
      </c>
      <c r="R74" s="127">
        <v>2718</v>
      </c>
      <c r="S74" s="127">
        <v>376</v>
      </c>
      <c r="T74" s="127">
        <v>176</v>
      </c>
      <c r="U74" s="127">
        <v>1041</v>
      </c>
      <c r="V74" s="127">
        <v>24792</v>
      </c>
      <c r="W74" s="127">
        <v>14063</v>
      </c>
      <c r="X74" s="127">
        <v>63</v>
      </c>
      <c r="Y74" s="127">
        <v>145</v>
      </c>
      <c r="Z74" s="127">
        <v>210</v>
      </c>
      <c r="AA74" s="127">
        <v>692</v>
      </c>
      <c r="AB74" s="127">
        <v>11694</v>
      </c>
      <c r="AC74" s="127">
        <v>637</v>
      </c>
      <c r="AD74" s="127">
        <v>904</v>
      </c>
      <c r="AE74" s="127">
        <v>1604</v>
      </c>
      <c r="AF74" s="127">
        <v>21531</v>
      </c>
      <c r="AG74" s="127">
        <v>201</v>
      </c>
      <c r="AH74" s="127">
        <v>201</v>
      </c>
      <c r="AI74" s="127">
        <v>1005</v>
      </c>
      <c r="AJ74" s="127">
        <v>543</v>
      </c>
      <c r="AK74" s="127">
        <v>17900</v>
      </c>
      <c r="AL74" s="127">
        <v>268</v>
      </c>
      <c r="AM74" s="127">
        <v>62</v>
      </c>
      <c r="AN74" s="127">
        <v>50</v>
      </c>
      <c r="AO74" s="127">
        <v>31488</v>
      </c>
      <c r="AP74" s="127">
        <v>8998</v>
      </c>
      <c r="AQ74" s="130" t="s">
        <v>177</v>
      </c>
      <c r="AR74" s="129">
        <v>9201</v>
      </c>
      <c r="AS74" s="117"/>
    </row>
    <row r="75" spans="1:45" ht="15" customHeight="1">
      <c r="A75" t="s">
        <v>169</v>
      </c>
      <c r="B75" s="188" t="s">
        <v>192</v>
      </c>
      <c r="C75" s="124" t="s">
        <v>178</v>
      </c>
      <c r="D75" s="125">
        <v>1451565</v>
      </c>
      <c r="E75" s="126">
        <v>6274</v>
      </c>
      <c r="F75" s="127">
        <v>76374</v>
      </c>
      <c r="G75" s="127">
        <v>107760</v>
      </c>
      <c r="H75" s="127">
        <v>42886</v>
      </c>
      <c r="I75" s="127">
        <v>39356</v>
      </c>
      <c r="J75" s="127">
        <v>2335</v>
      </c>
      <c r="K75" s="127">
        <v>15622</v>
      </c>
      <c r="L75" s="127">
        <v>24140</v>
      </c>
      <c r="M75" s="127">
        <v>52588</v>
      </c>
      <c r="N75" s="127">
        <v>26588</v>
      </c>
      <c r="O75" s="127">
        <v>138564</v>
      </c>
      <c r="P75" s="127">
        <v>165537</v>
      </c>
      <c r="Q75" s="127">
        <v>51147</v>
      </c>
      <c r="R75" s="127">
        <v>18545</v>
      </c>
      <c r="S75" s="127">
        <v>5358</v>
      </c>
      <c r="T75" s="127">
        <v>1672</v>
      </c>
      <c r="U75" s="127">
        <v>6889</v>
      </c>
      <c r="V75" s="127">
        <v>125611</v>
      </c>
      <c r="W75" s="127">
        <v>38042</v>
      </c>
      <c r="X75" s="127">
        <v>625</v>
      </c>
      <c r="Y75" s="127">
        <v>640</v>
      </c>
      <c r="Z75" s="127">
        <v>1320</v>
      </c>
      <c r="AA75" s="127">
        <v>5587</v>
      </c>
      <c r="AB75" s="127">
        <v>37728</v>
      </c>
      <c r="AC75" s="127">
        <v>6717</v>
      </c>
      <c r="AD75" s="127">
        <v>7533</v>
      </c>
      <c r="AE75" s="127">
        <v>17831</v>
      </c>
      <c r="AF75" s="127">
        <v>97459</v>
      </c>
      <c r="AG75" s="127">
        <v>4970</v>
      </c>
      <c r="AH75" s="127">
        <v>7838</v>
      </c>
      <c r="AI75" s="127">
        <v>57804</v>
      </c>
      <c r="AJ75" s="127">
        <v>10546</v>
      </c>
      <c r="AK75" s="127">
        <v>79680</v>
      </c>
      <c r="AL75" s="127">
        <v>11233</v>
      </c>
      <c r="AM75" s="127">
        <v>1745</v>
      </c>
      <c r="AN75" s="127">
        <v>6556</v>
      </c>
      <c r="AO75" s="127">
        <v>102490</v>
      </c>
      <c r="AP75" s="127">
        <v>47975</v>
      </c>
      <c r="AQ75" s="130" t="s">
        <v>179</v>
      </c>
      <c r="AR75" s="129">
        <v>767067</v>
      </c>
      <c r="AS75" s="117"/>
    </row>
    <row r="76" spans="1:45" s="131" customFormat="1" ht="15" customHeight="1">
      <c r="A76" s="131" t="s">
        <v>169</v>
      </c>
      <c r="B76" s="144" t="s">
        <v>180</v>
      </c>
      <c r="C76" s="145" t="s">
        <v>181</v>
      </c>
      <c r="D76" s="146">
        <v>2.79</v>
      </c>
      <c r="E76" s="147">
        <v>2.94</v>
      </c>
      <c r="F76" s="148">
        <v>2.8</v>
      </c>
      <c r="G76" s="148">
        <v>2.79</v>
      </c>
      <c r="H76" s="148">
        <v>3.64</v>
      </c>
      <c r="I76" s="148">
        <v>2.44</v>
      </c>
      <c r="J76" s="148">
        <v>3.84</v>
      </c>
      <c r="K76" s="148">
        <v>3.05</v>
      </c>
      <c r="L76" s="148">
        <v>3.02</v>
      </c>
      <c r="M76" s="148">
        <v>2.83</v>
      </c>
      <c r="N76" s="148">
        <v>3.09</v>
      </c>
      <c r="O76" s="148">
        <v>2.54</v>
      </c>
      <c r="P76" s="148">
        <v>2.58</v>
      </c>
      <c r="Q76" s="148">
        <v>2.64</v>
      </c>
      <c r="R76" s="148">
        <v>2.77</v>
      </c>
      <c r="S76" s="148">
        <v>2.93</v>
      </c>
      <c r="T76" s="148">
        <v>2.96</v>
      </c>
      <c r="U76" s="148">
        <v>3.13</v>
      </c>
      <c r="V76" s="148">
        <v>2.7</v>
      </c>
      <c r="W76" s="148">
        <v>2.4300000000000002</v>
      </c>
      <c r="X76" s="148">
        <v>2.95</v>
      </c>
      <c r="Y76" s="148">
        <v>2.98</v>
      </c>
      <c r="Z76" s="148">
        <v>2.73</v>
      </c>
      <c r="AA76" s="148">
        <v>3.02</v>
      </c>
      <c r="AB76" s="148">
        <v>2.29</v>
      </c>
      <c r="AC76" s="148">
        <v>2.91</v>
      </c>
      <c r="AD76" s="148">
        <v>3.41</v>
      </c>
      <c r="AE76" s="148">
        <v>3.62</v>
      </c>
      <c r="AF76" s="148">
        <v>3.05</v>
      </c>
      <c r="AG76" s="148">
        <v>3.12</v>
      </c>
      <c r="AH76" s="148">
        <v>2.98</v>
      </c>
      <c r="AI76" s="148">
        <v>3.7</v>
      </c>
      <c r="AJ76" s="148">
        <v>3.09</v>
      </c>
      <c r="AK76" s="148">
        <v>2.73</v>
      </c>
      <c r="AL76" s="148">
        <v>3.57</v>
      </c>
      <c r="AM76" s="148">
        <v>3.06</v>
      </c>
      <c r="AN76" s="148">
        <v>3.65</v>
      </c>
      <c r="AO76" s="148">
        <v>2.42</v>
      </c>
      <c r="AP76" s="148">
        <v>2.58</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208</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209</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84</v>
      </c>
      <c r="E7" s="126" t="s">
        <v>172</v>
      </c>
      <c r="F7" s="127">
        <v>1</v>
      </c>
      <c r="G7" s="127">
        <v>7</v>
      </c>
      <c r="H7" s="127">
        <v>8</v>
      </c>
      <c r="I7" s="127" t="s">
        <v>171</v>
      </c>
      <c r="J7" s="127" t="s">
        <v>172</v>
      </c>
      <c r="K7" s="127" t="s">
        <v>171</v>
      </c>
      <c r="L7" s="127">
        <v>1</v>
      </c>
      <c r="M7" s="127">
        <v>4</v>
      </c>
      <c r="N7" s="127">
        <v>3</v>
      </c>
      <c r="O7" s="127">
        <v>6</v>
      </c>
      <c r="P7" s="127">
        <v>13</v>
      </c>
      <c r="Q7" s="127">
        <v>3</v>
      </c>
      <c r="R7" s="127">
        <v>3</v>
      </c>
      <c r="S7" s="127" t="s">
        <v>172</v>
      </c>
      <c r="T7" s="127" t="s">
        <v>172</v>
      </c>
      <c r="U7" s="127" t="s">
        <v>172</v>
      </c>
      <c r="V7" s="127">
        <v>3</v>
      </c>
      <c r="W7" s="127">
        <v>4</v>
      </c>
      <c r="X7" s="127" t="s">
        <v>171</v>
      </c>
      <c r="Y7" s="127" t="s">
        <v>172</v>
      </c>
      <c r="Z7" s="127" t="s">
        <v>172</v>
      </c>
      <c r="AA7" s="127" t="s">
        <v>171</v>
      </c>
      <c r="AB7" s="127" t="s">
        <v>171</v>
      </c>
      <c r="AC7" s="127" t="s">
        <v>172</v>
      </c>
      <c r="AD7" s="127">
        <v>1</v>
      </c>
      <c r="AE7" s="127">
        <v>2</v>
      </c>
      <c r="AF7" s="127">
        <v>6</v>
      </c>
      <c r="AG7" s="127" t="s">
        <v>172</v>
      </c>
      <c r="AH7" s="127" t="s">
        <v>171</v>
      </c>
      <c r="AI7" s="127">
        <v>5</v>
      </c>
      <c r="AJ7" s="127" t="s">
        <v>172</v>
      </c>
      <c r="AK7" s="127">
        <v>6</v>
      </c>
      <c r="AL7" s="127">
        <v>3</v>
      </c>
      <c r="AM7" s="127" t="s">
        <v>171</v>
      </c>
      <c r="AN7" s="127">
        <v>1</v>
      </c>
      <c r="AO7" s="127">
        <v>3</v>
      </c>
      <c r="AP7" s="127">
        <v>1</v>
      </c>
      <c r="AQ7" s="128" t="s">
        <v>173</v>
      </c>
      <c r="AR7" s="129">
        <v>241</v>
      </c>
      <c r="AS7" s="117"/>
    </row>
    <row r="8" spans="1:45" ht="15" customHeight="1">
      <c r="A8" t="s">
        <v>169</v>
      </c>
      <c r="B8" s="188" t="s">
        <v>170</v>
      </c>
      <c r="C8" s="124">
        <v>4</v>
      </c>
      <c r="D8" s="125">
        <v>190</v>
      </c>
      <c r="E8" s="126" t="s">
        <v>172</v>
      </c>
      <c r="F8" s="127">
        <v>7</v>
      </c>
      <c r="G8" s="127">
        <v>11</v>
      </c>
      <c r="H8" s="127">
        <v>6</v>
      </c>
      <c r="I8" s="127">
        <v>2</v>
      </c>
      <c r="J8" s="127" t="s">
        <v>172</v>
      </c>
      <c r="K8" s="127">
        <v>4</v>
      </c>
      <c r="L8" s="127">
        <v>2</v>
      </c>
      <c r="M8" s="127">
        <v>10</v>
      </c>
      <c r="N8" s="127">
        <v>2</v>
      </c>
      <c r="O8" s="127">
        <v>20</v>
      </c>
      <c r="P8" s="127">
        <v>14</v>
      </c>
      <c r="Q8" s="127">
        <v>12</v>
      </c>
      <c r="R8" s="127">
        <v>2</v>
      </c>
      <c r="S8" s="127" t="s">
        <v>172</v>
      </c>
      <c r="T8" s="127" t="s">
        <v>172</v>
      </c>
      <c r="U8" s="127" t="s">
        <v>172</v>
      </c>
      <c r="V8" s="127">
        <v>8</v>
      </c>
      <c r="W8" s="127">
        <v>7</v>
      </c>
      <c r="X8" s="127" t="s">
        <v>171</v>
      </c>
      <c r="Y8" s="127" t="s">
        <v>172</v>
      </c>
      <c r="Z8" s="127" t="s">
        <v>172</v>
      </c>
      <c r="AA8" s="127">
        <v>2</v>
      </c>
      <c r="AB8" s="127">
        <v>5</v>
      </c>
      <c r="AC8" s="127" t="s">
        <v>172</v>
      </c>
      <c r="AD8" s="127">
        <v>2</v>
      </c>
      <c r="AE8" s="127">
        <v>5</v>
      </c>
      <c r="AF8" s="127">
        <v>14</v>
      </c>
      <c r="AG8" s="127" t="s">
        <v>172</v>
      </c>
      <c r="AH8" s="127" t="s">
        <v>171</v>
      </c>
      <c r="AI8" s="127">
        <v>2</v>
      </c>
      <c r="AJ8" s="127" t="s">
        <v>172</v>
      </c>
      <c r="AK8" s="127">
        <v>11</v>
      </c>
      <c r="AL8" s="127">
        <v>6</v>
      </c>
      <c r="AM8" s="127">
        <v>3</v>
      </c>
      <c r="AN8" s="127">
        <v>2</v>
      </c>
      <c r="AO8" s="127">
        <v>17</v>
      </c>
      <c r="AP8" s="127">
        <v>10</v>
      </c>
      <c r="AQ8" s="130" t="s">
        <v>174</v>
      </c>
      <c r="AR8" s="129">
        <v>372</v>
      </c>
      <c r="AS8" s="117"/>
    </row>
    <row r="9" spans="1:45" ht="15" customHeight="1">
      <c r="A9" t="s">
        <v>169</v>
      </c>
      <c r="B9" s="188" t="s">
        <v>170</v>
      </c>
      <c r="C9" s="124">
        <v>3</v>
      </c>
      <c r="D9" s="125">
        <v>367</v>
      </c>
      <c r="E9" s="126" t="s">
        <v>172</v>
      </c>
      <c r="F9" s="127">
        <v>25</v>
      </c>
      <c r="G9" s="127">
        <v>16</v>
      </c>
      <c r="H9" s="127">
        <v>4</v>
      </c>
      <c r="I9" s="127">
        <v>5</v>
      </c>
      <c r="J9" s="127" t="s">
        <v>172</v>
      </c>
      <c r="K9" s="127">
        <v>1</v>
      </c>
      <c r="L9" s="127">
        <v>10</v>
      </c>
      <c r="M9" s="127">
        <v>5</v>
      </c>
      <c r="N9" s="127">
        <v>4</v>
      </c>
      <c r="O9" s="127">
        <v>49</v>
      </c>
      <c r="P9" s="127">
        <v>46</v>
      </c>
      <c r="Q9" s="127">
        <v>7</v>
      </c>
      <c r="R9" s="127">
        <v>7</v>
      </c>
      <c r="S9" s="127" t="s">
        <v>172</v>
      </c>
      <c r="T9" s="127" t="s">
        <v>172</v>
      </c>
      <c r="U9" s="127" t="s">
        <v>172</v>
      </c>
      <c r="V9" s="127">
        <v>35</v>
      </c>
      <c r="W9" s="127">
        <v>9</v>
      </c>
      <c r="X9" s="127" t="s">
        <v>171</v>
      </c>
      <c r="Y9" s="127" t="s">
        <v>172</v>
      </c>
      <c r="Z9" s="127" t="s">
        <v>172</v>
      </c>
      <c r="AA9" s="127" t="s">
        <v>171</v>
      </c>
      <c r="AB9" s="127">
        <v>7</v>
      </c>
      <c r="AC9" s="127" t="s">
        <v>172</v>
      </c>
      <c r="AD9" s="127" t="s">
        <v>171</v>
      </c>
      <c r="AE9" s="127">
        <v>5</v>
      </c>
      <c r="AF9" s="127">
        <v>15</v>
      </c>
      <c r="AG9" s="127" t="s">
        <v>172</v>
      </c>
      <c r="AH9" s="127">
        <v>6</v>
      </c>
      <c r="AI9" s="127">
        <v>7</v>
      </c>
      <c r="AJ9" s="127" t="s">
        <v>172</v>
      </c>
      <c r="AK9" s="127">
        <v>22</v>
      </c>
      <c r="AL9" s="127">
        <v>7</v>
      </c>
      <c r="AM9" s="127">
        <v>1</v>
      </c>
      <c r="AN9" s="127">
        <v>3</v>
      </c>
      <c r="AO9" s="127">
        <v>36</v>
      </c>
      <c r="AP9" s="127">
        <v>21</v>
      </c>
      <c r="AQ9" s="130" t="s">
        <v>175</v>
      </c>
      <c r="AR9" s="129">
        <v>430</v>
      </c>
      <c r="AS9" s="117"/>
    </row>
    <row r="10" spans="1:45" ht="15" customHeight="1">
      <c r="A10" t="s">
        <v>169</v>
      </c>
      <c r="B10" s="188" t="s">
        <v>170</v>
      </c>
      <c r="C10" s="124">
        <v>2</v>
      </c>
      <c r="D10" s="125">
        <v>486</v>
      </c>
      <c r="E10" s="126" t="s">
        <v>172</v>
      </c>
      <c r="F10" s="127">
        <v>34</v>
      </c>
      <c r="G10" s="127">
        <v>34</v>
      </c>
      <c r="H10" s="127">
        <v>8</v>
      </c>
      <c r="I10" s="127">
        <v>9</v>
      </c>
      <c r="J10" s="127" t="s">
        <v>172</v>
      </c>
      <c r="K10" s="127">
        <v>1</v>
      </c>
      <c r="L10" s="127">
        <v>6</v>
      </c>
      <c r="M10" s="127">
        <v>6</v>
      </c>
      <c r="N10" s="127">
        <v>1</v>
      </c>
      <c r="O10" s="127">
        <v>81</v>
      </c>
      <c r="P10" s="127">
        <v>74</v>
      </c>
      <c r="Q10" s="127">
        <v>14</v>
      </c>
      <c r="R10" s="127">
        <v>11</v>
      </c>
      <c r="S10" s="127" t="s">
        <v>172</v>
      </c>
      <c r="T10" s="127" t="s">
        <v>172</v>
      </c>
      <c r="U10" s="127" t="s">
        <v>172</v>
      </c>
      <c r="V10" s="127">
        <v>41</v>
      </c>
      <c r="W10" s="127">
        <v>11</v>
      </c>
      <c r="X10" s="127" t="s">
        <v>171</v>
      </c>
      <c r="Y10" s="127" t="s">
        <v>172</v>
      </c>
      <c r="Z10" s="127" t="s">
        <v>172</v>
      </c>
      <c r="AA10" s="127">
        <v>2</v>
      </c>
      <c r="AB10" s="127">
        <v>13</v>
      </c>
      <c r="AC10" s="127" t="s">
        <v>172</v>
      </c>
      <c r="AD10" s="127">
        <v>2</v>
      </c>
      <c r="AE10" s="127">
        <v>2</v>
      </c>
      <c r="AF10" s="127">
        <v>8</v>
      </c>
      <c r="AG10" s="127" t="s">
        <v>172</v>
      </c>
      <c r="AH10" s="127">
        <v>2</v>
      </c>
      <c r="AI10" s="127">
        <v>7</v>
      </c>
      <c r="AJ10" s="127" t="s">
        <v>172</v>
      </c>
      <c r="AK10" s="127">
        <v>20</v>
      </c>
      <c r="AL10" s="127">
        <v>3</v>
      </c>
      <c r="AM10" s="127">
        <v>2</v>
      </c>
      <c r="AN10" s="127">
        <v>3</v>
      </c>
      <c r="AO10" s="127">
        <v>35</v>
      </c>
      <c r="AP10" s="127">
        <v>50</v>
      </c>
      <c r="AQ10" s="130" t="s">
        <v>176</v>
      </c>
      <c r="AR10" s="129" t="s">
        <v>183</v>
      </c>
      <c r="AS10" s="117"/>
    </row>
    <row r="11" spans="1:45" ht="15" customHeight="1">
      <c r="A11" t="s">
        <v>169</v>
      </c>
      <c r="B11" s="188" t="s">
        <v>170</v>
      </c>
      <c r="C11" s="124">
        <v>1</v>
      </c>
      <c r="D11" s="125">
        <v>527</v>
      </c>
      <c r="E11" s="126" t="s">
        <v>172</v>
      </c>
      <c r="F11" s="127">
        <v>9</v>
      </c>
      <c r="G11" s="127">
        <v>37</v>
      </c>
      <c r="H11" s="127">
        <v>5</v>
      </c>
      <c r="I11" s="127">
        <v>20</v>
      </c>
      <c r="J11" s="127" t="s">
        <v>172</v>
      </c>
      <c r="K11" s="127">
        <v>2</v>
      </c>
      <c r="L11" s="127">
        <v>5</v>
      </c>
      <c r="M11" s="127">
        <v>19</v>
      </c>
      <c r="N11" s="127">
        <v>4</v>
      </c>
      <c r="O11" s="127">
        <v>76</v>
      </c>
      <c r="P11" s="127">
        <v>52</v>
      </c>
      <c r="Q11" s="127">
        <v>15</v>
      </c>
      <c r="R11" s="127">
        <v>3</v>
      </c>
      <c r="S11" s="127" t="s">
        <v>172</v>
      </c>
      <c r="T11" s="127" t="s">
        <v>172</v>
      </c>
      <c r="U11" s="127" t="s">
        <v>172</v>
      </c>
      <c r="V11" s="127">
        <v>37</v>
      </c>
      <c r="W11" s="127">
        <v>43</v>
      </c>
      <c r="X11" s="127" t="s">
        <v>171</v>
      </c>
      <c r="Y11" s="127" t="s">
        <v>172</v>
      </c>
      <c r="Z11" s="127" t="s">
        <v>172</v>
      </c>
      <c r="AA11" s="127">
        <v>3</v>
      </c>
      <c r="AB11" s="127">
        <v>13</v>
      </c>
      <c r="AC11" s="127" t="s">
        <v>172</v>
      </c>
      <c r="AD11" s="127">
        <v>2</v>
      </c>
      <c r="AE11" s="127">
        <v>5</v>
      </c>
      <c r="AF11" s="127">
        <v>28</v>
      </c>
      <c r="AG11" s="127" t="s">
        <v>172</v>
      </c>
      <c r="AH11" s="127">
        <v>1</v>
      </c>
      <c r="AI11" s="127">
        <v>1</v>
      </c>
      <c r="AJ11" s="127" t="s">
        <v>172</v>
      </c>
      <c r="AK11" s="127">
        <v>13</v>
      </c>
      <c r="AL11" s="127">
        <v>1</v>
      </c>
      <c r="AM11" s="127" t="s">
        <v>171</v>
      </c>
      <c r="AN11" s="127">
        <v>1</v>
      </c>
      <c r="AO11" s="127">
        <v>76</v>
      </c>
      <c r="AP11" s="127">
        <v>51</v>
      </c>
      <c r="AQ11" s="130" t="s">
        <v>177</v>
      </c>
      <c r="AR11" s="129">
        <v>14</v>
      </c>
      <c r="AS11" s="117"/>
    </row>
    <row r="12" spans="1:45" ht="15" customHeight="1">
      <c r="A12" t="s">
        <v>169</v>
      </c>
      <c r="B12" s="188" t="s">
        <v>170</v>
      </c>
      <c r="C12" s="124" t="s">
        <v>178</v>
      </c>
      <c r="D12" s="125">
        <v>1654</v>
      </c>
      <c r="E12" s="126">
        <v>4</v>
      </c>
      <c r="F12" s="127">
        <v>76</v>
      </c>
      <c r="G12" s="127">
        <v>105</v>
      </c>
      <c r="H12" s="127">
        <v>31</v>
      </c>
      <c r="I12" s="127">
        <v>36</v>
      </c>
      <c r="J12" s="127">
        <v>1</v>
      </c>
      <c r="K12" s="127">
        <v>8</v>
      </c>
      <c r="L12" s="127">
        <v>24</v>
      </c>
      <c r="M12" s="127">
        <v>44</v>
      </c>
      <c r="N12" s="127">
        <v>14</v>
      </c>
      <c r="O12" s="127">
        <v>232</v>
      </c>
      <c r="P12" s="127">
        <v>199</v>
      </c>
      <c r="Q12" s="127">
        <v>51</v>
      </c>
      <c r="R12" s="127">
        <v>26</v>
      </c>
      <c r="S12" s="127">
        <v>4</v>
      </c>
      <c r="T12" s="127">
        <v>3</v>
      </c>
      <c r="U12" s="127">
        <v>3</v>
      </c>
      <c r="V12" s="127">
        <v>124</v>
      </c>
      <c r="W12" s="127">
        <v>74</v>
      </c>
      <c r="X12" s="127" t="s">
        <v>171</v>
      </c>
      <c r="Y12" s="127">
        <v>1</v>
      </c>
      <c r="Z12" s="127">
        <v>2</v>
      </c>
      <c r="AA12" s="127">
        <v>7</v>
      </c>
      <c r="AB12" s="127">
        <v>38</v>
      </c>
      <c r="AC12" s="127">
        <v>4</v>
      </c>
      <c r="AD12" s="127">
        <v>7</v>
      </c>
      <c r="AE12" s="127">
        <v>19</v>
      </c>
      <c r="AF12" s="127">
        <v>71</v>
      </c>
      <c r="AG12" s="127">
        <v>4</v>
      </c>
      <c r="AH12" s="127">
        <v>9</v>
      </c>
      <c r="AI12" s="127">
        <v>22</v>
      </c>
      <c r="AJ12" s="127">
        <v>3</v>
      </c>
      <c r="AK12" s="127">
        <v>72</v>
      </c>
      <c r="AL12" s="127">
        <v>20</v>
      </c>
      <c r="AM12" s="127">
        <v>6</v>
      </c>
      <c r="AN12" s="127">
        <v>10</v>
      </c>
      <c r="AO12" s="127">
        <v>167</v>
      </c>
      <c r="AP12" s="127">
        <v>133</v>
      </c>
      <c r="AQ12" s="130" t="s">
        <v>179</v>
      </c>
      <c r="AR12" s="129">
        <v>1057</v>
      </c>
      <c r="AS12" s="117"/>
    </row>
    <row r="13" spans="1:45" s="131" customFormat="1" ht="15" customHeight="1">
      <c r="A13" s="131" t="s">
        <v>169</v>
      </c>
      <c r="B13" s="132" t="s">
        <v>180</v>
      </c>
      <c r="C13" s="133" t="s">
        <v>181</v>
      </c>
      <c r="D13" s="134">
        <v>2.29</v>
      </c>
      <c r="E13" s="135" t="s">
        <v>172</v>
      </c>
      <c r="F13" s="136">
        <v>2.4300000000000002</v>
      </c>
      <c r="G13" s="136">
        <v>2.21</v>
      </c>
      <c r="H13" s="136">
        <v>3.13</v>
      </c>
      <c r="I13" s="136">
        <v>1.69</v>
      </c>
      <c r="J13" s="136" t="s">
        <v>172</v>
      </c>
      <c r="K13" s="136">
        <v>2.88</v>
      </c>
      <c r="L13" s="136">
        <v>2.5</v>
      </c>
      <c r="M13" s="136">
        <v>2.41</v>
      </c>
      <c r="N13" s="136">
        <v>2.93</v>
      </c>
      <c r="O13" s="136">
        <v>2.13</v>
      </c>
      <c r="P13" s="136">
        <v>2.31</v>
      </c>
      <c r="Q13" s="136">
        <v>2.4900000000000002</v>
      </c>
      <c r="R13" s="136">
        <v>2.65</v>
      </c>
      <c r="S13" s="136" t="s">
        <v>172</v>
      </c>
      <c r="T13" s="136" t="s">
        <v>172</v>
      </c>
      <c r="U13" s="136" t="s">
        <v>172</v>
      </c>
      <c r="V13" s="136">
        <v>2.19</v>
      </c>
      <c r="W13" s="136">
        <v>1.89</v>
      </c>
      <c r="X13" s="136" t="s">
        <v>171</v>
      </c>
      <c r="Y13" s="136" t="s">
        <v>172</v>
      </c>
      <c r="Z13" s="136" t="s">
        <v>172</v>
      </c>
      <c r="AA13" s="136">
        <v>2.14</v>
      </c>
      <c r="AB13" s="136">
        <v>2.11</v>
      </c>
      <c r="AC13" s="136" t="s">
        <v>172</v>
      </c>
      <c r="AD13" s="136">
        <v>2.71</v>
      </c>
      <c r="AE13" s="136">
        <v>2.84</v>
      </c>
      <c r="AF13" s="136">
        <v>2.46</v>
      </c>
      <c r="AG13" s="136" t="s">
        <v>172</v>
      </c>
      <c r="AH13" s="136">
        <v>2.56</v>
      </c>
      <c r="AI13" s="136">
        <v>3.14</v>
      </c>
      <c r="AJ13" s="136" t="s">
        <v>172</v>
      </c>
      <c r="AK13" s="136">
        <v>2.68</v>
      </c>
      <c r="AL13" s="136">
        <v>3.35</v>
      </c>
      <c r="AM13" s="136">
        <v>3.17</v>
      </c>
      <c r="AN13" s="136">
        <v>2.9</v>
      </c>
      <c r="AO13" s="136">
        <v>2.02</v>
      </c>
      <c r="AP13" s="136">
        <v>1.95</v>
      </c>
      <c r="AQ13" s="130" t="s">
        <v>182</v>
      </c>
      <c r="AR13" s="137" t="s">
        <v>183</v>
      </c>
      <c r="AS13" s="138"/>
    </row>
    <row r="14" spans="1:45" ht="15" customHeight="1">
      <c r="A14" t="s">
        <v>169</v>
      </c>
      <c r="B14" s="139" t="s">
        <v>184</v>
      </c>
      <c r="C14" s="140">
        <v>5</v>
      </c>
      <c r="D14" s="125">
        <v>21726</v>
      </c>
      <c r="E14" s="141">
        <v>77</v>
      </c>
      <c r="F14" s="142">
        <v>703</v>
      </c>
      <c r="G14" s="142">
        <v>1403</v>
      </c>
      <c r="H14" s="142">
        <v>2537</v>
      </c>
      <c r="I14" s="142">
        <v>634</v>
      </c>
      <c r="J14" s="142">
        <v>355</v>
      </c>
      <c r="K14" s="142">
        <v>688</v>
      </c>
      <c r="L14" s="142">
        <v>335</v>
      </c>
      <c r="M14" s="142">
        <v>1420</v>
      </c>
      <c r="N14" s="142">
        <v>1193</v>
      </c>
      <c r="O14" s="142">
        <v>798</v>
      </c>
      <c r="P14" s="142">
        <v>1093</v>
      </c>
      <c r="Q14" s="142">
        <v>421</v>
      </c>
      <c r="R14" s="142">
        <v>209</v>
      </c>
      <c r="S14" s="142">
        <v>91</v>
      </c>
      <c r="T14" s="142">
        <v>15</v>
      </c>
      <c r="U14" s="142">
        <v>192</v>
      </c>
      <c r="V14" s="142">
        <v>1315</v>
      </c>
      <c r="W14" s="142">
        <v>314</v>
      </c>
      <c r="X14" s="142" t="s">
        <v>171</v>
      </c>
      <c r="Y14" s="142">
        <v>48</v>
      </c>
      <c r="Z14" s="142">
        <v>37</v>
      </c>
      <c r="AA14" s="142">
        <v>103</v>
      </c>
      <c r="AB14" s="142">
        <v>232</v>
      </c>
      <c r="AC14" s="142">
        <v>138</v>
      </c>
      <c r="AD14" s="142">
        <v>820</v>
      </c>
      <c r="AE14" s="142">
        <v>1432</v>
      </c>
      <c r="AF14" s="142">
        <v>1599</v>
      </c>
      <c r="AG14" s="142">
        <v>62</v>
      </c>
      <c r="AH14" s="142">
        <v>38</v>
      </c>
      <c r="AI14" s="142">
        <v>338</v>
      </c>
      <c r="AJ14" s="142">
        <v>32</v>
      </c>
      <c r="AK14" s="142">
        <v>1857</v>
      </c>
      <c r="AL14" s="142">
        <v>182</v>
      </c>
      <c r="AM14" s="142">
        <v>15</v>
      </c>
      <c r="AN14" s="142">
        <v>145</v>
      </c>
      <c r="AO14" s="142">
        <v>531</v>
      </c>
      <c r="AP14" s="142">
        <v>324</v>
      </c>
      <c r="AQ14" s="128" t="s">
        <v>173</v>
      </c>
      <c r="AR14" s="143">
        <v>4373</v>
      </c>
      <c r="AS14" s="117"/>
    </row>
    <row r="15" spans="1:45" ht="15" customHeight="1">
      <c r="A15" t="s">
        <v>169</v>
      </c>
      <c r="B15" s="188" t="s">
        <v>184</v>
      </c>
      <c r="C15" s="124">
        <v>4</v>
      </c>
      <c r="D15" s="125">
        <v>18394</v>
      </c>
      <c r="E15" s="126">
        <v>105</v>
      </c>
      <c r="F15" s="127">
        <v>1173</v>
      </c>
      <c r="G15" s="127">
        <v>1084</v>
      </c>
      <c r="H15" s="127">
        <v>856</v>
      </c>
      <c r="I15" s="127">
        <v>678</v>
      </c>
      <c r="J15" s="127">
        <v>92</v>
      </c>
      <c r="K15" s="127">
        <v>478</v>
      </c>
      <c r="L15" s="127">
        <v>340</v>
      </c>
      <c r="M15" s="127">
        <v>1125</v>
      </c>
      <c r="N15" s="127">
        <v>823</v>
      </c>
      <c r="O15" s="127">
        <v>877</v>
      </c>
      <c r="P15" s="127">
        <v>1558</v>
      </c>
      <c r="Q15" s="127">
        <v>710</v>
      </c>
      <c r="R15" s="127">
        <v>217</v>
      </c>
      <c r="S15" s="127">
        <v>186</v>
      </c>
      <c r="T15" s="127">
        <v>19</v>
      </c>
      <c r="U15" s="127">
        <v>164</v>
      </c>
      <c r="V15" s="127">
        <v>942</v>
      </c>
      <c r="W15" s="127">
        <v>373</v>
      </c>
      <c r="X15" s="127">
        <v>9</v>
      </c>
      <c r="Y15" s="127">
        <v>16</v>
      </c>
      <c r="Z15" s="127">
        <v>39</v>
      </c>
      <c r="AA15" s="127">
        <v>56</v>
      </c>
      <c r="AB15" s="127">
        <v>534</v>
      </c>
      <c r="AC15" s="127">
        <v>166</v>
      </c>
      <c r="AD15" s="127">
        <v>397</v>
      </c>
      <c r="AE15" s="127">
        <v>745</v>
      </c>
      <c r="AF15" s="127">
        <v>1123</v>
      </c>
      <c r="AG15" s="127">
        <v>78</v>
      </c>
      <c r="AH15" s="127">
        <v>79</v>
      </c>
      <c r="AI15" s="127">
        <v>465</v>
      </c>
      <c r="AJ15" s="127">
        <v>31</v>
      </c>
      <c r="AK15" s="127">
        <v>1386</v>
      </c>
      <c r="AL15" s="127">
        <v>151</v>
      </c>
      <c r="AM15" s="127">
        <v>20</v>
      </c>
      <c r="AN15" s="127">
        <v>126</v>
      </c>
      <c r="AO15" s="127">
        <v>633</v>
      </c>
      <c r="AP15" s="127">
        <v>540</v>
      </c>
      <c r="AQ15" s="130" t="s">
        <v>174</v>
      </c>
      <c r="AR15" s="129">
        <v>4583</v>
      </c>
      <c r="AS15" s="117"/>
    </row>
    <row r="16" spans="1:45" ht="15" customHeight="1">
      <c r="A16" t="s">
        <v>169</v>
      </c>
      <c r="B16" s="188" t="s">
        <v>184</v>
      </c>
      <c r="C16" s="124">
        <v>3</v>
      </c>
      <c r="D16" s="125">
        <v>15546</v>
      </c>
      <c r="E16" s="126">
        <v>93</v>
      </c>
      <c r="F16" s="127">
        <v>1104</v>
      </c>
      <c r="G16" s="127">
        <v>985</v>
      </c>
      <c r="H16" s="127">
        <v>726</v>
      </c>
      <c r="I16" s="127">
        <v>782</v>
      </c>
      <c r="J16" s="127">
        <v>76</v>
      </c>
      <c r="K16" s="127">
        <v>304</v>
      </c>
      <c r="L16" s="127">
        <v>460</v>
      </c>
      <c r="M16" s="127">
        <v>574</v>
      </c>
      <c r="N16" s="127">
        <v>358</v>
      </c>
      <c r="O16" s="127">
        <v>898</v>
      </c>
      <c r="P16" s="127">
        <v>1700</v>
      </c>
      <c r="Q16" s="127">
        <v>258</v>
      </c>
      <c r="R16" s="127">
        <v>212</v>
      </c>
      <c r="S16" s="127">
        <v>198</v>
      </c>
      <c r="T16" s="127">
        <v>29</v>
      </c>
      <c r="U16" s="127">
        <v>86</v>
      </c>
      <c r="V16" s="127">
        <v>1337</v>
      </c>
      <c r="W16" s="127">
        <v>291</v>
      </c>
      <c r="X16" s="127">
        <v>12</v>
      </c>
      <c r="Y16" s="127">
        <v>32</v>
      </c>
      <c r="Z16" s="127">
        <v>56</v>
      </c>
      <c r="AA16" s="127">
        <v>50</v>
      </c>
      <c r="AB16" s="127">
        <v>524</v>
      </c>
      <c r="AC16" s="127">
        <v>169</v>
      </c>
      <c r="AD16" s="127">
        <v>182</v>
      </c>
      <c r="AE16" s="127">
        <v>363</v>
      </c>
      <c r="AF16" s="127">
        <v>563</v>
      </c>
      <c r="AG16" s="127">
        <v>103</v>
      </c>
      <c r="AH16" s="127">
        <v>180</v>
      </c>
      <c r="AI16" s="127">
        <v>342</v>
      </c>
      <c r="AJ16" s="127">
        <v>18</v>
      </c>
      <c r="AK16" s="127">
        <v>1142</v>
      </c>
      <c r="AL16" s="127">
        <v>104</v>
      </c>
      <c r="AM16" s="127">
        <v>17</v>
      </c>
      <c r="AN16" s="127">
        <v>73</v>
      </c>
      <c r="AO16" s="127">
        <v>617</v>
      </c>
      <c r="AP16" s="127">
        <v>528</v>
      </c>
      <c r="AQ16" s="130" t="s">
        <v>175</v>
      </c>
      <c r="AR16" s="129">
        <v>16936</v>
      </c>
      <c r="AS16" s="117"/>
    </row>
    <row r="17" spans="1:45" ht="15" customHeight="1">
      <c r="A17" t="s">
        <v>169</v>
      </c>
      <c r="B17" s="188" t="s">
        <v>184</v>
      </c>
      <c r="C17" s="124">
        <v>2</v>
      </c>
      <c r="D17" s="125">
        <v>9181</v>
      </c>
      <c r="E17" s="126">
        <v>57</v>
      </c>
      <c r="F17" s="127">
        <v>476</v>
      </c>
      <c r="G17" s="127">
        <v>852</v>
      </c>
      <c r="H17" s="127">
        <v>379</v>
      </c>
      <c r="I17" s="127">
        <v>409</v>
      </c>
      <c r="J17" s="127">
        <v>15</v>
      </c>
      <c r="K17" s="127">
        <v>149</v>
      </c>
      <c r="L17" s="127">
        <v>125</v>
      </c>
      <c r="M17" s="127">
        <v>350</v>
      </c>
      <c r="N17" s="127">
        <v>185</v>
      </c>
      <c r="O17" s="127">
        <v>757</v>
      </c>
      <c r="P17" s="127">
        <v>1093</v>
      </c>
      <c r="Q17" s="127">
        <v>333</v>
      </c>
      <c r="R17" s="127">
        <v>150</v>
      </c>
      <c r="S17" s="127">
        <v>61</v>
      </c>
      <c r="T17" s="127">
        <v>10</v>
      </c>
      <c r="U17" s="127">
        <v>76</v>
      </c>
      <c r="V17" s="127">
        <v>610</v>
      </c>
      <c r="W17" s="127">
        <v>190</v>
      </c>
      <c r="X17" s="127">
        <v>3</v>
      </c>
      <c r="Y17" s="127">
        <v>7</v>
      </c>
      <c r="Z17" s="127">
        <v>27</v>
      </c>
      <c r="AA17" s="127">
        <v>28</v>
      </c>
      <c r="AB17" s="127">
        <v>477</v>
      </c>
      <c r="AC17" s="127">
        <v>101</v>
      </c>
      <c r="AD17" s="127">
        <v>226</v>
      </c>
      <c r="AE17" s="127">
        <v>143</v>
      </c>
      <c r="AF17" s="127">
        <v>301</v>
      </c>
      <c r="AG17" s="127">
        <v>34</v>
      </c>
      <c r="AH17" s="127">
        <v>25</v>
      </c>
      <c r="AI17" s="127">
        <v>86</v>
      </c>
      <c r="AJ17" s="127">
        <v>7</v>
      </c>
      <c r="AK17" s="127">
        <v>542</v>
      </c>
      <c r="AL17" s="127">
        <v>18</v>
      </c>
      <c r="AM17" s="127">
        <v>16</v>
      </c>
      <c r="AN17" s="127">
        <v>6</v>
      </c>
      <c r="AO17" s="127">
        <v>476</v>
      </c>
      <c r="AP17" s="127">
        <v>381</v>
      </c>
      <c r="AQ17" s="130" t="s">
        <v>176</v>
      </c>
      <c r="AR17" s="129">
        <v>27</v>
      </c>
      <c r="AS17" s="117"/>
    </row>
    <row r="18" spans="1:45" ht="15" customHeight="1">
      <c r="A18" t="s">
        <v>169</v>
      </c>
      <c r="B18" s="188" t="s">
        <v>184</v>
      </c>
      <c r="C18" s="124">
        <v>1</v>
      </c>
      <c r="D18" s="125">
        <v>4389</v>
      </c>
      <c r="E18" s="126">
        <v>19</v>
      </c>
      <c r="F18" s="127">
        <v>73</v>
      </c>
      <c r="G18" s="127">
        <v>447</v>
      </c>
      <c r="H18" s="127">
        <v>93</v>
      </c>
      <c r="I18" s="127">
        <v>246</v>
      </c>
      <c r="J18" s="127">
        <v>12</v>
      </c>
      <c r="K18" s="127">
        <v>148</v>
      </c>
      <c r="L18" s="127">
        <v>41</v>
      </c>
      <c r="M18" s="127">
        <v>324</v>
      </c>
      <c r="N18" s="127">
        <v>196</v>
      </c>
      <c r="O18" s="127">
        <v>194</v>
      </c>
      <c r="P18" s="127">
        <v>189</v>
      </c>
      <c r="Q18" s="127">
        <v>159</v>
      </c>
      <c r="R18" s="127">
        <v>57</v>
      </c>
      <c r="S18" s="127">
        <v>6</v>
      </c>
      <c r="T18" s="127">
        <v>2</v>
      </c>
      <c r="U18" s="127">
        <v>46</v>
      </c>
      <c r="V18" s="127">
        <v>218</v>
      </c>
      <c r="W18" s="127">
        <v>211</v>
      </c>
      <c r="X18" s="127">
        <v>2</v>
      </c>
      <c r="Y18" s="127">
        <v>11</v>
      </c>
      <c r="Z18" s="127">
        <v>11</v>
      </c>
      <c r="AA18" s="127">
        <v>9</v>
      </c>
      <c r="AB18" s="127">
        <v>281</v>
      </c>
      <c r="AC18" s="127">
        <v>21</v>
      </c>
      <c r="AD18" s="127">
        <v>115</v>
      </c>
      <c r="AE18" s="127">
        <v>89</v>
      </c>
      <c r="AF18" s="127">
        <v>342</v>
      </c>
      <c r="AG18" s="127">
        <v>5</v>
      </c>
      <c r="AH18" s="127">
        <v>1</v>
      </c>
      <c r="AI18" s="127">
        <v>6</v>
      </c>
      <c r="AJ18" s="127">
        <v>2</v>
      </c>
      <c r="AK18" s="127">
        <v>383</v>
      </c>
      <c r="AL18" s="127">
        <v>2</v>
      </c>
      <c r="AM18" s="127" t="s">
        <v>171</v>
      </c>
      <c r="AN18" s="127">
        <v>1</v>
      </c>
      <c r="AO18" s="127">
        <v>327</v>
      </c>
      <c r="AP18" s="127">
        <v>100</v>
      </c>
      <c r="AQ18" s="130" t="s">
        <v>177</v>
      </c>
      <c r="AR18" s="129">
        <v>237</v>
      </c>
      <c r="AS18" s="117"/>
    </row>
    <row r="19" spans="1:45" ht="15" customHeight="1">
      <c r="A19" t="s">
        <v>169</v>
      </c>
      <c r="B19" s="188" t="s">
        <v>184</v>
      </c>
      <c r="C19" s="124" t="s">
        <v>178</v>
      </c>
      <c r="D19" s="125">
        <v>69236</v>
      </c>
      <c r="E19" s="126">
        <v>351</v>
      </c>
      <c r="F19" s="127">
        <v>3529</v>
      </c>
      <c r="G19" s="127">
        <v>4771</v>
      </c>
      <c r="H19" s="127">
        <v>4591</v>
      </c>
      <c r="I19" s="127">
        <v>2749</v>
      </c>
      <c r="J19" s="127">
        <v>550</v>
      </c>
      <c r="K19" s="127">
        <v>1767</v>
      </c>
      <c r="L19" s="127">
        <v>1301</v>
      </c>
      <c r="M19" s="127">
        <v>3793</v>
      </c>
      <c r="N19" s="127">
        <v>2755</v>
      </c>
      <c r="O19" s="127">
        <v>3524</v>
      </c>
      <c r="P19" s="127">
        <v>5633</v>
      </c>
      <c r="Q19" s="127">
        <v>1881</v>
      </c>
      <c r="R19" s="127">
        <v>845</v>
      </c>
      <c r="S19" s="127">
        <v>542</v>
      </c>
      <c r="T19" s="127">
        <v>75</v>
      </c>
      <c r="U19" s="127">
        <v>564</v>
      </c>
      <c r="V19" s="127">
        <v>4422</v>
      </c>
      <c r="W19" s="127">
        <v>1379</v>
      </c>
      <c r="X19" s="127">
        <v>26</v>
      </c>
      <c r="Y19" s="127">
        <v>114</v>
      </c>
      <c r="Z19" s="127">
        <v>170</v>
      </c>
      <c r="AA19" s="127">
        <v>246</v>
      </c>
      <c r="AB19" s="127">
        <v>2048</v>
      </c>
      <c r="AC19" s="127">
        <v>595</v>
      </c>
      <c r="AD19" s="127">
        <v>1740</v>
      </c>
      <c r="AE19" s="127">
        <v>2772</v>
      </c>
      <c r="AF19" s="127">
        <v>3928</v>
      </c>
      <c r="AG19" s="127">
        <v>282</v>
      </c>
      <c r="AH19" s="127">
        <v>323</v>
      </c>
      <c r="AI19" s="127">
        <v>1237</v>
      </c>
      <c r="AJ19" s="127">
        <v>90</v>
      </c>
      <c r="AK19" s="127">
        <v>5310</v>
      </c>
      <c r="AL19" s="127">
        <v>457</v>
      </c>
      <c r="AM19" s="127">
        <v>68</v>
      </c>
      <c r="AN19" s="127">
        <v>351</v>
      </c>
      <c r="AO19" s="127">
        <v>2584</v>
      </c>
      <c r="AP19" s="127">
        <v>1873</v>
      </c>
      <c r="AQ19" s="130" t="s">
        <v>179</v>
      </c>
      <c r="AR19" s="129">
        <v>26156</v>
      </c>
      <c r="AS19" s="117"/>
    </row>
    <row r="20" spans="1:45" s="131" customFormat="1" ht="15" customHeight="1">
      <c r="A20" s="131" t="s">
        <v>169</v>
      </c>
      <c r="B20" s="132" t="s">
        <v>180</v>
      </c>
      <c r="C20" s="133" t="s">
        <v>181</v>
      </c>
      <c r="D20" s="134">
        <v>3.63</v>
      </c>
      <c r="E20" s="135">
        <v>3.47</v>
      </c>
      <c r="F20" s="136">
        <v>3.55</v>
      </c>
      <c r="G20" s="136">
        <v>3.45</v>
      </c>
      <c r="H20" s="136">
        <v>4.17</v>
      </c>
      <c r="I20" s="136">
        <v>3.38</v>
      </c>
      <c r="J20" s="136">
        <v>4.3899999999999997</v>
      </c>
      <c r="K20" s="136">
        <v>3.8</v>
      </c>
      <c r="L20" s="136">
        <v>3.62</v>
      </c>
      <c r="M20" s="136">
        <v>3.78</v>
      </c>
      <c r="N20" s="136">
        <v>3.96</v>
      </c>
      <c r="O20" s="136">
        <v>3.38</v>
      </c>
      <c r="P20" s="136">
        <v>3.4</v>
      </c>
      <c r="Q20" s="136">
        <v>3.48</v>
      </c>
      <c r="R20" s="136">
        <v>3.44</v>
      </c>
      <c r="S20" s="136">
        <v>3.54</v>
      </c>
      <c r="T20" s="136">
        <v>3.47</v>
      </c>
      <c r="U20" s="136">
        <v>3.67</v>
      </c>
      <c r="V20" s="136">
        <v>3.57</v>
      </c>
      <c r="W20" s="136">
        <v>3.28</v>
      </c>
      <c r="X20" s="136">
        <v>3.08</v>
      </c>
      <c r="Y20" s="136">
        <v>3.73</v>
      </c>
      <c r="Z20" s="136">
        <v>3.38</v>
      </c>
      <c r="AA20" s="136">
        <v>3.88</v>
      </c>
      <c r="AB20" s="136">
        <v>2.98</v>
      </c>
      <c r="AC20" s="136">
        <v>3.5</v>
      </c>
      <c r="AD20" s="136">
        <v>3.91</v>
      </c>
      <c r="AE20" s="136">
        <v>4.1900000000000004</v>
      </c>
      <c r="AF20" s="136">
        <v>3.85</v>
      </c>
      <c r="AG20" s="136">
        <v>3.56</v>
      </c>
      <c r="AH20" s="136">
        <v>3.4</v>
      </c>
      <c r="AI20" s="136">
        <v>3.84</v>
      </c>
      <c r="AJ20" s="136">
        <v>3.93</v>
      </c>
      <c r="AK20" s="136">
        <v>3.71</v>
      </c>
      <c r="AL20" s="136">
        <v>4.08</v>
      </c>
      <c r="AM20" s="136">
        <v>3.5</v>
      </c>
      <c r="AN20" s="136">
        <v>4.16</v>
      </c>
      <c r="AO20" s="136">
        <v>3.22</v>
      </c>
      <c r="AP20" s="136">
        <v>3.32</v>
      </c>
      <c r="AQ20" s="130" t="s">
        <v>182</v>
      </c>
      <c r="AR20" s="137" t="s">
        <v>183</v>
      </c>
      <c r="AS20" s="138"/>
    </row>
    <row r="21" spans="1:45" ht="15" customHeight="1">
      <c r="A21" t="s">
        <v>169</v>
      </c>
      <c r="B21" s="139" t="s">
        <v>185</v>
      </c>
      <c r="C21" s="140">
        <v>5</v>
      </c>
      <c r="D21" s="125">
        <v>2226</v>
      </c>
      <c r="E21" s="141">
        <v>6</v>
      </c>
      <c r="F21" s="142">
        <v>39</v>
      </c>
      <c r="G21" s="142">
        <v>194</v>
      </c>
      <c r="H21" s="142">
        <v>176</v>
      </c>
      <c r="I21" s="142">
        <v>18</v>
      </c>
      <c r="J21" s="142">
        <v>1</v>
      </c>
      <c r="K21" s="142">
        <v>34</v>
      </c>
      <c r="L21" s="142">
        <v>28</v>
      </c>
      <c r="M21" s="142">
        <v>90</v>
      </c>
      <c r="N21" s="142">
        <v>57</v>
      </c>
      <c r="O21" s="142">
        <v>176</v>
      </c>
      <c r="P21" s="142">
        <v>109</v>
      </c>
      <c r="Q21" s="142">
        <v>40</v>
      </c>
      <c r="R21" s="142">
        <v>25</v>
      </c>
      <c r="S21" s="142">
        <v>20</v>
      </c>
      <c r="T21" s="142" t="s">
        <v>171</v>
      </c>
      <c r="U21" s="142">
        <v>26</v>
      </c>
      <c r="V21" s="142">
        <v>218</v>
      </c>
      <c r="W21" s="142">
        <v>63</v>
      </c>
      <c r="X21" s="142" t="s">
        <v>171</v>
      </c>
      <c r="Y21" s="142" t="s">
        <v>171</v>
      </c>
      <c r="Z21" s="142">
        <v>2</v>
      </c>
      <c r="AA21" s="142">
        <v>14</v>
      </c>
      <c r="AB21" s="142">
        <v>7</v>
      </c>
      <c r="AC21" s="142">
        <v>5</v>
      </c>
      <c r="AD21" s="142">
        <v>20</v>
      </c>
      <c r="AE21" s="142">
        <v>62</v>
      </c>
      <c r="AF21" s="142">
        <v>335</v>
      </c>
      <c r="AG21" s="142">
        <v>13</v>
      </c>
      <c r="AH21" s="142">
        <v>12</v>
      </c>
      <c r="AI21" s="142">
        <v>52</v>
      </c>
      <c r="AJ21" s="142">
        <v>3</v>
      </c>
      <c r="AK21" s="142">
        <v>81</v>
      </c>
      <c r="AL21" s="142">
        <v>49</v>
      </c>
      <c r="AM21" s="142">
        <v>2</v>
      </c>
      <c r="AN21" s="142">
        <v>30</v>
      </c>
      <c r="AO21" s="142">
        <v>164</v>
      </c>
      <c r="AP21" s="142">
        <v>55</v>
      </c>
      <c r="AQ21" s="128" t="s">
        <v>173</v>
      </c>
      <c r="AR21" s="143">
        <v>5454</v>
      </c>
      <c r="AS21" s="117"/>
    </row>
    <row r="22" spans="1:45" ht="15" customHeight="1">
      <c r="A22" t="s">
        <v>169</v>
      </c>
      <c r="B22" s="188" t="s">
        <v>185</v>
      </c>
      <c r="C22" s="124">
        <v>4</v>
      </c>
      <c r="D22" s="125">
        <v>4460</v>
      </c>
      <c r="E22" s="126">
        <v>20</v>
      </c>
      <c r="F22" s="127">
        <v>204</v>
      </c>
      <c r="G22" s="127">
        <v>277</v>
      </c>
      <c r="H22" s="127">
        <v>118</v>
      </c>
      <c r="I22" s="127">
        <v>58</v>
      </c>
      <c r="J22" s="127">
        <v>1</v>
      </c>
      <c r="K22" s="127">
        <v>42</v>
      </c>
      <c r="L22" s="127">
        <v>72</v>
      </c>
      <c r="M22" s="127">
        <v>175</v>
      </c>
      <c r="N22" s="127">
        <v>112</v>
      </c>
      <c r="O22" s="127">
        <v>453</v>
      </c>
      <c r="P22" s="127">
        <v>410</v>
      </c>
      <c r="Q22" s="127">
        <v>182</v>
      </c>
      <c r="R22" s="127">
        <v>71</v>
      </c>
      <c r="S22" s="127">
        <v>35</v>
      </c>
      <c r="T22" s="127">
        <v>4</v>
      </c>
      <c r="U22" s="127">
        <v>39</v>
      </c>
      <c r="V22" s="127">
        <v>264</v>
      </c>
      <c r="W22" s="127">
        <v>184</v>
      </c>
      <c r="X22" s="127">
        <v>1</v>
      </c>
      <c r="Y22" s="127" t="s">
        <v>171</v>
      </c>
      <c r="Z22" s="127">
        <v>2</v>
      </c>
      <c r="AA22" s="127">
        <v>14</v>
      </c>
      <c r="AB22" s="127">
        <v>62</v>
      </c>
      <c r="AC22" s="127">
        <v>15</v>
      </c>
      <c r="AD22" s="127">
        <v>18</v>
      </c>
      <c r="AE22" s="127">
        <v>54</v>
      </c>
      <c r="AF22" s="127">
        <v>523</v>
      </c>
      <c r="AG22" s="127">
        <v>38</v>
      </c>
      <c r="AH22" s="127">
        <v>44</v>
      </c>
      <c r="AI22" s="127">
        <v>101</v>
      </c>
      <c r="AJ22" s="127">
        <v>13</v>
      </c>
      <c r="AK22" s="127">
        <v>164</v>
      </c>
      <c r="AL22" s="127">
        <v>90</v>
      </c>
      <c r="AM22" s="127">
        <v>10</v>
      </c>
      <c r="AN22" s="127">
        <v>43</v>
      </c>
      <c r="AO22" s="127">
        <v>372</v>
      </c>
      <c r="AP22" s="127">
        <v>175</v>
      </c>
      <c r="AQ22" s="130" t="s">
        <v>174</v>
      </c>
      <c r="AR22" s="129">
        <v>7976</v>
      </c>
      <c r="AS22" s="117"/>
    </row>
    <row r="23" spans="1:45" ht="15" customHeight="1">
      <c r="A23" t="s">
        <v>169</v>
      </c>
      <c r="B23" s="188" t="s">
        <v>185</v>
      </c>
      <c r="C23" s="124">
        <v>3</v>
      </c>
      <c r="D23" s="125">
        <v>8070</v>
      </c>
      <c r="E23" s="126">
        <v>29</v>
      </c>
      <c r="F23" s="127">
        <v>582</v>
      </c>
      <c r="G23" s="127">
        <v>385</v>
      </c>
      <c r="H23" s="127">
        <v>159</v>
      </c>
      <c r="I23" s="127">
        <v>188</v>
      </c>
      <c r="J23" s="127">
        <v>10</v>
      </c>
      <c r="K23" s="127">
        <v>59</v>
      </c>
      <c r="L23" s="127">
        <v>220</v>
      </c>
      <c r="M23" s="127">
        <v>162</v>
      </c>
      <c r="N23" s="127">
        <v>82</v>
      </c>
      <c r="O23" s="127">
        <v>976</v>
      </c>
      <c r="P23" s="127">
        <v>903</v>
      </c>
      <c r="Q23" s="127">
        <v>115</v>
      </c>
      <c r="R23" s="127">
        <v>115</v>
      </c>
      <c r="S23" s="127">
        <v>63</v>
      </c>
      <c r="T23" s="127">
        <v>7</v>
      </c>
      <c r="U23" s="127">
        <v>46</v>
      </c>
      <c r="V23" s="127">
        <v>727</v>
      </c>
      <c r="W23" s="127">
        <v>255</v>
      </c>
      <c r="X23" s="127">
        <v>2</v>
      </c>
      <c r="Y23" s="127">
        <v>3</v>
      </c>
      <c r="Z23" s="127">
        <v>9</v>
      </c>
      <c r="AA23" s="127">
        <v>36</v>
      </c>
      <c r="AB23" s="127">
        <v>102</v>
      </c>
      <c r="AC23" s="127">
        <v>26</v>
      </c>
      <c r="AD23" s="127">
        <v>13</v>
      </c>
      <c r="AE23" s="127">
        <v>51</v>
      </c>
      <c r="AF23" s="127">
        <v>478</v>
      </c>
      <c r="AG23" s="127">
        <v>98</v>
      </c>
      <c r="AH23" s="127">
        <v>271</v>
      </c>
      <c r="AI23" s="127">
        <v>167</v>
      </c>
      <c r="AJ23" s="127">
        <v>14</v>
      </c>
      <c r="AK23" s="127">
        <v>379</v>
      </c>
      <c r="AL23" s="127">
        <v>126</v>
      </c>
      <c r="AM23" s="127">
        <v>15</v>
      </c>
      <c r="AN23" s="127">
        <v>49</v>
      </c>
      <c r="AO23" s="127">
        <v>666</v>
      </c>
      <c r="AP23" s="127">
        <v>482</v>
      </c>
      <c r="AQ23" s="130" t="s">
        <v>175</v>
      </c>
      <c r="AR23" s="129">
        <v>9403</v>
      </c>
      <c r="AS23" s="117"/>
    </row>
    <row r="24" spans="1:45" ht="15" customHeight="1">
      <c r="A24" t="s">
        <v>169</v>
      </c>
      <c r="B24" s="188" t="s">
        <v>185</v>
      </c>
      <c r="C24" s="124">
        <v>2</v>
      </c>
      <c r="D24" s="125">
        <v>11124</v>
      </c>
      <c r="E24" s="126">
        <v>46</v>
      </c>
      <c r="F24" s="127">
        <v>810</v>
      </c>
      <c r="G24" s="127">
        <v>584</v>
      </c>
      <c r="H24" s="127">
        <v>136</v>
      </c>
      <c r="I24" s="127">
        <v>241</v>
      </c>
      <c r="J24" s="127">
        <v>6</v>
      </c>
      <c r="K24" s="127">
        <v>36</v>
      </c>
      <c r="L24" s="127">
        <v>220</v>
      </c>
      <c r="M24" s="127">
        <v>185</v>
      </c>
      <c r="N24" s="127">
        <v>76</v>
      </c>
      <c r="O24" s="127">
        <v>2017</v>
      </c>
      <c r="P24" s="127">
        <v>1768</v>
      </c>
      <c r="Q24" s="127">
        <v>364</v>
      </c>
      <c r="R24" s="127">
        <v>113</v>
      </c>
      <c r="S24" s="127">
        <v>43</v>
      </c>
      <c r="T24" s="127">
        <v>2</v>
      </c>
      <c r="U24" s="127">
        <v>43</v>
      </c>
      <c r="V24" s="127">
        <v>795</v>
      </c>
      <c r="W24" s="127">
        <v>298</v>
      </c>
      <c r="X24" s="127">
        <v>1</v>
      </c>
      <c r="Y24" s="127">
        <v>2</v>
      </c>
      <c r="Z24" s="127">
        <v>11</v>
      </c>
      <c r="AA24" s="127">
        <v>40</v>
      </c>
      <c r="AB24" s="127">
        <v>248</v>
      </c>
      <c r="AC24" s="127">
        <v>37</v>
      </c>
      <c r="AD24" s="127">
        <v>21</v>
      </c>
      <c r="AE24" s="127">
        <v>40</v>
      </c>
      <c r="AF24" s="127">
        <v>393</v>
      </c>
      <c r="AG24" s="127">
        <v>56</v>
      </c>
      <c r="AH24" s="127">
        <v>158</v>
      </c>
      <c r="AI24" s="127">
        <v>119</v>
      </c>
      <c r="AJ24" s="127">
        <v>7</v>
      </c>
      <c r="AK24" s="127">
        <v>409</v>
      </c>
      <c r="AL24" s="127">
        <v>41</v>
      </c>
      <c r="AM24" s="127">
        <v>15</v>
      </c>
      <c r="AN24" s="127">
        <v>16</v>
      </c>
      <c r="AO24" s="127">
        <v>920</v>
      </c>
      <c r="AP24" s="127">
        <v>807</v>
      </c>
      <c r="AQ24" s="130" t="s">
        <v>176</v>
      </c>
      <c r="AR24" s="129">
        <v>3</v>
      </c>
      <c r="AS24" s="117"/>
    </row>
    <row r="25" spans="1:45" ht="15" customHeight="1">
      <c r="A25" t="s">
        <v>169</v>
      </c>
      <c r="B25" s="188" t="s">
        <v>185</v>
      </c>
      <c r="C25" s="124">
        <v>1</v>
      </c>
      <c r="D25" s="125">
        <v>13601</v>
      </c>
      <c r="E25" s="126">
        <v>31</v>
      </c>
      <c r="F25" s="127">
        <v>493</v>
      </c>
      <c r="G25" s="127">
        <v>735</v>
      </c>
      <c r="H25" s="127">
        <v>46</v>
      </c>
      <c r="I25" s="127">
        <v>396</v>
      </c>
      <c r="J25" s="127">
        <v>7</v>
      </c>
      <c r="K25" s="127">
        <v>126</v>
      </c>
      <c r="L25" s="127">
        <v>152</v>
      </c>
      <c r="M25" s="127">
        <v>389</v>
      </c>
      <c r="N25" s="127">
        <v>153</v>
      </c>
      <c r="O25" s="127">
        <v>1817</v>
      </c>
      <c r="P25" s="127">
        <v>1389</v>
      </c>
      <c r="Q25" s="127">
        <v>633</v>
      </c>
      <c r="R25" s="127">
        <v>107</v>
      </c>
      <c r="S25" s="127">
        <v>13</v>
      </c>
      <c r="T25" s="127" t="s">
        <v>171</v>
      </c>
      <c r="U25" s="127">
        <v>46</v>
      </c>
      <c r="V25" s="127">
        <v>931</v>
      </c>
      <c r="W25" s="127">
        <v>960</v>
      </c>
      <c r="X25" s="127">
        <v>1</v>
      </c>
      <c r="Y25" s="127" t="s">
        <v>171</v>
      </c>
      <c r="Z25" s="127">
        <v>10</v>
      </c>
      <c r="AA25" s="127">
        <v>39</v>
      </c>
      <c r="AB25" s="127">
        <v>406</v>
      </c>
      <c r="AC25" s="127">
        <v>14</v>
      </c>
      <c r="AD25" s="127">
        <v>23</v>
      </c>
      <c r="AE25" s="127">
        <v>39</v>
      </c>
      <c r="AF25" s="127">
        <v>927</v>
      </c>
      <c r="AG25" s="127">
        <v>16</v>
      </c>
      <c r="AH25" s="127">
        <v>24</v>
      </c>
      <c r="AI25" s="127">
        <v>40</v>
      </c>
      <c r="AJ25" s="127">
        <v>2</v>
      </c>
      <c r="AK25" s="127">
        <v>620</v>
      </c>
      <c r="AL25" s="127">
        <v>21</v>
      </c>
      <c r="AM25" s="127">
        <v>6</v>
      </c>
      <c r="AN25" s="127" t="s">
        <v>171</v>
      </c>
      <c r="AO25" s="127">
        <v>2113</v>
      </c>
      <c r="AP25" s="127">
        <v>876</v>
      </c>
      <c r="AQ25" s="130" t="s">
        <v>177</v>
      </c>
      <c r="AR25" s="129">
        <v>442</v>
      </c>
      <c r="AS25" s="117"/>
    </row>
    <row r="26" spans="1:45" ht="15" customHeight="1">
      <c r="A26" t="s">
        <v>169</v>
      </c>
      <c r="B26" s="188" t="s">
        <v>185</v>
      </c>
      <c r="C26" s="124" t="s">
        <v>178</v>
      </c>
      <c r="D26" s="125">
        <v>39481</v>
      </c>
      <c r="E26" s="126">
        <v>132</v>
      </c>
      <c r="F26" s="127">
        <v>2128</v>
      </c>
      <c r="G26" s="127">
        <v>2175</v>
      </c>
      <c r="H26" s="127">
        <v>635</v>
      </c>
      <c r="I26" s="127">
        <v>901</v>
      </c>
      <c r="J26" s="127">
        <v>25</v>
      </c>
      <c r="K26" s="127">
        <v>297</v>
      </c>
      <c r="L26" s="127">
        <v>692</v>
      </c>
      <c r="M26" s="127">
        <v>1001</v>
      </c>
      <c r="N26" s="127">
        <v>480</v>
      </c>
      <c r="O26" s="127">
        <v>5439</v>
      </c>
      <c r="P26" s="127">
        <v>4579</v>
      </c>
      <c r="Q26" s="127">
        <v>1334</v>
      </c>
      <c r="R26" s="127">
        <v>431</v>
      </c>
      <c r="S26" s="127">
        <v>174</v>
      </c>
      <c r="T26" s="127">
        <v>13</v>
      </c>
      <c r="U26" s="127">
        <v>200</v>
      </c>
      <c r="V26" s="127">
        <v>2935</v>
      </c>
      <c r="W26" s="127">
        <v>1760</v>
      </c>
      <c r="X26" s="127">
        <v>5</v>
      </c>
      <c r="Y26" s="127">
        <v>5</v>
      </c>
      <c r="Z26" s="127">
        <v>34</v>
      </c>
      <c r="AA26" s="127">
        <v>143</v>
      </c>
      <c r="AB26" s="127">
        <v>825</v>
      </c>
      <c r="AC26" s="127">
        <v>97</v>
      </c>
      <c r="AD26" s="127">
        <v>95</v>
      </c>
      <c r="AE26" s="127">
        <v>246</v>
      </c>
      <c r="AF26" s="127">
        <v>2656</v>
      </c>
      <c r="AG26" s="127">
        <v>221</v>
      </c>
      <c r="AH26" s="127">
        <v>509</v>
      </c>
      <c r="AI26" s="127">
        <v>479</v>
      </c>
      <c r="AJ26" s="127">
        <v>39</v>
      </c>
      <c r="AK26" s="127">
        <v>1653</v>
      </c>
      <c r="AL26" s="127">
        <v>327</v>
      </c>
      <c r="AM26" s="127">
        <v>48</v>
      </c>
      <c r="AN26" s="127">
        <v>138</v>
      </c>
      <c r="AO26" s="127">
        <v>4235</v>
      </c>
      <c r="AP26" s="127">
        <v>2395</v>
      </c>
      <c r="AQ26" s="130" t="s">
        <v>179</v>
      </c>
      <c r="AR26" s="129">
        <v>23278</v>
      </c>
      <c r="AS26" s="117"/>
    </row>
    <row r="27" spans="1:45" s="131" customFormat="1" ht="15" customHeight="1">
      <c r="A27" s="131" t="s">
        <v>169</v>
      </c>
      <c r="B27" s="132" t="s">
        <v>180</v>
      </c>
      <c r="C27" s="133" t="s">
        <v>181</v>
      </c>
      <c r="D27" s="134">
        <v>2.25</v>
      </c>
      <c r="E27" s="135">
        <v>2.42</v>
      </c>
      <c r="F27" s="136">
        <v>2.29</v>
      </c>
      <c r="G27" s="136">
        <v>2.36</v>
      </c>
      <c r="H27" s="136">
        <v>3.38</v>
      </c>
      <c r="I27" s="136">
        <v>1.96</v>
      </c>
      <c r="J27" s="136">
        <v>2.3199999999999998</v>
      </c>
      <c r="K27" s="136">
        <v>2.4</v>
      </c>
      <c r="L27" s="136">
        <v>2.4300000000000002</v>
      </c>
      <c r="M27" s="136">
        <v>2.39</v>
      </c>
      <c r="N27" s="136">
        <v>2.68</v>
      </c>
      <c r="O27" s="136">
        <v>2.11</v>
      </c>
      <c r="P27" s="136">
        <v>2.14</v>
      </c>
      <c r="Q27" s="136">
        <v>1.97</v>
      </c>
      <c r="R27" s="136">
        <v>2.52</v>
      </c>
      <c r="S27" s="136">
        <v>3.03</v>
      </c>
      <c r="T27" s="136">
        <v>3.15</v>
      </c>
      <c r="U27" s="136">
        <v>2.78</v>
      </c>
      <c r="V27" s="136">
        <v>2.33</v>
      </c>
      <c r="W27" s="136">
        <v>1.92</v>
      </c>
      <c r="X27" s="136">
        <v>2.6</v>
      </c>
      <c r="Y27" s="136">
        <v>2.6</v>
      </c>
      <c r="Z27" s="136">
        <v>2.2599999999999998</v>
      </c>
      <c r="AA27" s="136">
        <v>2.4700000000000002</v>
      </c>
      <c r="AB27" s="136">
        <v>1.81</v>
      </c>
      <c r="AC27" s="136">
        <v>2.59</v>
      </c>
      <c r="AD27" s="136">
        <v>2.91</v>
      </c>
      <c r="AE27" s="136">
        <v>3.24</v>
      </c>
      <c r="AF27" s="136">
        <v>2.6</v>
      </c>
      <c r="AG27" s="136">
        <v>2.89</v>
      </c>
      <c r="AH27" s="136">
        <v>2.73</v>
      </c>
      <c r="AI27" s="136">
        <v>3.01</v>
      </c>
      <c r="AJ27" s="136">
        <v>3.21</v>
      </c>
      <c r="AK27" s="136">
        <v>2.2000000000000002</v>
      </c>
      <c r="AL27" s="136">
        <v>3.32</v>
      </c>
      <c r="AM27" s="136">
        <v>2.73</v>
      </c>
      <c r="AN27" s="136">
        <v>3.63</v>
      </c>
      <c r="AO27" s="136">
        <v>1.95</v>
      </c>
      <c r="AP27" s="136">
        <v>2.0499999999999998</v>
      </c>
      <c r="AQ27" s="130" t="s">
        <v>182</v>
      </c>
      <c r="AR27" s="137" t="s">
        <v>183</v>
      </c>
      <c r="AS27" s="138"/>
    </row>
    <row r="28" spans="1:45" ht="15" customHeight="1">
      <c r="A28" t="s">
        <v>169</v>
      </c>
      <c r="B28" s="139" t="s">
        <v>186</v>
      </c>
      <c r="C28" s="140">
        <v>5</v>
      </c>
      <c r="D28" s="125">
        <v>10252</v>
      </c>
      <c r="E28" s="141">
        <v>54</v>
      </c>
      <c r="F28" s="142">
        <v>148</v>
      </c>
      <c r="G28" s="142">
        <v>670</v>
      </c>
      <c r="H28" s="142">
        <v>792</v>
      </c>
      <c r="I28" s="142">
        <v>107</v>
      </c>
      <c r="J28" s="142">
        <v>3</v>
      </c>
      <c r="K28" s="142">
        <v>147</v>
      </c>
      <c r="L28" s="142">
        <v>135</v>
      </c>
      <c r="M28" s="142">
        <v>442</v>
      </c>
      <c r="N28" s="142">
        <v>236</v>
      </c>
      <c r="O28" s="142">
        <v>492</v>
      </c>
      <c r="P28" s="142">
        <v>521</v>
      </c>
      <c r="Q28" s="142">
        <v>225</v>
      </c>
      <c r="R28" s="142">
        <v>131</v>
      </c>
      <c r="S28" s="142">
        <v>59</v>
      </c>
      <c r="T28" s="142">
        <v>6</v>
      </c>
      <c r="U28" s="142">
        <v>109</v>
      </c>
      <c r="V28" s="142">
        <v>784</v>
      </c>
      <c r="W28" s="142">
        <v>247</v>
      </c>
      <c r="X28" s="142">
        <v>9</v>
      </c>
      <c r="Y28" s="142">
        <v>1</v>
      </c>
      <c r="Z28" s="142">
        <v>3</v>
      </c>
      <c r="AA28" s="142">
        <v>59</v>
      </c>
      <c r="AB28" s="142">
        <v>75</v>
      </c>
      <c r="AC28" s="142">
        <v>42</v>
      </c>
      <c r="AD28" s="142">
        <v>106</v>
      </c>
      <c r="AE28" s="142">
        <v>284</v>
      </c>
      <c r="AF28" s="142">
        <v>898</v>
      </c>
      <c r="AG28" s="142">
        <v>35</v>
      </c>
      <c r="AH28" s="142">
        <v>33</v>
      </c>
      <c r="AI28" s="142">
        <v>1870</v>
      </c>
      <c r="AJ28" s="142">
        <v>165</v>
      </c>
      <c r="AK28" s="142">
        <v>363</v>
      </c>
      <c r="AL28" s="142">
        <v>189</v>
      </c>
      <c r="AM28" s="142">
        <v>17</v>
      </c>
      <c r="AN28" s="142">
        <v>109</v>
      </c>
      <c r="AO28" s="142">
        <v>466</v>
      </c>
      <c r="AP28" s="142">
        <v>220</v>
      </c>
      <c r="AQ28" s="128" t="s">
        <v>173</v>
      </c>
      <c r="AR28" s="143">
        <v>10685</v>
      </c>
      <c r="AS28" s="117"/>
    </row>
    <row r="29" spans="1:45" ht="15" customHeight="1">
      <c r="A29" t="s">
        <v>169</v>
      </c>
      <c r="B29" s="188" t="s">
        <v>186</v>
      </c>
      <c r="C29" s="124">
        <v>4</v>
      </c>
      <c r="D29" s="125">
        <v>15806</v>
      </c>
      <c r="E29" s="126">
        <v>113</v>
      </c>
      <c r="F29" s="127">
        <v>704</v>
      </c>
      <c r="G29" s="127">
        <v>835</v>
      </c>
      <c r="H29" s="127">
        <v>431</v>
      </c>
      <c r="I29" s="127">
        <v>218</v>
      </c>
      <c r="J29" s="127">
        <v>2</v>
      </c>
      <c r="K29" s="127">
        <v>132</v>
      </c>
      <c r="L29" s="127">
        <v>226</v>
      </c>
      <c r="M29" s="127">
        <v>616</v>
      </c>
      <c r="N29" s="127">
        <v>386</v>
      </c>
      <c r="O29" s="127">
        <v>1281</v>
      </c>
      <c r="P29" s="127">
        <v>1349</v>
      </c>
      <c r="Q29" s="127">
        <v>636</v>
      </c>
      <c r="R29" s="127">
        <v>240</v>
      </c>
      <c r="S29" s="127">
        <v>92</v>
      </c>
      <c r="T29" s="127">
        <v>12</v>
      </c>
      <c r="U29" s="127">
        <v>111</v>
      </c>
      <c r="V29" s="127">
        <v>853</v>
      </c>
      <c r="W29" s="127">
        <v>439</v>
      </c>
      <c r="X29" s="127">
        <v>12</v>
      </c>
      <c r="Y29" s="127">
        <v>2</v>
      </c>
      <c r="Z29" s="127">
        <v>17</v>
      </c>
      <c r="AA29" s="127">
        <v>47</v>
      </c>
      <c r="AB29" s="127">
        <v>303</v>
      </c>
      <c r="AC29" s="127">
        <v>54</v>
      </c>
      <c r="AD29" s="127">
        <v>110</v>
      </c>
      <c r="AE29" s="127">
        <v>273</v>
      </c>
      <c r="AF29" s="127">
        <v>1183</v>
      </c>
      <c r="AG29" s="127">
        <v>75</v>
      </c>
      <c r="AH29" s="127">
        <v>90</v>
      </c>
      <c r="AI29" s="127">
        <v>2059</v>
      </c>
      <c r="AJ29" s="127">
        <v>332</v>
      </c>
      <c r="AK29" s="127">
        <v>587</v>
      </c>
      <c r="AL29" s="127">
        <v>251</v>
      </c>
      <c r="AM29" s="127">
        <v>31</v>
      </c>
      <c r="AN29" s="127">
        <v>144</v>
      </c>
      <c r="AO29" s="127">
        <v>960</v>
      </c>
      <c r="AP29" s="127">
        <v>600</v>
      </c>
      <c r="AQ29" s="130" t="s">
        <v>174</v>
      </c>
      <c r="AR29" s="129">
        <v>13705</v>
      </c>
      <c r="AS29" s="117"/>
    </row>
    <row r="30" spans="1:45" ht="15" customHeight="1">
      <c r="A30" t="s">
        <v>169</v>
      </c>
      <c r="B30" s="188" t="s">
        <v>186</v>
      </c>
      <c r="C30" s="124">
        <v>3</v>
      </c>
      <c r="D30" s="125">
        <v>20435</v>
      </c>
      <c r="E30" s="126">
        <v>128</v>
      </c>
      <c r="F30" s="127">
        <v>1277</v>
      </c>
      <c r="G30" s="127">
        <v>963</v>
      </c>
      <c r="H30" s="127">
        <v>409</v>
      </c>
      <c r="I30" s="127">
        <v>414</v>
      </c>
      <c r="J30" s="127">
        <v>23</v>
      </c>
      <c r="K30" s="127">
        <v>159</v>
      </c>
      <c r="L30" s="127">
        <v>435</v>
      </c>
      <c r="M30" s="127">
        <v>430</v>
      </c>
      <c r="N30" s="127">
        <v>259</v>
      </c>
      <c r="O30" s="127">
        <v>2035</v>
      </c>
      <c r="P30" s="127">
        <v>2334</v>
      </c>
      <c r="Q30" s="127">
        <v>387</v>
      </c>
      <c r="R30" s="127">
        <v>293</v>
      </c>
      <c r="S30" s="127">
        <v>138</v>
      </c>
      <c r="T30" s="127">
        <v>18</v>
      </c>
      <c r="U30" s="127">
        <v>77</v>
      </c>
      <c r="V30" s="127">
        <v>1809</v>
      </c>
      <c r="W30" s="127">
        <v>569</v>
      </c>
      <c r="X30" s="127">
        <v>29</v>
      </c>
      <c r="Y30" s="127">
        <v>5</v>
      </c>
      <c r="Z30" s="127">
        <v>25</v>
      </c>
      <c r="AA30" s="127">
        <v>60</v>
      </c>
      <c r="AB30" s="127">
        <v>371</v>
      </c>
      <c r="AC30" s="127">
        <v>109</v>
      </c>
      <c r="AD30" s="127">
        <v>82</v>
      </c>
      <c r="AE30" s="127">
        <v>165</v>
      </c>
      <c r="AF30" s="127">
        <v>955</v>
      </c>
      <c r="AG30" s="127">
        <v>155</v>
      </c>
      <c r="AH30" s="127">
        <v>392</v>
      </c>
      <c r="AI30" s="127">
        <v>1518</v>
      </c>
      <c r="AJ30" s="127">
        <v>391</v>
      </c>
      <c r="AK30" s="127">
        <v>937</v>
      </c>
      <c r="AL30" s="127">
        <v>271</v>
      </c>
      <c r="AM30" s="127">
        <v>44</v>
      </c>
      <c r="AN30" s="127">
        <v>161</v>
      </c>
      <c r="AO30" s="127">
        <v>1525</v>
      </c>
      <c r="AP30" s="127">
        <v>1083</v>
      </c>
      <c r="AQ30" s="130" t="s">
        <v>175</v>
      </c>
      <c r="AR30" s="129">
        <v>18434</v>
      </c>
      <c r="AS30" s="117"/>
    </row>
    <row r="31" spans="1:45" ht="15" customHeight="1">
      <c r="A31" t="s">
        <v>169</v>
      </c>
      <c r="B31" s="188" t="s">
        <v>186</v>
      </c>
      <c r="C31" s="124">
        <v>2</v>
      </c>
      <c r="D31" s="125">
        <v>20464</v>
      </c>
      <c r="E31" s="126">
        <v>117</v>
      </c>
      <c r="F31" s="127">
        <v>1182</v>
      </c>
      <c r="G31" s="127">
        <v>1220</v>
      </c>
      <c r="H31" s="127">
        <v>343</v>
      </c>
      <c r="I31" s="127">
        <v>434</v>
      </c>
      <c r="J31" s="127">
        <v>10</v>
      </c>
      <c r="K31" s="127">
        <v>89</v>
      </c>
      <c r="L31" s="127">
        <v>286</v>
      </c>
      <c r="M31" s="127">
        <v>452</v>
      </c>
      <c r="N31" s="127">
        <v>183</v>
      </c>
      <c r="O31" s="127">
        <v>3257</v>
      </c>
      <c r="P31" s="127">
        <v>2768</v>
      </c>
      <c r="Q31" s="127">
        <v>714</v>
      </c>
      <c r="R31" s="127">
        <v>413</v>
      </c>
      <c r="S31" s="127">
        <v>61</v>
      </c>
      <c r="T31" s="127">
        <v>15</v>
      </c>
      <c r="U31" s="127">
        <v>94</v>
      </c>
      <c r="V31" s="127">
        <v>1523</v>
      </c>
      <c r="W31" s="127">
        <v>547</v>
      </c>
      <c r="X31" s="127">
        <v>9</v>
      </c>
      <c r="Y31" s="127">
        <v>1</v>
      </c>
      <c r="Z31" s="127">
        <v>19</v>
      </c>
      <c r="AA31" s="127">
        <v>62</v>
      </c>
      <c r="AB31" s="127">
        <v>698</v>
      </c>
      <c r="AC31" s="127">
        <v>107</v>
      </c>
      <c r="AD31" s="127">
        <v>72</v>
      </c>
      <c r="AE31" s="127">
        <v>116</v>
      </c>
      <c r="AF31" s="127">
        <v>689</v>
      </c>
      <c r="AG31" s="127">
        <v>61</v>
      </c>
      <c r="AH31" s="127">
        <v>146</v>
      </c>
      <c r="AI31" s="127">
        <v>456</v>
      </c>
      <c r="AJ31" s="127">
        <v>175</v>
      </c>
      <c r="AK31" s="127">
        <v>768</v>
      </c>
      <c r="AL31" s="127">
        <v>88</v>
      </c>
      <c r="AM31" s="127">
        <v>20</v>
      </c>
      <c r="AN31" s="127">
        <v>33</v>
      </c>
      <c r="AO31" s="127">
        <v>1740</v>
      </c>
      <c r="AP31" s="127">
        <v>1496</v>
      </c>
      <c r="AQ31" s="130" t="s">
        <v>176</v>
      </c>
      <c r="AR31" s="129">
        <v>212</v>
      </c>
      <c r="AS31" s="117"/>
    </row>
    <row r="32" spans="1:45" ht="15" customHeight="1">
      <c r="A32" t="s">
        <v>169</v>
      </c>
      <c r="B32" s="188" t="s">
        <v>186</v>
      </c>
      <c r="C32" s="124">
        <v>1</v>
      </c>
      <c r="D32" s="125">
        <v>17287</v>
      </c>
      <c r="E32" s="126">
        <v>59</v>
      </c>
      <c r="F32" s="127">
        <v>397</v>
      </c>
      <c r="G32" s="127">
        <v>1086</v>
      </c>
      <c r="H32" s="127">
        <v>108</v>
      </c>
      <c r="I32" s="127">
        <v>549</v>
      </c>
      <c r="J32" s="127">
        <v>9</v>
      </c>
      <c r="K32" s="127">
        <v>178</v>
      </c>
      <c r="L32" s="127">
        <v>167</v>
      </c>
      <c r="M32" s="127">
        <v>712</v>
      </c>
      <c r="N32" s="127">
        <v>347</v>
      </c>
      <c r="O32" s="127">
        <v>1883</v>
      </c>
      <c r="P32" s="127">
        <v>1151</v>
      </c>
      <c r="Q32" s="127">
        <v>721</v>
      </c>
      <c r="R32" s="127">
        <v>201</v>
      </c>
      <c r="S32" s="127">
        <v>11</v>
      </c>
      <c r="T32" s="127">
        <v>3</v>
      </c>
      <c r="U32" s="127">
        <v>58</v>
      </c>
      <c r="V32" s="127">
        <v>1146</v>
      </c>
      <c r="W32" s="127">
        <v>1621</v>
      </c>
      <c r="X32" s="127">
        <v>3</v>
      </c>
      <c r="Y32" s="127">
        <v>7</v>
      </c>
      <c r="Z32" s="127">
        <v>7</v>
      </c>
      <c r="AA32" s="127">
        <v>56</v>
      </c>
      <c r="AB32" s="127">
        <v>977</v>
      </c>
      <c r="AC32" s="127">
        <v>30</v>
      </c>
      <c r="AD32" s="127">
        <v>50</v>
      </c>
      <c r="AE32" s="127">
        <v>96</v>
      </c>
      <c r="AF32" s="127">
        <v>1166</v>
      </c>
      <c r="AG32" s="127">
        <v>13</v>
      </c>
      <c r="AH32" s="127">
        <v>14</v>
      </c>
      <c r="AI32" s="127">
        <v>69</v>
      </c>
      <c r="AJ32" s="127">
        <v>41</v>
      </c>
      <c r="AK32" s="127">
        <v>771</v>
      </c>
      <c r="AL32" s="127">
        <v>24</v>
      </c>
      <c r="AM32" s="127">
        <v>6</v>
      </c>
      <c r="AN32" s="127">
        <v>13</v>
      </c>
      <c r="AO32" s="127">
        <v>2454</v>
      </c>
      <c r="AP32" s="127">
        <v>1083</v>
      </c>
      <c r="AQ32" s="130" t="s">
        <v>177</v>
      </c>
      <c r="AR32" s="129">
        <v>668</v>
      </c>
      <c r="AS32" s="117"/>
    </row>
    <row r="33" spans="1:45" ht="15" customHeight="1">
      <c r="A33" t="s">
        <v>169</v>
      </c>
      <c r="B33" s="188" t="s">
        <v>186</v>
      </c>
      <c r="C33" s="124" t="s">
        <v>178</v>
      </c>
      <c r="D33" s="125">
        <v>84244</v>
      </c>
      <c r="E33" s="126">
        <v>471</v>
      </c>
      <c r="F33" s="127">
        <v>3708</v>
      </c>
      <c r="G33" s="127">
        <v>4774</v>
      </c>
      <c r="H33" s="127">
        <v>2083</v>
      </c>
      <c r="I33" s="127">
        <v>1722</v>
      </c>
      <c r="J33" s="127">
        <v>47</v>
      </c>
      <c r="K33" s="127">
        <v>705</v>
      </c>
      <c r="L33" s="127">
        <v>1249</v>
      </c>
      <c r="M33" s="127">
        <v>2652</v>
      </c>
      <c r="N33" s="127">
        <v>1411</v>
      </c>
      <c r="O33" s="127">
        <v>8948</v>
      </c>
      <c r="P33" s="127">
        <v>8123</v>
      </c>
      <c r="Q33" s="127">
        <v>2683</v>
      </c>
      <c r="R33" s="127">
        <v>1278</v>
      </c>
      <c r="S33" s="127">
        <v>361</v>
      </c>
      <c r="T33" s="127">
        <v>54</v>
      </c>
      <c r="U33" s="127">
        <v>449</v>
      </c>
      <c r="V33" s="127">
        <v>6115</v>
      </c>
      <c r="W33" s="127">
        <v>3423</v>
      </c>
      <c r="X33" s="127">
        <v>62</v>
      </c>
      <c r="Y33" s="127">
        <v>16</v>
      </c>
      <c r="Z33" s="127">
        <v>71</v>
      </c>
      <c r="AA33" s="127">
        <v>284</v>
      </c>
      <c r="AB33" s="127">
        <v>2424</v>
      </c>
      <c r="AC33" s="127">
        <v>342</v>
      </c>
      <c r="AD33" s="127">
        <v>420</v>
      </c>
      <c r="AE33" s="127">
        <v>934</v>
      </c>
      <c r="AF33" s="127">
        <v>4891</v>
      </c>
      <c r="AG33" s="127">
        <v>339</v>
      </c>
      <c r="AH33" s="127">
        <v>675</v>
      </c>
      <c r="AI33" s="127">
        <v>5972</v>
      </c>
      <c r="AJ33" s="127">
        <v>1104</v>
      </c>
      <c r="AK33" s="127">
        <v>3426</v>
      </c>
      <c r="AL33" s="127">
        <v>823</v>
      </c>
      <c r="AM33" s="127">
        <v>118</v>
      </c>
      <c r="AN33" s="127">
        <v>460</v>
      </c>
      <c r="AO33" s="127">
        <v>7145</v>
      </c>
      <c r="AP33" s="127">
        <v>4482</v>
      </c>
      <c r="AQ33" s="130" t="s">
        <v>179</v>
      </c>
      <c r="AR33" s="129">
        <v>43704</v>
      </c>
      <c r="AS33" s="117"/>
    </row>
    <row r="34" spans="1:45" s="131" customFormat="1" ht="15" customHeight="1">
      <c r="A34" s="131" t="s">
        <v>169</v>
      </c>
      <c r="B34" s="132" t="s">
        <v>180</v>
      </c>
      <c r="C34" s="133" t="s">
        <v>181</v>
      </c>
      <c r="D34" s="134">
        <v>2.78</v>
      </c>
      <c r="E34" s="135">
        <v>2.97</v>
      </c>
      <c r="F34" s="136">
        <v>2.74</v>
      </c>
      <c r="G34" s="136">
        <v>2.75</v>
      </c>
      <c r="H34" s="136">
        <v>3.7</v>
      </c>
      <c r="I34" s="136">
        <v>2.36</v>
      </c>
      <c r="J34" s="136">
        <v>2.57</v>
      </c>
      <c r="K34" s="136">
        <v>2.97</v>
      </c>
      <c r="L34" s="136">
        <v>2.9</v>
      </c>
      <c r="M34" s="136">
        <v>2.86</v>
      </c>
      <c r="N34" s="136">
        <v>2.99</v>
      </c>
      <c r="O34" s="136">
        <v>2.4700000000000002</v>
      </c>
      <c r="P34" s="136">
        <v>2.67</v>
      </c>
      <c r="Q34" s="136">
        <v>2.6</v>
      </c>
      <c r="R34" s="136">
        <v>2.76</v>
      </c>
      <c r="S34" s="136">
        <v>3.35</v>
      </c>
      <c r="T34" s="136">
        <v>3.06</v>
      </c>
      <c r="U34" s="136">
        <v>3.27</v>
      </c>
      <c r="V34" s="136">
        <v>2.77</v>
      </c>
      <c r="W34" s="136">
        <v>2.17</v>
      </c>
      <c r="X34" s="136">
        <v>3.24</v>
      </c>
      <c r="Y34" s="136">
        <v>2.31</v>
      </c>
      <c r="Z34" s="136">
        <v>2.86</v>
      </c>
      <c r="AA34" s="136">
        <v>2.97</v>
      </c>
      <c r="AB34" s="136">
        <v>2.09</v>
      </c>
      <c r="AC34" s="136">
        <v>2.92</v>
      </c>
      <c r="AD34" s="136">
        <v>3.36</v>
      </c>
      <c r="AE34" s="136">
        <v>3.57</v>
      </c>
      <c r="AF34" s="136">
        <v>2.99</v>
      </c>
      <c r="AG34" s="136">
        <v>3.17</v>
      </c>
      <c r="AH34" s="136">
        <v>2.97</v>
      </c>
      <c r="AI34" s="136">
        <v>3.87</v>
      </c>
      <c r="AJ34" s="136">
        <v>3.37</v>
      </c>
      <c r="AK34" s="136">
        <v>2.71</v>
      </c>
      <c r="AL34" s="136">
        <v>3.6</v>
      </c>
      <c r="AM34" s="136">
        <v>3.28</v>
      </c>
      <c r="AN34" s="136">
        <v>3.66</v>
      </c>
      <c r="AO34" s="136">
        <v>2.33</v>
      </c>
      <c r="AP34" s="136">
        <v>2.41</v>
      </c>
      <c r="AQ34" s="130" t="s">
        <v>182</v>
      </c>
      <c r="AR34" s="137" t="s">
        <v>183</v>
      </c>
      <c r="AS34" s="138"/>
    </row>
    <row r="35" spans="1:45" ht="15" customHeight="1">
      <c r="A35" t="s">
        <v>169</v>
      </c>
      <c r="B35" s="139" t="s">
        <v>187</v>
      </c>
      <c r="C35" s="140">
        <v>5</v>
      </c>
      <c r="D35" s="125">
        <v>66</v>
      </c>
      <c r="E35" s="141" t="s">
        <v>172</v>
      </c>
      <c r="F35" s="142" t="s">
        <v>171</v>
      </c>
      <c r="G35" s="142">
        <v>2</v>
      </c>
      <c r="H35" s="142">
        <v>4</v>
      </c>
      <c r="I35" s="142">
        <v>1</v>
      </c>
      <c r="J35" s="142" t="s">
        <v>172</v>
      </c>
      <c r="K35" s="142">
        <v>1</v>
      </c>
      <c r="L35" s="142" t="s">
        <v>171</v>
      </c>
      <c r="M35" s="142">
        <v>5</v>
      </c>
      <c r="N35" s="142">
        <v>2</v>
      </c>
      <c r="O35" s="142">
        <v>6</v>
      </c>
      <c r="P35" s="142">
        <v>1</v>
      </c>
      <c r="Q35" s="142">
        <v>3</v>
      </c>
      <c r="R35" s="142">
        <v>2</v>
      </c>
      <c r="S35" s="142" t="s">
        <v>171</v>
      </c>
      <c r="T35" s="142" t="s">
        <v>171</v>
      </c>
      <c r="U35" s="142">
        <v>1</v>
      </c>
      <c r="V35" s="142">
        <v>8</v>
      </c>
      <c r="W35" s="142">
        <v>3</v>
      </c>
      <c r="X35" s="142" t="s">
        <v>171</v>
      </c>
      <c r="Y35" s="142" t="s">
        <v>172</v>
      </c>
      <c r="Z35" s="142" t="s">
        <v>172</v>
      </c>
      <c r="AA35" s="142" t="s">
        <v>172</v>
      </c>
      <c r="AB35" s="142">
        <v>1</v>
      </c>
      <c r="AC35" s="142" t="s">
        <v>172</v>
      </c>
      <c r="AD35" s="142" t="s">
        <v>172</v>
      </c>
      <c r="AE35" s="142">
        <v>2</v>
      </c>
      <c r="AF35" s="142">
        <v>5</v>
      </c>
      <c r="AG35" s="142" t="s">
        <v>172</v>
      </c>
      <c r="AH35" s="142" t="s">
        <v>171</v>
      </c>
      <c r="AI35" s="142" t="s">
        <v>171</v>
      </c>
      <c r="AJ35" s="142" t="s">
        <v>171</v>
      </c>
      <c r="AK35" s="142">
        <v>7</v>
      </c>
      <c r="AL35" s="142">
        <v>2</v>
      </c>
      <c r="AM35" s="142" t="s">
        <v>171</v>
      </c>
      <c r="AN35" s="142">
        <v>1</v>
      </c>
      <c r="AO35" s="142">
        <v>4</v>
      </c>
      <c r="AP35" s="142">
        <v>2</v>
      </c>
      <c r="AQ35" s="128" t="s">
        <v>173</v>
      </c>
      <c r="AR35" s="143">
        <v>97</v>
      </c>
      <c r="AS35" s="117"/>
    </row>
    <row r="36" spans="1:45" ht="15" customHeight="1">
      <c r="A36" t="s">
        <v>169</v>
      </c>
      <c r="B36" s="188" t="s">
        <v>187</v>
      </c>
      <c r="C36" s="124">
        <v>4</v>
      </c>
      <c r="D36" s="125">
        <v>143</v>
      </c>
      <c r="E36" s="126" t="s">
        <v>172</v>
      </c>
      <c r="F36" s="127">
        <v>13</v>
      </c>
      <c r="G36" s="127">
        <v>9</v>
      </c>
      <c r="H36" s="127">
        <v>4</v>
      </c>
      <c r="I36" s="127">
        <v>3</v>
      </c>
      <c r="J36" s="127" t="s">
        <v>172</v>
      </c>
      <c r="K36" s="127">
        <v>3</v>
      </c>
      <c r="L36" s="127" t="s">
        <v>171</v>
      </c>
      <c r="M36" s="127">
        <v>13</v>
      </c>
      <c r="N36" s="127">
        <v>11</v>
      </c>
      <c r="O36" s="127">
        <v>8</v>
      </c>
      <c r="P36" s="127">
        <v>10</v>
      </c>
      <c r="Q36" s="127">
        <v>7</v>
      </c>
      <c r="R36" s="127">
        <v>1</v>
      </c>
      <c r="S36" s="127" t="s">
        <v>171</v>
      </c>
      <c r="T36" s="127" t="s">
        <v>171</v>
      </c>
      <c r="U36" s="127">
        <v>1</v>
      </c>
      <c r="V36" s="127">
        <v>10</v>
      </c>
      <c r="W36" s="127">
        <v>3</v>
      </c>
      <c r="X36" s="127" t="s">
        <v>171</v>
      </c>
      <c r="Y36" s="127" t="s">
        <v>172</v>
      </c>
      <c r="Z36" s="127" t="s">
        <v>172</v>
      </c>
      <c r="AA36" s="127" t="s">
        <v>172</v>
      </c>
      <c r="AB36" s="127">
        <v>2</v>
      </c>
      <c r="AC36" s="127" t="s">
        <v>172</v>
      </c>
      <c r="AD36" s="127" t="s">
        <v>172</v>
      </c>
      <c r="AE36" s="127" t="s">
        <v>171</v>
      </c>
      <c r="AF36" s="127">
        <v>9</v>
      </c>
      <c r="AG36" s="127" t="s">
        <v>172</v>
      </c>
      <c r="AH36" s="127">
        <v>2</v>
      </c>
      <c r="AI36" s="127">
        <v>7</v>
      </c>
      <c r="AJ36" s="127" t="s">
        <v>171</v>
      </c>
      <c r="AK36" s="127">
        <v>8</v>
      </c>
      <c r="AL36" s="127">
        <v>2</v>
      </c>
      <c r="AM36" s="127" t="s">
        <v>171</v>
      </c>
      <c r="AN36" s="127">
        <v>1</v>
      </c>
      <c r="AO36" s="127">
        <v>7</v>
      </c>
      <c r="AP36" s="127">
        <v>6</v>
      </c>
      <c r="AQ36" s="130" t="s">
        <v>174</v>
      </c>
      <c r="AR36" s="129">
        <v>165</v>
      </c>
      <c r="AS36" s="117"/>
    </row>
    <row r="37" spans="1:45" ht="15" customHeight="1">
      <c r="A37" t="s">
        <v>169</v>
      </c>
      <c r="B37" s="188" t="s">
        <v>187</v>
      </c>
      <c r="C37" s="124">
        <v>3</v>
      </c>
      <c r="D37" s="125">
        <v>216</v>
      </c>
      <c r="E37" s="126" t="s">
        <v>172</v>
      </c>
      <c r="F37" s="127">
        <v>17</v>
      </c>
      <c r="G37" s="127">
        <v>16</v>
      </c>
      <c r="H37" s="127">
        <v>7</v>
      </c>
      <c r="I37" s="127">
        <v>5</v>
      </c>
      <c r="J37" s="127" t="s">
        <v>172</v>
      </c>
      <c r="K37" s="127">
        <v>1</v>
      </c>
      <c r="L37" s="127">
        <v>3</v>
      </c>
      <c r="M37" s="127">
        <v>4</v>
      </c>
      <c r="N37" s="127">
        <v>6</v>
      </c>
      <c r="O37" s="127">
        <v>28</v>
      </c>
      <c r="P37" s="127">
        <v>29</v>
      </c>
      <c r="Q37" s="127">
        <v>7</v>
      </c>
      <c r="R37" s="127">
        <v>2</v>
      </c>
      <c r="S37" s="127" t="s">
        <v>171</v>
      </c>
      <c r="T37" s="127" t="s">
        <v>171</v>
      </c>
      <c r="U37" s="127">
        <v>1</v>
      </c>
      <c r="V37" s="127">
        <v>24</v>
      </c>
      <c r="W37" s="127">
        <v>3</v>
      </c>
      <c r="X37" s="127" t="s">
        <v>171</v>
      </c>
      <c r="Y37" s="127" t="s">
        <v>172</v>
      </c>
      <c r="Z37" s="127" t="s">
        <v>172</v>
      </c>
      <c r="AA37" s="127" t="s">
        <v>172</v>
      </c>
      <c r="AB37" s="127">
        <v>4</v>
      </c>
      <c r="AC37" s="127" t="s">
        <v>172</v>
      </c>
      <c r="AD37" s="127" t="s">
        <v>172</v>
      </c>
      <c r="AE37" s="127">
        <v>1</v>
      </c>
      <c r="AF37" s="127">
        <v>15</v>
      </c>
      <c r="AG37" s="127" t="s">
        <v>172</v>
      </c>
      <c r="AH37" s="127">
        <v>2</v>
      </c>
      <c r="AI37" s="127">
        <v>5</v>
      </c>
      <c r="AJ37" s="127" t="s">
        <v>171</v>
      </c>
      <c r="AK37" s="127">
        <v>7</v>
      </c>
      <c r="AL37" s="127">
        <v>4</v>
      </c>
      <c r="AM37" s="127" t="s">
        <v>171</v>
      </c>
      <c r="AN37" s="127">
        <v>2</v>
      </c>
      <c r="AO37" s="127">
        <v>14</v>
      </c>
      <c r="AP37" s="127">
        <v>7</v>
      </c>
      <c r="AQ37" s="130" t="s">
        <v>175</v>
      </c>
      <c r="AR37" s="129">
        <v>251</v>
      </c>
      <c r="AS37" s="117"/>
    </row>
    <row r="38" spans="1:45" ht="15" customHeight="1">
      <c r="A38" t="s">
        <v>169</v>
      </c>
      <c r="B38" s="188" t="s">
        <v>187</v>
      </c>
      <c r="C38" s="124">
        <v>2</v>
      </c>
      <c r="D38" s="125">
        <v>241</v>
      </c>
      <c r="E38" s="126" t="s">
        <v>172</v>
      </c>
      <c r="F38" s="127">
        <v>14</v>
      </c>
      <c r="G38" s="127">
        <v>20</v>
      </c>
      <c r="H38" s="127">
        <v>3</v>
      </c>
      <c r="I38" s="127">
        <v>2</v>
      </c>
      <c r="J38" s="127" t="s">
        <v>172</v>
      </c>
      <c r="K38" s="127" t="s">
        <v>171</v>
      </c>
      <c r="L38" s="127">
        <v>2</v>
      </c>
      <c r="M38" s="127">
        <v>3</v>
      </c>
      <c r="N38" s="127" t="s">
        <v>171</v>
      </c>
      <c r="O38" s="127">
        <v>35</v>
      </c>
      <c r="P38" s="127">
        <v>39</v>
      </c>
      <c r="Q38" s="127">
        <v>5</v>
      </c>
      <c r="R38" s="127">
        <v>5</v>
      </c>
      <c r="S38" s="127" t="s">
        <v>171</v>
      </c>
      <c r="T38" s="127" t="s">
        <v>171</v>
      </c>
      <c r="U38" s="127">
        <v>3</v>
      </c>
      <c r="V38" s="127">
        <v>17</v>
      </c>
      <c r="W38" s="127">
        <v>8</v>
      </c>
      <c r="X38" s="127" t="s">
        <v>171</v>
      </c>
      <c r="Y38" s="127" t="s">
        <v>172</v>
      </c>
      <c r="Z38" s="127" t="s">
        <v>172</v>
      </c>
      <c r="AA38" s="127" t="s">
        <v>172</v>
      </c>
      <c r="AB38" s="127">
        <v>14</v>
      </c>
      <c r="AC38" s="127" t="s">
        <v>172</v>
      </c>
      <c r="AD38" s="127" t="s">
        <v>172</v>
      </c>
      <c r="AE38" s="127">
        <v>1</v>
      </c>
      <c r="AF38" s="127">
        <v>12</v>
      </c>
      <c r="AG38" s="127" t="s">
        <v>172</v>
      </c>
      <c r="AH38" s="127">
        <v>4</v>
      </c>
      <c r="AI38" s="127">
        <v>1</v>
      </c>
      <c r="AJ38" s="127" t="s">
        <v>171</v>
      </c>
      <c r="AK38" s="127">
        <v>9</v>
      </c>
      <c r="AL38" s="127">
        <v>1</v>
      </c>
      <c r="AM38" s="127" t="s">
        <v>171</v>
      </c>
      <c r="AN38" s="127">
        <v>2</v>
      </c>
      <c r="AO38" s="127">
        <v>20</v>
      </c>
      <c r="AP38" s="127">
        <v>14</v>
      </c>
      <c r="AQ38" s="130" t="s">
        <v>176</v>
      </c>
      <c r="AR38" s="129">
        <v>1</v>
      </c>
      <c r="AS38" s="117"/>
    </row>
    <row r="39" spans="1:45" ht="15" customHeight="1">
      <c r="A39" t="s">
        <v>169</v>
      </c>
      <c r="B39" s="188" t="s">
        <v>187</v>
      </c>
      <c r="C39" s="124">
        <v>1</v>
      </c>
      <c r="D39" s="125">
        <v>230</v>
      </c>
      <c r="E39" s="126" t="s">
        <v>172</v>
      </c>
      <c r="F39" s="127">
        <v>5</v>
      </c>
      <c r="G39" s="127">
        <v>11</v>
      </c>
      <c r="H39" s="127">
        <v>3</v>
      </c>
      <c r="I39" s="127">
        <v>9</v>
      </c>
      <c r="J39" s="127" t="s">
        <v>172</v>
      </c>
      <c r="K39" s="127">
        <v>4</v>
      </c>
      <c r="L39" s="127">
        <v>5</v>
      </c>
      <c r="M39" s="127">
        <v>2</v>
      </c>
      <c r="N39" s="127">
        <v>1</v>
      </c>
      <c r="O39" s="127">
        <v>24</v>
      </c>
      <c r="P39" s="127">
        <v>24</v>
      </c>
      <c r="Q39" s="127">
        <v>12</v>
      </c>
      <c r="R39" s="127">
        <v>3</v>
      </c>
      <c r="S39" s="127" t="s">
        <v>171</v>
      </c>
      <c r="T39" s="127" t="s">
        <v>171</v>
      </c>
      <c r="U39" s="127">
        <v>1</v>
      </c>
      <c r="V39" s="127">
        <v>16</v>
      </c>
      <c r="W39" s="127">
        <v>17</v>
      </c>
      <c r="X39" s="127" t="s">
        <v>171</v>
      </c>
      <c r="Y39" s="127" t="s">
        <v>172</v>
      </c>
      <c r="Z39" s="127" t="s">
        <v>172</v>
      </c>
      <c r="AA39" s="127" t="s">
        <v>172</v>
      </c>
      <c r="AB39" s="127">
        <v>8</v>
      </c>
      <c r="AC39" s="127" t="s">
        <v>172</v>
      </c>
      <c r="AD39" s="127" t="s">
        <v>172</v>
      </c>
      <c r="AE39" s="127">
        <v>2</v>
      </c>
      <c r="AF39" s="127">
        <v>30</v>
      </c>
      <c r="AG39" s="127" t="s">
        <v>172</v>
      </c>
      <c r="AH39" s="127" t="s">
        <v>171</v>
      </c>
      <c r="AI39" s="127">
        <v>2</v>
      </c>
      <c r="AJ39" s="127" t="s">
        <v>171</v>
      </c>
      <c r="AK39" s="127">
        <v>17</v>
      </c>
      <c r="AL39" s="127" t="s">
        <v>171</v>
      </c>
      <c r="AM39" s="127" t="s">
        <v>171</v>
      </c>
      <c r="AN39" s="127" t="s">
        <v>171</v>
      </c>
      <c r="AO39" s="127">
        <v>23</v>
      </c>
      <c r="AP39" s="127">
        <v>11</v>
      </c>
      <c r="AQ39" s="130" t="s">
        <v>177</v>
      </c>
      <c r="AR39" s="129">
        <v>6</v>
      </c>
      <c r="AS39" s="117"/>
    </row>
    <row r="40" spans="1:45" ht="15" customHeight="1">
      <c r="A40" t="s">
        <v>169</v>
      </c>
      <c r="B40" s="188" t="s">
        <v>187</v>
      </c>
      <c r="C40" s="124" t="s">
        <v>178</v>
      </c>
      <c r="D40" s="125">
        <v>896</v>
      </c>
      <c r="E40" s="126">
        <v>3</v>
      </c>
      <c r="F40" s="127">
        <v>49</v>
      </c>
      <c r="G40" s="127">
        <v>58</v>
      </c>
      <c r="H40" s="127">
        <v>21</v>
      </c>
      <c r="I40" s="127">
        <v>20</v>
      </c>
      <c r="J40" s="127">
        <v>2</v>
      </c>
      <c r="K40" s="127">
        <v>9</v>
      </c>
      <c r="L40" s="127">
        <v>10</v>
      </c>
      <c r="M40" s="127">
        <v>27</v>
      </c>
      <c r="N40" s="127">
        <v>20</v>
      </c>
      <c r="O40" s="127">
        <v>101</v>
      </c>
      <c r="P40" s="127">
        <v>103</v>
      </c>
      <c r="Q40" s="127">
        <v>34</v>
      </c>
      <c r="R40" s="127">
        <v>13</v>
      </c>
      <c r="S40" s="127" t="s">
        <v>171</v>
      </c>
      <c r="T40" s="127" t="s">
        <v>171</v>
      </c>
      <c r="U40" s="127">
        <v>7</v>
      </c>
      <c r="V40" s="127">
        <v>75</v>
      </c>
      <c r="W40" s="127">
        <v>34</v>
      </c>
      <c r="X40" s="127" t="s">
        <v>171</v>
      </c>
      <c r="Y40" s="127">
        <v>1</v>
      </c>
      <c r="Z40" s="127">
        <v>2</v>
      </c>
      <c r="AA40" s="127">
        <v>1</v>
      </c>
      <c r="AB40" s="127">
        <v>29</v>
      </c>
      <c r="AC40" s="127">
        <v>2</v>
      </c>
      <c r="AD40" s="127">
        <v>3</v>
      </c>
      <c r="AE40" s="127">
        <v>6</v>
      </c>
      <c r="AF40" s="127">
        <v>71</v>
      </c>
      <c r="AG40" s="127">
        <v>1</v>
      </c>
      <c r="AH40" s="127">
        <v>8</v>
      </c>
      <c r="AI40" s="127">
        <v>15</v>
      </c>
      <c r="AJ40" s="127" t="s">
        <v>171</v>
      </c>
      <c r="AK40" s="127">
        <v>48</v>
      </c>
      <c r="AL40" s="127">
        <v>9</v>
      </c>
      <c r="AM40" s="127" t="s">
        <v>171</v>
      </c>
      <c r="AN40" s="127">
        <v>6</v>
      </c>
      <c r="AO40" s="127">
        <v>68</v>
      </c>
      <c r="AP40" s="127">
        <v>40</v>
      </c>
      <c r="AQ40" s="130" t="s">
        <v>179</v>
      </c>
      <c r="AR40" s="129">
        <v>520</v>
      </c>
      <c r="AS40" s="117"/>
    </row>
    <row r="41" spans="1:45" s="131" customFormat="1" ht="15" customHeight="1">
      <c r="A41" s="131" t="s">
        <v>169</v>
      </c>
      <c r="B41" s="132" t="s">
        <v>180</v>
      </c>
      <c r="C41" s="133" t="s">
        <v>181</v>
      </c>
      <c r="D41" s="134">
        <v>2.52</v>
      </c>
      <c r="E41" s="135" t="s">
        <v>172</v>
      </c>
      <c r="F41" s="136">
        <v>2.78</v>
      </c>
      <c r="G41" s="136">
        <v>2.5</v>
      </c>
      <c r="H41" s="136">
        <v>3.14</v>
      </c>
      <c r="I41" s="136">
        <v>2.25</v>
      </c>
      <c r="J41" s="136" t="s">
        <v>172</v>
      </c>
      <c r="K41" s="136">
        <v>2.67</v>
      </c>
      <c r="L41" s="136">
        <v>1.8</v>
      </c>
      <c r="M41" s="136">
        <v>3.59</v>
      </c>
      <c r="N41" s="136">
        <v>3.65</v>
      </c>
      <c r="O41" s="136">
        <v>2.38</v>
      </c>
      <c r="P41" s="136">
        <v>2.27</v>
      </c>
      <c r="Q41" s="136">
        <v>2.5299999999999998</v>
      </c>
      <c r="R41" s="136">
        <v>2.54</v>
      </c>
      <c r="S41" s="136" t="s">
        <v>171</v>
      </c>
      <c r="T41" s="136" t="s">
        <v>171</v>
      </c>
      <c r="U41" s="136">
        <v>2.71</v>
      </c>
      <c r="V41" s="136">
        <v>2.69</v>
      </c>
      <c r="W41" s="136">
        <v>2.0299999999999998</v>
      </c>
      <c r="X41" s="136" t="s">
        <v>171</v>
      </c>
      <c r="Y41" s="136" t="s">
        <v>172</v>
      </c>
      <c r="Z41" s="136" t="s">
        <v>172</v>
      </c>
      <c r="AA41" s="136" t="s">
        <v>172</v>
      </c>
      <c r="AB41" s="136">
        <v>2.1</v>
      </c>
      <c r="AC41" s="136" t="s">
        <v>172</v>
      </c>
      <c r="AD41" s="136" t="s">
        <v>172</v>
      </c>
      <c r="AE41" s="136">
        <v>2.83</v>
      </c>
      <c r="AF41" s="136">
        <v>2.25</v>
      </c>
      <c r="AG41" s="136" t="s">
        <v>172</v>
      </c>
      <c r="AH41" s="136">
        <v>2.75</v>
      </c>
      <c r="AI41" s="136">
        <v>3.13</v>
      </c>
      <c r="AJ41" s="136" t="s">
        <v>171</v>
      </c>
      <c r="AK41" s="136">
        <v>2.56</v>
      </c>
      <c r="AL41" s="136">
        <v>3.56</v>
      </c>
      <c r="AM41" s="136" t="s">
        <v>171</v>
      </c>
      <c r="AN41" s="136">
        <v>3.17</v>
      </c>
      <c r="AO41" s="136">
        <v>2.25</v>
      </c>
      <c r="AP41" s="136">
        <v>2.35</v>
      </c>
      <c r="AQ41" s="130" t="s">
        <v>182</v>
      </c>
      <c r="AR41" s="137" t="s">
        <v>183</v>
      </c>
      <c r="AS41" s="138"/>
    </row>
    <row r="42" spans="1:45" ht="15" customHeight="1">
      <c r="A42" t="s">
        <v>169</v>
      </c>
      <c r="B42" s="139" t="s">
        <v>188</v>
      </c>
      <c r="C42" s="140">
        <v>5</v>
      </c>
      <c r="D42" s="125">
        <v>66923</v>
      </c>
      <c r="E42" s="141">
        <v>302</v>
      </c>
      <c r="F42" s="142">
        <v>1871</v>
      </c>
      <c r="G42" s="142">
        <v>6020</v>
      </c>
      <c r="H42" s="142">
        <v>6049</v>
      </c>
      <c r="I42" s="142">
        <v>1147</v>
      </c>
      <c r="J42" s="142">
        <v>7</v>
      </c>
      <c r="K42" s="142">
        <v>1129</v>
      </c>
      <c r="L42" s="142">
        <v>878</v>
      </c>
      <c r="M42" s="142">
        <v>3129</v>
      </c>
      <c r="N42" s="142">
        <v>2342</v>
      </c>
      <c r="O42" s="142">
        <v>3868</v>
      </c>
      <c r="P42" s="142">
        <v>4603</v>
      </c>
      <c r="Q42" s="142">
        <v>2083</v>
      </c>
      <c r="R42" s="142">
        <v>1098</v>
      </c>
      <c r="S42" s="142">
        <v>348</v>
      </c>
      <c r="T42" s="142">
        <v>97</v>
      </c>
      <c r="U42" s="142">
        <v>870</v>
      </c>
      <c r="V42" s="142">
        <v>5857</v>
      </c>
      <c r="W42" s="142">
        <v>1512</v>
      </c>
      <c r="X42" s="142">
        <v>17</v>
      </c>
      <c r="Y42" s="142">
        <v>5</v>
      </c>
      <c r="Z42" s="142">
        <v>99</v>
      </c>
      <c r="AA42" s="142">
        <v>440</v>
      </c>
      <c r="AB42" s="142">
        <v>617</v>
      </c>
      <c r="AC42" s="142">
        <v>288</v>
      </c>
      <c r="AD42" s="142">
        <v>1193</v>
      </c>
      <c r="AE42" s="142">
        <v>2726</v>
      </c>
      <c r="AF42" s="142">
        <v>7255</v>
      </c>
      <c r="AG42" s="142">
        <v>156</v>
      </c>
      <c r="AH42" s="142">
        <v>173</v>
      </c>
      <c r="AI42" s="142">
        <v>1209</v>
      </c>
      <c r="AJ42" s="142">
        <v>132</v>
      </c>
      <c r="AK42" s="142">
        <v>3838</v>
      </c>
      <c r="AL42" s="142">
        <v>849</v>
      </c>
      <c r="AM42" s="142">
        <v>91</v>
      </c>
      <c r="AN42" s="142">
        <v>439</v>
      </c>
      <c r="AO42" s="142">
        <v>2953</v>
      </c>
      <c r="AP42" s="142">
        <v>1233</v>
      </c>
      <c r="AQ42" s="128" t="s">
        <v>173</v>
      </c>
      <c r="AR42" s="143">
        <v>25254</v>
      </c>
      <c r="AS42" s="117"/>
    </row>
    <row r="43" spans="1:45" ht="15" customHeight="1">
      <c r="A43" t="s">
        <v>169</v>
      </c>
      <c r="B43" s="188" t="s">
        <v>188</v>
      </c>
      <c r="C43" s="124">
        <v>4</v>
      </c>
      <c r="D43" s="125">
        <v>90346</v>
      </c>
      <c r="E43" s="126">
        <v>540</v>
      </c>
      <c r="F43" s="127">
        <v>5517</v>
      </c>
      <c r="G43" s="127">
        <v>6704</v>
      </c>
      <c r="H43" s="127">
        <v>2878</v>
      </c>
      <c r="I43" s="127">
        <v>1873</v>
      </c>
      <c r="J43" s="127">
        <v>28</v>
      </c>
      <c r="K43" s="127">
        <v>976</v>
      </c>
      <c r="L43" s="127">
        <v>1209</v>
      </c>
      <c r="M43" s="127">
        <v>3706</v>
      </c>
      <c r="N43" s="127">
        <v>2917</v>
      </c>
      <c r="O43" s="127">
        <v>7050</v>
      </c>
      <c r="P43" s="127">
        <v>9953</v>
      </c>
      <c r="Q43" s="127">
        <v>4786</v>
      </c>
      <c r="R43" s="127">
        <v>1657</v>
      </c>
      <c r="S43" s="127">
        <v>697</v>
      </c>
      <c r="T43" s="127">
        <v>197</v>
      </c>
      <c r="U43" s="127">
        <v>872</v>
      </c>
      <c r="V43" s="127">
        <v>4916</v>
      </c>
      <c r="W43" s="127">
        <v>2174</v>
      </c>
      <c r="X43" s="127">
        <v>49</v>
      </c>
      <c r="Y43" s="127">
        <v>6</v>
      </c>
      <c r="Z43" s="127">
        <v>163</v>
      </c>
      <c r="AA43" s="127">
        <v>304</v>
      </c>
      <c r="AB43" s="127">
        <v>2087</v>
      </c>
      <c r="AC43" s="127">
        <v>539</v>
      </c>
      <c r="AD43" s="127">
        <v>763</v>
      </c>
      <c r="AE43" s="127">
        <v>1953</v>
      </c>
      <c r="AF43" s="127">
        <v>7936</v>
      </c>
      <c r="AG43" s="127">
        <v>335</v>
      </c>
      <c r="AH43" s="127">
        <v>346</v>
      </c>
      <c r="AI43" s="127">
        <v>2672</v>
      </c>
      <c r="AJ43" s="127">
        <v>197</v>
      </c>
      <c r="AK43" s="127">
        <v>5198</v>
      </c>
      <c r="AL43" s="127">
        <v>1033</v>
      </c>
      <c r="AM43" s="127">
        <v>195</v>
      </c>
      <c r="AN43" s="127">
        <v>655</v>
      </c>
      <c r="AO43" s="127">
        <v>4870</v>
      </c>
      <c r="AP43" s="127">
        <v>2395</v>
      </c>
      <c r="AQ43" s="130" t="s">
        <v>174</v>
      </c>
      <c r="AR43" s="129">
        <v>42588</v>
      </c>
      <c r="AS43" s="117"/>
    </row>
    <row r="44" spans="1:45" ht="15" customHeight="1">
      <c r="A44" t="s">
        <v>169</v>
      </c>
      <c r="B44" s="188" t="s">
        <v>188</v>
      </c>
      <c r="C44" s="124">
        <v>3</v>
      </c>
      <c r="D44" s="125">
        <v>100748</v>
      </c>
      <c r="E44" s="126">
        <v>439</v>
      </c>
      <c r="F44" s="127">
        <v>6985</v>
      </c>
      <c r="G44" s="127">
        <v>6801</v>
      </c>
      <c r="H44" s="127">
        <v>2938</v>
      </c>
      <c r="I44" s="127">
        <v>3094</v>
      </c>
      <c r="J44" s="127">
        <v>104</v>
      </c>
      <c r="K44" s="127">
        <v>866</v>
      </c>
      <c r="L44" s="127">
        <v>1720</v>
      </c>
      <c r="M44" s="127">
        <v>2640</v>
      </c>
      <c r="N44" s="127">
        <v>1666</v>
      </c>
      <c r="O44" s="127">
        <v>8789</v>
      </c>
      <c r="P44" s="127">
        <v>13557</v>
      </c>
      <c r="Q44" s="127">
        <v>2229</v>
      </c>
      <c r="R44" s="127">
        <v>1722</v>
      </c>
      <c r="S44" s="127">
        <v>1030</v>
      </c>
      <c r="T44" s="127">
        <v>254</v>
      </c>
      <c r="U44" s="127">
        <v>517</v>
      </c>
      <c r="V44" s="127">
        <v>10203</v>
      </c>
      <c r="W44" s="127">
        <v>2000</v>
      </c>
      <c r="X44" s="127">
        <v>149</v>
      </c>
      <c r="Y44" s="127">
        <v>22</v>
      </c>
      <c r="Z44" s="127">
        <v>253</v>
      </c>
      <c r="AA44" s="127">
        <v>395</v>
      </c>
      <c r="AB44" s="127">
        <v>2420</v>
      </c>
      <c r="AC44" s="127">
        <v>836</v>
      </c>
      <c r="AD44" s="127">
        <v>433</v>
      </c>
      <c r="AE44" s="127">
        <v>1133</v>
      </c>
      <c r="AF44" s="127">
        <v>4934</v>
      </c>
      <c r="AG44" s="127">
        <v>466</v>
      </c>
      <c r="AH44" s="127">
        <v>1191</v>
      </c>
      <c r="AI44" s="127">
        <v>2904</v>
      </c>
      <c r="AJ44" s="127">
        <v>188</v>
      </c>
      <c r="AK44" s="127">
        <v>7093</v>
      </c>
      <c r="AL44" s="127">
        <v>834</v>
      </c>
      <c r="AM44" s="127">
        <v>237</v>
      </c>
      <c r="AN44" s="127">
        <v>540</v>
      </c>
      <c r="AO44" s="127">
        <v>5989</v>
      </c>
      <c r="AP44" s="127">
        <v>3177</v>
      </c>
      <c r="AQ44" s="130" t="s">
        <v>175</v>
      </c>
      <c r="AR44" s="129">
        <v>102415</v>
      </c>
      <c r="AS44" s="117"/>
    </row>
    <row r="45" spans="1:45" ht="15" customHeight="1">
      <c r="A45" t="s">
        <v>169</v>
      </c>
      <c r="B45" s="188" t="s">
        <v>188</v>
      </c>
      <c r="C45" s="124">
        <v>2</v>
      </c>
      <c r="D45" s="125">
        <v>69432</v>
      </c>
      <c r="E45" s="126">
        <v>310</v>
      </c>
      <c r="F45" s="127">
        <v>3242</v>
      </c>
      <c r="G45" s="127">
        <v>6574</v>
      </c>
      <c r="H45" s="127">
        <v>1633</v>
      </c>
      <c r="I45" s="127">
        <v>2339</v>
      </c>
      <c r="J45" s="127">
        <v>43</v>
      </c>
      <c r="K45" s="127">
        <v>441</v>
      </c>
      <c r="L45" s="127">
        <v>579</v>
      </c>
      <c r="M45" s="127">
        <v>1944</v>
      </c>
      <c r="N45" s="127">
        <v>940</v>
      </c>
      <c r="O45" s="127">
        <v>7502</v>
      </c>
      <c r="P45" s="127">
        <v>9548</v>
      </c>
      <c r="Q45" s="127">
        <v>2908</v>
      </c>
      <c r="R45" s="127">
        <v>1390</v>
      </c>
      <c r="S45" s="127">
        <v>408</v>
      </c>
      <c r="T45" s="127">
        <v>150</v>
      </c>
      <c r="U45" s="127">
        <v>418</v>
      </c>
      <c r="V45" s="127">
        <v>6018</v>
      </c>
      <c r="W45" s="127">
        <v>1495</v>
      </c>
      <c r="X45" s="127">
        <v>94</v>
      </c>
      <c r="Y45" s="127">
        <v>15</v>
      </c>
      <c r="Z45" s="127">
        <v>209</v>
      </c>
      <c r="AA45" s="127">
        <v>374</v>
      </c>
      <c r="AB45" s="127">
        <v>2913</v>
      </c>
      <c r="AC45" s="127">
        <v>527</v>
      </c>
      <c r="AD45" s="127">
        <v>495</v>
      </c>
      <c r="AE45" s="127">
        <v>544</v>
      </c>
      <c r="AF45" s="127">
        <v>2894</v>
      </c>
      <c r="AG45" s="127">
        <v>144</v>
      </c>
      <c r="AH45" s="127">
        <v>231</v>
      </c>
      <c r="AI45" s="127">
        <v>926</v>
      </c>
      <c r="AJ45" s="127">
        <v>52</v>
      </c>
      <c r="AK45" s="127">
        <v>4240</v>
      </c>
      <c r="AL45" s="127">
        <v>193</v>
      </c>
      <c r="AM45" s="127">
        <v>107</v>
      </c>
      <c r="AN45" s="127">
        <v>53</v>
      </c>
      <c r="AO45" s="127">
        <v>4980</v>
      </c>
      <c r="AP45" s="127">
        <v>2559</v>
      </c>
      <c r="AQ45" s="130" t="s">
        <v>176</v>
      </c>
      <c r="AR45" s="129">
        <v>51</v>
      </c>
      <c r="AS45" s="117"/>
    </row>
    <row r="46" spans="1:45" ht="15" customHeight="1">
      <c r="A46" t="s">
        <v>169</v>
      </c>
      <c r="B46" s="188" t="s">
        <v>188</v>
      </c>
      <c r="C46" s="124">
        <v>1</v>
      </c>
      <c r="D46" s="125">
        <v>29088</v>
      </c>
      <c r="E46" s="126">
        <v>88</v>
      </c>
      <c r="F46" s="127">
        <v>482</v>
      </c>
      <c r="G46" s="127">
        <v>3024</v>
      </c>
      <c r="H46" s="127">
        <v>383</v>
      </c>
      <c r="I46" s="127">
        <v>1462</v>
      </c>
      <c r="J46" s="127">
        <v>63</v>
      </c>
      <c r="K46" s="127">
        <v>485</v>
      </c>
      <c r="L46" s="127">
        <v>186</v>
      </c>
      <c r="M46" s="127">
        <v>1698</v>
      </c>
      <c r="N46" s="127">
        <v>819</v>
      </c>
      <c r="O46" s="127">
        <v>1591</v>
      </c>
      <c r="P46" s="127">
        <v>1398</v>
      </c>
      <c r="Q46" s="127">
        <v>1276</v>
      </c>
      <c r="R46" s="127">
        <v>343</v>
      </c>
      <c r="S46" s="127">
        <v>59</v>
      </c>
      <c r="T46" s="127">
        <v>47</v>
      </c>
      <c r="U46" s="127">
        <v>176</v>
      </c>
      <c r="V46" s="127">
        <v>2177</v>
      </c>
      <c r="W46" s="127">
        <v>1865</v>
      </c>
      <c r="X46" s="127">
        <v>18</v>
      </c>
      <c r="Y46" s="127">
        <v>12</v>
      </c>
      <c r="Z46" s="127">
        <v>73</v>
      </c>
      <c r="AA46" s="127">
        <v>101</v>
      </c>
      <c r="AB46" s="127">
        <v>1373</v>
      </c>
      <c r="AC46" s="127">
        <v>85</v>
      </c>
      <c r="AD46" s="127">
        <v>214</v>
      </c>
      <c r="AE46" s="127">
        <v>315</v>
      </c>
      <c r="AF46" s="127">
        <v>2724</v>
      </c>
      <c r="AG46" s="127">
        <v>23</v>
      </c>
      <c r="AH46" s="127">
        <v>14</v>
      </c>
      <c r="AI46" s="127">
        <v>87</v>
      </c>
      <c r="AJ46" s="127">
        <v>11</v>
      </c>
      <c r="AK46" s="127">
        <v>2482</v>
      </c>
      <c r="AL46" s="127">
        <v>19</v>
      </c>
      <c r="AM46" s="127">
        <v>5</v>
      </c>
      <c r="AN46" s="127">
        <v>3</v>
      </c>
      <c r="AO46" s="127">
        <v>3196</v>
      </c>
      <c r="AP46" s="127">
        <v>711</v>
      </c>
      <c r="AQ46" s="130" t="s">
        <v>177</v>
      </c>
      <c r="AR46" s="129">
        <v>1959</v>
      </c>
      <c r="AS46" s="117"/>
    </row>
    <row r="47" spans="1:45" ht="15" customHeight="1">
      <c r="A47" t="s">
        <v>169</v>
      </c>
      <c r="B47" s="188" t="s">
        <v>188</v>
      </c>
      <c r="C47" s="124" t="s">
        <v>178</v>
      </c>
      <c r="D47" s="125">
        <v>356537</v>
      </c>
      <c r="E47" s="126">
        <v>1679</v>
      </c>
      <c r="F47" s="127">
        <v>18097</v>
      </c>
      <c r="G47" s="127">
        <v>29123</v>
      </c>
      <c r="H47" s="127">
        <v>13881</v>
      </c>
      <c r="I47" s="127">
        <v>9915</v>
      </c>
      <c r="J47" s="127">
        <v>245</v>
      </c>
      <c r="K47" s="127">
        <v>3897</v>
      </c>
      <c r="L47" s="127">
        <v>4572</v>
      </c>
      <c r="M47" s="127">
        <v>13117</v>
      </c>
      <c r="N47" s="127">
        <v>8684</v>
      </c>
      <c r="O47" s="127">
        <v>28800</v>
      </c>
      <c r="P47" s="127">
        <v>39059</v>
      </c>
      <c r="Q47" s="127">
        <v>13282</v>
      </c>
      <c r="R47" s="127">
        <v>6210</v>
      </c>
      <c r="S47" s="127">
        <v>2542</v>
      </c>
      <c r="T47" s="127">
        <v>745</v>
      </c>
      <c r="U47" s="127">
        <v>2853</v>
      </c>
      <c r="V47" s="127">
        <v>29171</v>
      </c>
      <c r="W47" s="127">
        <v>9046</v>
      </c>
      <c r="X47" s="127">
        <v>327</v>
      </c>
      <c r="Y47" s="127">
        <v>60</v>
      </c>
      <c r="Z47" s="127">
        <v>797</v>
      </c>
      <c r="AA47" s="127">
        <v>1614</v>
      </c>
      <c r="AB47" s="127">
        <v>9410</v>
      </c>
      <c r="AC47" s="127">
        <v>2275</v>
      </c>
      <c r="AD47" s="127">
        <v>3098</v>
      </c>
      <c r="AE47" s="127">
        <v>6671</v>
      </c>
      <c r="AF47" s="127">
        <v>25743</v>
      </c>
      <c r="AG47" s="127">
        <v>1124</v>
      </c>
      <c r="AH47" s="127">
        <v>1955</v>
      </c>
      <c r="AI47" s="127">
        <v>7798</v>
      </c>
      <c r="AJ47" s="127">
        <v>580</v>
      </c>
      <c r="AK47" s="127">
        <v>22851</v>
      </c>
      <c r="AL47" s="127">
        <v>2928</v>
      </c>
      <c r="AM47" s="127">
        <v>635</v>
      </c>
      <c r="AN47" s="127">
        <v>1690</v>
      </c>
      <c r="AO47" s="127">
        <v>21988</v>
      </c>
      <c r="AP47" s="127">
        <v>10075</v>
      </c>
      <c r="AQ47" s="130" t="s">
        <v>179</v>
      </c>
      <c r="AR47" s="129">
        <v>172267</v>
      </c>
      <c r="AS47" s="117"/>
    </row>
    <row r="48" spans="1:45" s="131" customFormat="1" ht="15" customHeight="1">
      <c r="A48" s="131" t="s">
        <v>169</v>
      </c>
      <c r="B48" s="132" t="s">
        <v>180</v>
      </c>
      <c r="C48" s="133" t="s">
        <v>181</v>
      </c>
      <c r="D48" s="134">
        <v>3.27</v>
      </c>
      <c r="E48" s="135">
        <v>3.39</v>
      </c>
      <c r="F48" s="136">
        <v>3.28</v>
      </c>
      <c r="G48" s="136">
        <v>3.21</v>
      </c>
      <c r="H48" s="136">
        <v>3.91</v>
      </c>
      <c r="I48" s="136">
        <v>2.89</v>
      </c>
      <c r="J48" s="136">
        <v>2.48</v>
      </c>
      <c r="K48" s="136">
        <v>3.47</v>
      </c>
      <c r="L48" s="136">
        <v>3.44</v>
      </c>
      <c r="M48" s="136">
        <v>3.35</v>
      </c>
      <c r="N48" s="136">
        <v>3.58</v>
      </c>
      <c r="O48" s="136">
        <v>3.14</v>
      </c>
      <c r="P48" s="136">
        <v>3.17</v>
      </c>
      <c r="Q48" s="136">
        <v>3.26</v>
      </c>
      <c r="R48" s="136">
        <v>3.29</v>
      </c>
      <c r="S48" s="136">
        <v>3.34</v>
      </c>
      <c r="T48" s="136">
        <v>3.2</v>
      </c>
      <c r="U48" s="136">
        <v>3.65</v>
      </c>
      <c r="V48" s="136">
        <v>3.21</v>
      </c>
      <c r="W48" s="136">
        <v>3</v>
      </c>
      <c r="X48" s="136">
        <v>2.86</v>
      </c>
      <c r="Y48" s="136">
        <v>2.62</v>
      </c>
      <c r="Z48" s="136">
        <v>3.01</v>
      </c>
      <c r="AA48" s="136">
        <v>3.38</v>
      </c>
      <c r="AB48" s="136">
        <v>2.75</v>
      </c>
      <c r="AC48" s="136">
        <v>3.18</v>
      </c>
      <c r="AD48" s="136">
        <v>3.72</v>
      </c>
      <c r="AE48" s="136">
        <v>3.93</v>
      </c>
      <c r="AF48" s="136">
        <v>3.55</v>
      </c>
      <c r="AG48" s="136">
        <v>3.41</v>
      </c>
      <c r="AH48" s="136">
        <v>3.22</v>
      </c>
      <c r="AI48" s="136">
        <v>3.51</v>
      </c>
      <c r="AJ48" s="136">
        <v>3.67</v>
      </c>
      <c r="AK48" s="136">
        <v>3.16</v>
      </c>
      <c r="AL48" s="136">
        <v>3.85</v>
      </c>
      <c r="AM48" s="136">
        <v>3.41</v>
      </c>
      <c r="AN48" s="136">
        <v>3.87</v>
      </c>
      <c r="AO48" s="136">
        <v>2.97</v>
      </c>
      <c r="AP48" s="136">
        <v>3.09</v>
      </c>
      <c r="AQ48" s="130" t="s">
        <v>182</v>
      </c>
      <c r="AR48" s="137" t="s">
        <v>183</v>
      </c>
      <c r="AS48" s="138"/>
    </row>
    <row r="49" spans="1:45" ht="15" customHeight="1">
      <c r="A49" t="s">
        <v>169</v>
      </c>
      <c r="B49" s="139" t="s">
        <v>189</v>
      </c>
      <c r="C49" s="140">
        <v>5</v>
      </c>
      <c r="D49" s="125">
        <v>5780</v>
      </c>
      <c r="E49" s="141">
        <v>25</v>
      </c>
      <c r="F49" s="142">
        <v>200</v>
      </c>
      <c r="G49" s="142">
        <v>464</v>
      </c>
      <c r="H49" s="142">
        <v>578</v>
      </c>
      <c r="I49" s="142">
        <v>110</v>
      </c>
      <c r="J49" s="142">
        <v>9</v>
      </c>
      <c r="K49" s="142">
        <v>120</v>
      </c>
      <c r="L49" s="142">
        <v>72</v>
      </c>
      <c r="M49" s="142">
        <v>245</v>
      </c>
      <c r="N49" s="142">
        <v>191</v>
      </c>
      <c r="O49" s="142">
        <v>379</v>
      </c>
      <c r="P49" s="142">
        <v>401</v>
      </c>
      <c r="Q49" s="142">
        <v>170</v>
      </c>
      <c r="R49" s="142">
        <v>70</v>
      </c>
      <c r="S49" s="142">
        <v>32</v>
      </c>
      <c r="T49" s="142">
        <v>9</v>
      </c>
      <c r="U49" s="142">
        <v>56</v>
      </c>
      <c r="V49" s="142">
        <v>459</v>
      </c>
      <c r="W49" s="142">
        <v>135</v>
      </c>
      <c r="X49" s="142">
        <v>1</v>
      </c>
      <c r="Y49" s="142">
        <v>22</v>
      </c>
      <c r="Z49" s="142">
        <v>12</v>
      </c>
      <c r="AA49" s="142">
        <v>43</v>
      </c>
      <c r="AB49" s="142">
        <v>63</v>
      </c>
      <c r="AC49" s="142">
        <v>28</v>
      </c>
      <c r="AD49" s="142">
        <v>115</v>
      </c>
      <c r="AE49" s="142">
        <v>249</v>
      </c>
      <c r="AF49" s="142">
        <v>519</v>
      </c>
      <c r="AG49" s="142">
        <v>20</v>
      </c>
      <c r="AH49" s="142">
        <v>14</v>
      </c>
      <c r="AI49" s="142">
        <v>95</v>
      </c>
      <c r="AJ49" s="142">
        <v>11</v>
      </c>
      <c r="AK49" s="142">
        <v>348</v>
      </c>
      <c r="AL49" s="142">
        <v>73</v>
      </c>
      <c r="AM49" s="142">
        <v>3</v>
      </c>
      <c r="AN49" s="142">
        <v>49</v>
      </c>
      <c r="AO49" s="142">
        <v>262</v>
      </c>
      <c r="AP49" s="142">
        <v>128</v>
      </c>
      <c r="AQ49" s="128" t="s">
        <v>173</v>
      </c>
      <c r="AR49" s="143">
        <v>2934</v>
      </c>
      <c r="AS49" s="117"/>
    </row>
    <row r="50" spans="1:45" ht="15" customHeight="1">
      <c r="A50" t="s">
        <v>169</v>
      </c>
      <c r="B50" s="188" t="s">
        <v>189</v>
      </c>
      <c r="C50" s="124">
        <v>4</v>
      </c>
      <c r="D50" s="125">
        <v>7379</v>
      </c>
      <c r="E50" s="126">
        <v>50</v>
      </c>
      <c r="F50" s="127">
        <v>468</v>
      </c>
      <c r="G50" s="127">
        <v>472</v>
      </c>
      <c r="H50" s="127">
        <v>246</v>
      </c>
      <c r="I50" s="127">
        <v>168</v>
      </c>
      <c r="J50" s="127">
        <v>11</v>
      </c>
      <c r="K50" s="127">
        <v>85</v>
      </c>
      <c r="L50" s="127">
        <v>115</v>
      </c>
      <c r="M50" s="127">
        <v>312</v>
      </c>
      <c r="N50" s="127">
        <v>222</v>
      </c>
      <c r="O50" s="127">
        <v>576</v>
      </c>
      <c r="P50" s="127">
        <v>795</v>
      </c>
      <c r="Q50" s="127">
        <v>397</v>
      </c>
      <c r="R50" s="127">
        <v>105</v>
      </c>
      <c r="S50" s="127">
        <v>66</v>
      </c>
      <c r="T50" s="127">
        <v>14</v>
      </c>
      <c r="U50" s="127">
        <v>55</v>
      </c>
      <c r="V50" s="127">
        <v>376</v>
      </c>
      <c r="W50" s="127">
        <v>196</v>
      </c>
      <c r="X50" s="127">
        <v>4</v>
      </c>
      <c r="Y50" s="127">
        <v>15</v>
      </c>
      <c r="Z50" s="127">
        <v>16</v>
      </c>
      <c r="AA50" s="127">
        <v>29</v>
      </c>
      <c r="AB50" s="127">
        <v>186</v>
      </c>
      <c r="AC50" s="127">
        <v>35</v>
      </c>
      <c r="AD50" s="127">
        <v>74</v>
      </c>
      <c r="AE50" s="127">
        <v>172</v>
      </c>
      <c r="AF50" s="127">
        <v>629</v>
      </c>
      <c r="AG50" s="127">
        <v>28</v>
      </c>
      <c r="AH50" s="127">
        <v>43</v>
      </c>
      <c r="AI50" s="127">
        <v>212</v>
      </c>
      <c r="AJ50" s="127">
        <v>17</v>
      </c>
      <c r="AK50" s="127">
        <v>377</v>
      </c>
      <c r="AL50" s="127">
        <v>93</v>
      </c>
      <c r="AM50" s="127">
        <v>10</v>
      </c>
      <c r="AN50" s="127">
        <v>55</v>
      </c>
      <c r="AO50" s="127">
        <v>431</v>
      </c>
      <c r="AP50" s="127">
        <v>224</v>
      </c>
      <c r="AQ50" s="130" t="s">
        <v>174</v>
      </c>
      <c r="AR50" s="129">
        <v>4340</v>
      </c>
      <c r="AS50" s="117"/>
    </row>
    <row r="51" spans="1:45" ht="15" customHeight="1">
      <c r="A51" t="s">
        <v>169</v>
      </c>
      <c r="B51" s="188" t="s">
        <v>189</v>
      </c>
      <c r="C51" s="124">
        <v>3</v>
      </c>
      <c r="D51" s="125">
        <v>8347</v>
      </c>
      <c r="E51" s="126">
        <v>37</v>
      </c>
      <c r="F51" s="127">
        <v>580</v>
      </c>
      <c r="G51" s="127">
        <v>494</v>
      </c>
      <c r="H51" s="127">
        <v>232</v>
      </c>
      <c r="I51" s="127">
        <v>244</v>
      </c>
      <c r="J51" s="127">
        <v>35</v>
      </c>
      <c r="K51" s="127">
        <v>84</v>
      </c>
      <c r="L51" s="127">
        <v>188</v>
      </c>
      <c r="M51" s="127">
        <v>188</v>
      </c>
      <c r="N51" s="127">
        <v>110</v>
      </c>
      <c r="O51" s="127">
        <v>821</v>
      </c>
      <c r="P51" s="127">
        <v>1133</v>
      </c>
      <c r="Q51" s="127">
        <v>175</v>
      </c>
      <c r="R51" s="127">
        <v>118</v>
      </c>
      <c r="S51" s="127">
        <v>82</v>
      </c>
      <c r="T51" s="127">
        <v>10</v>
      </c>
      <c r="U51" s="127">
        <v>39</v>
      </c>
      <c r="V51" s="127">
        <v>759</v>
      </c>
      <c r="W51" s="127">
        <v>186</v>
      </c>
      <c r="X51" s="127">
        <v>8</v>
      </c>
      <c r="Y51" s="127">
        <v>13</v>
      </c>
      <c r="Z51" s="127">
        <v>22</v>
      </c>
      <c r="AA51" s="127">
        <v>32</v>
      </c>
      <c r="AB51" s="127">
        <v>186</v>
      </c>
      <c r="AC51" s="127">
        <v>72</v>
      </c>
      <c r="AD51" s="127">
        <v>47</v>
      </c>
      <c r="AE51" s="127">
        <v>87</v>
      </c>
      <c r="AF51" s="127">
        <v>400</v>
      </c>
      <c r="AG51" s="127">
        <v>53</v>
      </c>
      <c r="AH51" s="127">
        <v>139</v>
      </c>
      <c r="AI51" s="127">
        <v>186</v>
      </c>
      <c r="AJ51" s="127">
        <v>6</v>
      </c>
      <c r="AK51" s="127">
        <v>514</v>
      </c>
      <c r="AL51" s="127">
        <v>80</v>
      </c>
      <c r="AM51" s="127">
        <v>27</v>
      </c>
      <c r="AN51" s="127">
        <v>49</v>
      </c>
      <c r="AO51" s="127">
        <v>556</v>
      </c>
      <c r="AP51" s="127">
        <v>355</v>
      </c>
      <c r="AQ51" s="130" t="s">
        <v>175</v>
      </c>
      <c r="AR51" s="129">
        <v>8042</v>
      </c>
      <c r="AS51" s="117"/>
    </row>
    <row r="52" spans="1:45" ht="15" customHeight="1">
      <c r="A52" t="s">
        <v>169</v>
      </c>
      <c r="B52" s="188" t="s">
        <v>189</v>
      </c>
      <c r="C52" s="124">
        <v>2</v>
      </c>
      <c r="D52" s="125">
        <v>6549</v>
      </c>
      <c r="E52" s="126">
        <v>26</v>
      </c>
      <c r="F52" s="127">
        <v>372</v>
      </c>
      <c r="G52" s="127">
        <v>465</v>
      </c>
      <c r="H52" s="127">
        <v>154</v>
      </c>
      <c r="I52" s="127">
        <v>189</v>
      </c>
      <c r="J52" s="127">
        <v>2</v>
      </c>
      <c r="K52" s="127">
        <v>42</v>
      </c>
      <c r="L52" s="127">
        <v>85</v>
      </c>
      <c r="M52" s="127">
        <v>173</v>
      </c>
      <c r="N52" s="127">
        <v>59</v>
      </c>
      <c r="O52" s="127">
        <v>901</v>
      </c>
      <c r="P52" s="127">
        <v>879</v>
      </c>
      <c r="Q52" s="127">
        <v>239</v>
      </c>
      <c r="R52" s="127">
        <v>134</v>
      </c>
      <c r="S52" s="127">
        <v>33</v>
      </c>
      <c r="T52" s="127">
        <v>6</v>
      </c>
      <c r="U52" s="127">
        <v>38</v>
      </c>
      <c r="V52" s="127">
        <v>490</v>
      </c>
      <c r="W52" s="127">
        <v>152</v>
      </c>
      <c r="X52" s="127">
        <v>1</v>
      </c>
      <c r="Y52" s="127">
        <v>3</v>
      </c>
      <c r="Z52" s="127">
        <v>19</v>
      </c>
      <c r="AA52" s="127">
        <v>24</v>
      </c>
      <c r="AB52" s="127">
        <v>280</v>
      </c>
      <c r="AC52" s="127">
        <v>42</v>
      </c>
      <c r="AD52" s="127">
        <v>54</v>
      </c>
      <c r="AE52" s="127">
        <v>42</v>
      </c>
      <c r="AF52" s="127">
        <v>267</v>
      </c>
      <c r="AG52" s="127">
        <v>22</v>
      </c>
      <c r="AH52" s="127">
        <v>32</v>
      </c>
      <c r="AI52" s="127">
        <v>82</v>
      </c>
      <c r="AJ52" s="127" t="s">
        <v>171</v>
      </c>
      <c r="AK52" s="127">
        <v>287</v>
      </c>
      <c r="AL52" s="127">
        <v>24</v>
      </c>
      <c r="AM52" s="127">
        <v>13</v>
      </c>
      <c r="AN52" s="127">
        <v>5</v>
      </c>
      <c r="AO52" s="127">
        <v>537</v>
      </c>
      <c r="AP52" s="127">
        <v>376</v>
      </c>
      <c r="AQ52" s="130" t="s">
        <v>176</v>
      </c>
      <c r="AR52" s="129">
        <v>7</v>
      </c>
      <c r="AS52" s="117"/>
    </row>
    <row r="53" spans="1:45" ht="15" customHeight="1">
      <c r="A53" t="s">
        <v>169</v>
      </c>
      <c r="B53" s="188" t="s">
        <v>189</v>
      </c>
      <c r="C53" s="124">
        <v>1</v>
      </c>
      <c r="D53" s="125">
        <v>3774</v>
      </c>
      <c r="E53" s="126">
        <v>8</v>
      </c>
      <c r="F53" s="127">
        <v>78</v>
      </c>
      <c r="G53" s="127">
        <v>306</v>
      </c>
      <c r="H53" s="127">
        <v>42</v>
      </c>
      <c r="I53" s="127">
        <v>156</v>
      </c>
      <c r="J53" s="127">
        <v>8</v>
      </c>
      <c r="K53" s="127">
        <v>62</v>
      </c>
      <c r="L53" s="127">
        <v>24</v>
      </c>
      <c r="M53" s="127">
        <v>165</v>
      </c>
      <c r="N53" s="127">
        <v>85</v>
      </c>
      <c r="O53" s="127">
        <v>342</v>
      </c>
      <c r="P53" s="127">
        <v>225</v>
      </c>
      <c r="Q53" s="127">
        <v>174</v>
      </c>
      <c r="R53" s="127">
        <v>38</v>
      </c>
      <c r="S53" s="127">
        <v>10</v>
      </c>
      <c r="T53" s="127">
        <v>3</v>
      </c>
      <c r="U53" s="127">
        <v>18</v>
      </c>
      <c r="V53" s="127">
        <v>265</v>
      </c>
      <c r="W53" s="127">
        <v>272</v>
      </c>
      <c r="X53" s="127">
        <v>2</v>
      </c>
      <c r="Y53" s="127">
        <v>5</v>
      </c>
      <c r="Z53" s="127">
        <v>6</v>
      </c>
      <c r="AA53" s="127">
        <v>14</v>
      </c>
      <c r="AB53" s="127">
        <v>172</v>
      </c>
      <c r="AC53" s="127">
        <v>11</v>
      </c>
      <c r="AD53" s="127">
        <v>13</v>
      </c>
      <c r="AE53" s="127">
        <v>24</v>
      </c>
      <c r="AF53" s="127">
        <v>281</v>
      </c>
      <c r="AG53" s="127">
        <v>4</v>
      </c>
      <c r="AH53" s="127">
        <v>3</v>
      </c>
      <c r="AI53" s="127">
        <v>12</v>
      </c>
      <c r="AJ53" s="127">
        <v>1</v>
      </c>
      <c r="AK53" s="127">
        <v>269</v>
      </c>
      <c r="AL53" s="127">
        <v>2</v>
      </c>
      <c r="AM53" s="127">
        <v>1</v>
      </c>
      <c r="AN53" s="127" t="s">
        <v>171</v>
      </c>
      <c r="AO53" s="127">
        <v>492</v>
      </c>
      <c r="AP53" s="127">
        <v>181</v>
      </c>
      <c r="AQ53" s="130" t="s">
        <v>177</v>
      </c>
      <c r="AR53" s="129">
        <v>203</v>
      </c>
      <c r="AS53" s="117"/>
    </row>
    <row r="54" spans="1:45" ht="15" customHeight="1">
      <c r="A54" t="s">
        <v>169</v>
      </c>
      <c r="B54" s="188" t="s">
        <v>189</v>
      </c>
      <c r="C54" s="124" t="s">
        <v>178</v>
      </c>
      <c r="D54" s="125">
        <v>31829</v>
      </c>
      <c r="E54" s="126">
        <v>146</v>
      </c>
      <c r="F54" s="127">
        <v>1698</v>
      </c>
      <c r="G54" s="127">
        <v>2201</v>
      </c>
      <c r="H54" s="127">
        <v>1252</v>
      </c>
      <c r="I54" s="127">
        <v>867</v>
      </c>
      <c r="J54" s="127">
        <v>65</v>
      </c>
      <c r="K54" s="127">
        <v>393</v>
      </c>
      <c r="L54" s="127">
        <v>484</v>
      </c>
      <c r="M54" s="127">
        <v>1083</v>
      </c>
      <c r="N54" s="127">
        <v>667</v>
      </c>
      <c r="O54" s="127">
        <v>3019</v>
      </c>
      <c r="P54" s="127">
        <v>3433</v>
      </c>
      <c r="Q54" s="127">
        <v>1155</v>
      </c>
      <c r="R54" s="127">
        <v>465</v>
      </c>
      <c r="S54" s="127">
        <v>223</v>
      </c>
      <c r="T54" s="127">
        <v>42</v>
      </c>
      <c r="U54" s="127">
        <v>206</v>
      </c>
      <c r="V54" s="127">
        <v>2349</v>
      </c>
      <c r="W54" s="127">
        <v>941</v>
      </c>
      <c r="X54" s="127">
        <v>16</v>
      </c>
      <c r="Y54" s="127">
        <v>58</v>
      </c>
      <c r="Z54" s="127">
        <v>75</v>
      </c>
      <c r="AA54" s="127">
        <v>142</v>
      </c>
      <c r="AB54" s="127">
        <v>887</v>
      </c>
      <c r="AC54" s="127">
        <v>188</v>
      </c>
      <c r="AD54" s="127">
        <v>303</v>
      </c>
      <c r="AE54" s="127">
        <v>574</v>
      </c>
      <c r="AF54" s="127">
        <v>2096</v>
      </c>
      <c r="AG54" s="127">
        <v>127</v>
      </c>
      <c r="AH54" s="127">
        <v>231</v>
      </c>
      <c r="AI54" s="127">
        <v>587</v>
      </c>
      <c r="AJ54" s="127">
        <v>35</v>
      </c>
      <c r="AK54" s="127">
        <v>1795</v>
      </c>
      <c r="AL54" s="127">
        <v>272</v>
      </c>
      <c r="AM54" s="127">
        <v>54</v>
      </c>
      <c r="AN54" s="127">
        <v>158</v>
      </c>
      <c r="AO54" s="127">
        <v>2278</v>
      </c>
      <c r="AP54" s="127">
        <v>1264</v>
      </c>
      <c r="AQ54" s="130" t="s">
        <v>179</v>
      </c>
      <c r="AR54" s="129">
        <v>15526</v>
      </c>
      <c r="AS54" s="117"/>
    </row>
    <row r="55" spans="1:45" s="131" customFormat="1" ht="15" customHeight="1">
      <c r="A55" s="131" t="s">
        <v>169</v>
      </c>
      <c r="B55" s="132" t="s">
        <v>180</v>
      </c>
      <c r="C55" s="133" t="s">
        <v>181</v>
      </c>
      <c r="D55" s="134">
        <v>3.15</v>
      </c>
      <c r="E55" s="135">
        <v>3.4</v>
      </c>
      <c r="F55" s="136">
        <v>3.2</v>
      </c>
      <c r="G55" s="136">
        <v>3.15</v>
      </c>
      <c r="H55" s="136">
        <v>3.93</v>
      </c>
      <c r="I55" s="136">
        <v>2.87</v>
      </c>
      <c r="J55" s="136">
        <v>3.17</v>
      </c>
      <c r="K55" s="136">
        <v>3.4</v>
      </c>
      <c r="L55" s="136">
        <v>3.26</v>
      </c>
      <c r="M55" s="136">
        <v>3.28</v>
      </c>
      <c r="N55" s="136">
        <v>3.56</v>
      </c>
      <c r="O55" s="136">
        <v>2.92</v>
      </c>
      <c r="P55" s="136">
        <v>3.08</v>
      </c>
      <c r="Q55" s="136">
        <v>3.13</v>
      </c>
      <c r="R55" s="136">
        <v>3.08</v>
      </c>
      <c r="S55" s="136">
        <v>3.35</v>
      </c>
      <c r="T55" s="136">
        <v>3.48</v>
      </c>
      <c r="U55" s="136">
        <v>3.45</v>
      </c>
      <c r="V55" s="136">
        <v>3.12</v>
      </c>
      <c r="W55" s="136">
        <v>2.76</v>
      </c>
      <c r="X55" s="136">
        <v>3.06</v>
      </c>
      <c r="Y55" s="136">
        <v>3.79</v>
      </c>
      <c r="Z55" s="136">
        <v>3.12</v>
      </c>
      <c r="AA55" s="136">
        <v>3.44</v>
      </c>
      <c r="AB55" s="136">
        <v>2.65</v>
      </c>
      <c r="AC55" s="136">
        <v>3.14</v>
      </c>
      <c r="AD55" s="136">
        <v>3.74</v>
      </c>
      <c r="AE55" s="136">
        <v>4.01</v>
      </c>
      <c r="AF55" s="136">
        <v>3.4</v>
      </c>
      <c r="AG55" s="136">
        <v>3.3</v>
      </c>
      <c r="AH55" s="136">
        <v>3.14</v>
      </c>
      <c r="AI55" s="136">
        <v>3.5</v>
      </c>
      <c r="AJ55" s="136">
        <v>4.0599999999999996</v>
      </c>
      <c r="AK55" s="136">
        <v>3.14</v>
      </c>
      <c r="AL55" s="136">
        <v>3.78</v>
      </c>
      <c r="AM55" s="136">
        <v>3.02</v>
      </c>
      <c r="AN55" s="136">
        <v>3.94</v>
      </c>
      <c r="AO55" s="136">
        <v>2.75</v>
      </c>
      <c r="AP55" s="136">
        <v>2.8</v>
      </c>
      <c r="AQ55" s="130" t="s">
        <v>182</v>
      </c>
      <c r="AR55" s="137" t="s">
        <v>183</v>
      </c>
      <c r="AS55" s="138"/>
    </row>
    <row r="56" spans="1:45" ht="15" customHeight="1">
      <c r="A56" t="s">
        <v>169</v>
      </c>
      <c r="B56" s="139" t="s">
        <v>190</v>
      </c>
      <c r="C56" s="140">
        <v>5</v>
      </c>
      <c r="D56" s="125" t="s">
        <v>171</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171</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t="s">
        <v>183</v>
      </c>
      <c r="AS56" s="117"/>
    </row>
    <row r="57" spans="1:45" ht="15" customHeight="1">
      <c r="A57" t="s">
        <v>169</v>
      </c>
      <c r="B57" s="188" t="s">
        <v>190</v>
      </c>
      <c r="C57" s="124">
        <v>4</v>
      </c>
      <c r="D57" s="125" t="s">
        <v>171</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171</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171</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171</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171</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171</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171</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171</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t="s">
        <v>171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t="s">
        <v>171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t="s">
        <v>183</v>
      </c>
      <c r="AS61" s="117"/>
    </row>
    <row r="62" spans="1:45" s="131" customFormat="1" ht="15" customHeight="1">
      <c r="A62" s="131" t="s">
        <v>169</v>
      </c>
      <c r="B62" s="132" t="s">
        <v>180</v>
      </c>
      <c r="C62" s="133" t="s">
        <v>181</v>
      </c>
      <c r="D62" s="134" t="s">
        <v>171</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171</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1246</v>
      </c>
      <c r="E63" s="141">
        <v>6</v>
      </c>
      <c r="F63" s="142">
        <v>34</v>
      </c>
      <c r="G63" s="142">
        <v>71</v>
      </c>
      <c r="H63" s="142">
        <v>142</v>
      </c>
      <c r="I63" s="142">
        <v>38</v>
      </c>
      <c r="J63" s="142">
        <v>9</v>
      </c>
      <c r="K63" s="142">
        <v>34</v>
      </c>
      <c r="L63" s="142">
        <v>17</v>
      </c>
      <c r="M63" s="142">
        <v>68</v>
      </c>
      <c r="N63" s="142">
        <v>60</v>
      </c>
      <c r="O63" s="142">
        <v>61</v>
      </c>
      <c r="P63" s="142">
        <v>69</v>
      </c>
      <c r="Q63" s="142">
        <v>24</v>
      </c>
      <c r="R63" s="142">
        <v>14</v>
      </c>
      <c r="S63" s="142">
        <v>5</v>
      </c>
      <c r="T63" s="142">
        <v>2</v>
      </c>
      <c r="U63" s="142">
        <v>16</v>
      </c>
      <c r="V63" s="142">
        <v>82</v>
      </c>
      <c r="W63" s="142">
        <v>29</v>
      </c>
      <c r="X63" s="142">
        <v>1</v>
      </c>
      <c r="Y63" s="142" t="s">
        <v>172</v>
      </c>
      <c r="Z63" s="142">
        <v>1</v>
      </c>
      <c r="AA63" s="142">
        <v>6</v>
      </c>
      <c r="AB63" s="142">
        <v>11</v>
      </c>
      <c r="AC63" s="142">
        <v>9</v>
      </c>
      <c r="AD63" s="142">
        <v>34</v>
      </c>
      <c r="AE63" s="142">
        <v>72</v>
      </c>
      <c r="AF63" s="142">
        <v>115</v>
      </c>
      <c r="AG63" s="142">
        <v>3</v>
      </c>
      <c r="AH63" s="142">
        <v>3</v>
      </c>
      <c r="AI63" s="142">
        <v>36</v>
      </c>
      <c r="AJ63" s="142" t="s">
        <v>171</v>
      </c>
      <c r="AK63" s="142">
        <v>84</v>
      </c>
      <c r="AL63" s="142">
        <v>23</v>
      </c>
      <c r="AM63" s="142">
        <v>2</v>
      </c>
      <c r="AN63" s="142">
        <v>13</v>
      </c>
      <c r="AO63" s="142">
        <v>42</v>
      </c>
      <c r="AP63" s="142">
        <v>9</v>
      </c>
      <c r="AQ63" s="128" t="s">
        <v>173</v>
      </c>
      <c r="AR63" s="143">
        <v>578</v>
      </c>
      <c r="AS63" s="117"/>
    </row>
    <row r="64" spans="1:45" ht="15" customHeight="1">
      <c r="A64" t="s">
        <v>169</v>
      </c>
      <c r="B64" s="188" t="s">
        <v>191</v>
      </c>
      <c r="C64" s="124">
        <v>4</v>
      </c>
      <c r="D64" s="125">
        <v>1397</v>
      </c>
      <c r="E64" s="126">
        <v>9</v>
      </c>
      <c r="F64" s="127">
        <v>99</v>
      </c>
      <c r="G64" s="127">
        <v>84</v>
      </c>
      <c r="H64" s="127">
        <v>46</v>
      </c>
      <c r="I64" s="127">
        <v>21</v>
      </c>
      <c r="J64" s="127">
        <v>1</v>
      </c>
      <c r="K64" s="127">
        <v>20</v>
      </c>
      <c r="L64" s="127">
        <v>21</v>
      </c>
      <c r="M64" s="127">
        <v>80</v>
      </c>
      <c r="N64" s="127">
        <v>59</v>
      </c>
      <c r="O64" s="127">
        <v>86</v>
      </c>
      <c r="P64" s="127">
        <v>129</v>
      </c>
      <c r="Q64" s="127">
        <v>52</v>
      </c>
      <c r="R64" s="127">
        <v>26</v>
      </c>
      <c r="S64" s="127">
        <v>11</v>
      </c>
      <c r="T64" s="127">
        <v>6</v>
      </c>
      <c r="U64" s="127">
        <v>16</v>
      </c>
      <c r="V64" s="127">
        <v>78</v>
      </c>
      <c r="W64" s="127">
        <v>41</v>
      </c>
      <c r="X64" s="127">
        <v>2</v>
      </c>
      <c r="Y64" s="127" t="s">
        <v>172</v>
      </c>
      <c r="Z64" s="127">
        <v>10</v>
      </c>
      <c r="AA64" s="127">
        <v>4</v>
      </c>
      <c r="AB64" s="127">
        <v>29</v>
      </c>
      <c r="AC64" s="127">
        <v>10</v>
      </c>
      <c r="AD64" s="127">
        <v>28</v>
      </c>
      <c r="AE64" s="127">
        <v>35</v>
      </c>
      <c r="AF64" s="127">
        <v>128</v>
      </c>
      <c r="AG64" s="127">
        <v>8</v>
      </c>
      <c r="AH64" s="127">
        <v>4</v>
      </c>
      <c r="AI64" s="127">
        <v>44</v>
      </c>
      <c r="AJ64" s="127">
        <v>7</v>
      </c>
      <c r="AK64" s="127">
        <v>72</v>
      </c>
      <c r="AL64" s="127">
        <v>22</v>
      </c>
      <c r="AM64" s="127">
        <v>3</v>
      </c>
      <c r="AN64" s="127">
        <v>9</v>
      </c>
      <c r="AO64" s="127">
        <v>64</v>
      </c>
      <c r="AP64" s="127">
        <v>33</v>
      </c>
      <c r="AQ64" s="130" t="s">
        <v>174</v>
      </c>
      <c r="AR64" s="129">
        <v>704</v>
      </c>
      <c r="AS64" s="117"/>
    </row>
    <row r="65" spans="1:45" ht="15" customHeight="1">
      <c r="A65" t="s">
        <v>169</v>
      </c>
      <c r="B65" s="188" t="s">
        <v>191</v>
      </c>
      <c r="C65" s="124">
        <v>3</v>
      </c>
      <c r="D65" s="125">
        <v>1492</v>
      </c>
      <c r="E65" s="126">
        <v>5</v>
      </c>
      <c r="F65" s="127">
        <v>89</v>
      </c>
      <c r="G65" s="127">
        <v>95</v>
      </c>
      <c r="H65" s="127">
        <v>48</v>
      </c>
      <c r="I65" s="127">
        <v>34</v>
      </c>
      <c r="J65" s="127">
        <v>8</v>
      </c>
      <c r="K65" s="127">
        <v>21</v>
      </c>
      <c r="L65" s="127">
        <v>33</v>
      </c>
      <c r="M65" s="127">
        <v>39</v>
      </c>
      <c r="N65" s="127">
        <v>31</v>
      </c>
      <c r="O65" s="127">
        <v>106</v>
      </c>
      <c r="P65" s="127">
        <v>192</v>
      </c>
      <c r="Q65" s="127">
        <v>31</v>
      </c>
      <c r="R65" s="127">
        <v>23</v>
      </c>
      <c r="S65" s="127">
        <v>14</v>
      </c>
      <c r="T65" s="127">
        <v>4</v>
      </c>
      <c r="U65" s="127">
        <v>5</v>
      </c>
      <c r="V65" s="127">
        <v>140</v>
      </c>
      <c r="W65" s="127">
        <v>59</v>
      </c>
      <c r="X65" s="127">
        <v>2</v>
      </c>
      <c r="Y65" s="127" t="s">
        <v>172</v>
      </c>
      <c r="Z65" s="127">
        <v>3</v>
      </c>
      <c r="AA65" s="127">
        <v>9</v>
      </c>
      <c r="AB65" s="127">
        <v>34</v>
      </c>
      <c r="AC65" s="127">
        <v>10</v>
      </c>
      <c r="AD65" s="127">
        <v>11</v>
      </c>
      <c r="AE65" s="127">
        <v>13</v>
      </c>
      <c r="AF65" s="127">
        <v>80</v>
      </c>
      <c r="AG65" s="127">
        <v>12</v>
      </c>
      <c r="AH65" s="127">
        <v>20</v>
      </c>
      <c r="AI65" s="127">
        <v>54</v>
      </c>
      <c r="AJ65" s="127">
        <v>6</v>
      </c>
      <c r="AK65" s="127">
        <v>101</v>
      </c>
      <c r="AL65" s="127">
        <v>25</v>
      </c>
      <c r="AM65" s="127">
        <v>4</v>
      </c>
      <c r="AN65" s="127">
        <v>5</v>
      </c>
      <c r="AO65" s="127">
        <v>87</v>
      </c>
      <c r="AP65" s="127">
        <v>38</v>
      </c>
      <c r="AQ65" s="130" t="s">
        <v>175</v>
      </c>
      <c r="AR65" s="129">
        <v>1606</v>
      </c>
      <c r="AS65" s="117"/>
    </row>
    <row r="66" spans="1:45" ht="15" customHeight="1">
      <c r="A66" t="s">
        <v>169</v>
      </c>
      <c r="B66" s="188" t="s">
        <v>191</v>
      </c>
      <c r="C66" s="124">
        <v>2</v>
      </c>
      <c r="D66" s="125">
        <v>1122</v>
      </c>
      <c r="E66" s="126">
        <v>4</v>
      </c>
      <c r="F66" s="127">
        <v>65</v>
      </c>
      <c r="G66" s="127">
        <v>84</v>
      </c>
      <c r="H66" s="127">
        <v>22</v>
      </c>
      <c r="I66" s="127">
        <v>32</v>
      </c>
      <c r="J66" s="127">
        <v>1</v>
      </c>
      <c r="K66" s="127">
        <v>12</v>
      </c>
      <c r="L66" s="127">
        <v>13</v>
      </c>
      <c r="M66" s="127">
        <v>34</v>
      </c>
      <c r="N66" s="127">
        <v>19</v>
      </c>
      <c r="O66" s="127">
        <v>140</v>
      </c>
      <c r="P66" s="127">
        <v>150</v>
      </c>
      <c r="Q66" s="127">
        <v>37</v>
      </c>
      <c r="R66" s="127">
        <v>21</v>
      </c>
      <c r="S66" s="127">
        <v>8</v>
      </c>
      <c r="T66" s="127">
        <v>2</v>
      </c>
      <c r="U66" s="127">
        <v>10</v>
      </c>
      <c r="V66" s="127">
        <v>86</v>
      </c>
      <c r="W66" s="127">
        <v>30</v>
      </c>
      <c r="X66" s="127">
        <v>2</v>
      </c>
      <c r="Y66" s="127" t="s">
        <v>172</v>
      </c>
      <c r="Z66" s="127">
        <v>2</v>
      </c>
      <c r="AA66" s="127">
        <v>5</v>
      </c>
      <c r="AB66" s="127">
        <v>42</v>
      </c>
      <c r="AC66" s="127">
        <v>6</v>
      </c>
      <c r="AD66" s="127">
        <v>15</v>
      </c>
      <c r="AE66" s="127">
        <v>12</v>
      </c>
      <c r="AF66" s="127">
        <v>41</v>
      </c>
      <c r="AG66" s="127">
        <v>5</v>
      </c>
      <c r="AH66" s="127">
        <v>9</v>
      </c>
      <c r="AI66" s="127">
        <v>11</v>
      </c>
      <c r="AJ66" s="127" t="s">
        <v>171</v>
      </c>
      <c r="AK66" s="127">
        <v>57</v>
      </c>
      <c r="AL66" s="127">
        <v>4</v>
      </c>
      <c r="AM66" s="127">
        <v>1</v>
      </c>
      <c r="AN66" s="127">
        <v>1</v>
      </c>
      <c r="AO66" s="127">
        <v>93</v>
      </c>
      <c r="AP66" s="127">
        <v>46</v>
      </c>
      <c r="AQ66" s="130" t="s">
        <v>176</v>
      </c>
      <c r="AR66" s="129">
        <v>1</v>
      </c>
      <c r="AS66" s="117"/>
    </row>
    <row r="67" spans="1:45" ht="15" customHeight="1">
      <c r="A67" t="s">
        <v>169</v>
      </c>
      <c r="B67" s="188" t="s">
        <v>191</v>
      </c>
      <c r="C67" s="124">
        <v>1</v>
      </c>
      <c r="D67" s="125">
        <v>761</v>
      </c>
      <c r="E67" s="126">
        <v>5</v>
      </c>
      <c r="F67" s="127">
        <v>16</v>
      </c>
      <c r="G67" s="127">
        <v>41</v>
      </c>
      <c r="H67" s="127">
        <v>3</v>
      </c>
      <c r="I67" s="127">
        <v>24</v>
      </c>
      <c r="J67" s="127">
        <v>2</v>
      </c>
      <c r="K67" s="127">
        <v>12</v>
      </c>
      <c r="L67" s="127">
        <v>8</v>
      </c>
      <c r="M67" s="127">
        <v>38</v>
      </c>
      <c r="N67" s="127">
        <v>14</v>
      </c>
      <c r="O67" s="127">
        <v>71</v>
      </c>
      <c r="P67" s="127">
        <v>53</v>
      </c>
      <c r="Q67" s="127">
        <v>27</v>
      </c>
      <c r="R67" s="127">
        <v>7</v>
      </c>
      <c r="S67" s="127">
        <v>1</v>
      </c>
      <c r="T67" s="127">
        <v>1</v>
      </c>
      <c r="U67" s="127">
        <v>6</v>
      </c>
      <c r="V67" s="127">
        <v>40</v>
      </c>
      <c r="W67" s="127">
        <v>101</v>
      </c>
      <c r="X67" s="127">
        <v>1</v>
      </c>
      <c r="Y67" s="127" t="s">
        <v>172</v>
      </c>
      <c r="Z67" s="127" t="s">
        <v>171</v>
      </c>
      <c r="AA67" s="127">
        <v>5</v>
      </c>
      <c r="AB67" s="127">
        <v>19</v>
      </c>
      <c r="AC67" s="127">
        <v>2</v>
      </c>
      <c r="AD67" s="127">
        <v>7</v>
      </c>
      <c r="AE67" s="127">
        <v>10</v>
      </c>
      <c r="AF67" s="127">
        <v>60</v>
      </c>
      <c r="AG67" s="127" t="s">
        <v>171</v>
      </c>
      <c r="AH67" s="127" t="s">
        <v>171</v>
      </c>
      <c r="AI67" s="127">
        <v>6</v>
      </c>
      <c r="AJ67" s="127" t="s">
        <v>171</v>
      </c>
      <c r="AK67" s="127">
        <v>65</v>
      </c>
      <c r="AL67" s="127" t="s">
        <v>171</v>
      </c>
      <c r="AM67" s="127">
        <v>2</v>
      </c>
      <c r="AN67" s="127" t="s">
        <v>171</v>
      </c>
      <c r="AO67" s="127">
        <v>83</v>
      </c>
      <c r="AP67" s="127">
        <v>31</v>
      </c>
      <c r="AQ67" s="130" t="s">
        <v>177</v>
      </c>
      <c r="AR67" s="129">
        <v>126</v>
      </c>
      <c r="AS67" s="117"/>
    </row>
    <row r="68" spans="1:45" ht="15" customHeight="1">
      <c r="A68" t="s">
        <v>169</v>
      </c>
      <c r="B68" s="188" t="s">
        <v>191</v>
      </c>
      <c r="C68" s="124" t="s">
        <v>178</v>
      </c>
      <c r="D68" s="125">
        <v>6018</v>
      </c>
      <c r="E68" s="126">
        <v>29</v>
      </c>
      <c r="F68" s="127">
        <v>303</v>
      </c>
      <c r="G68" s="127">
        <v>375</v>
      </c>
      <c r="H68" s="127">
        <v>261</v>
      </c>
      <c r="I68" s="127">
        <v>149</v>
      </c>
      <c r="J68" s="127">
        <v>21</v>
      </c>
      <c r="K68" s="127">
        <v>99</v>
      </c>
      <c r="L68" s="127">
        <v>92</v>
      </c>
      <c r="M68" s="127">
        <v>259</v>
      </c>
      <c r="N68" s="127">
        <v>183</v>
      </c>
      <c r="O68" s="127">
        <v>464</v>
      </c>
      <c r="P68" s="127">
        <v>593</v>
      </c>
      <c r="Q68" s="127">
        <v>171</v>
      </c>
      <c r="R68" s="127">
        <v>91</v>
      </c>
      <c r="S68" s="127">
        <v>39</v>
      </c>
      <c r="T68" s="127">
        <v>15</v>
      </c>
      <c r="U68" s="127">
        <v>53</v>
      </c>
      <c r="V68" s="127">
        <v>426</v>
      </c>
      <c r="W68" s="127">
        <v>260</v>
      </c>
      <c r="X68" s="127">
        <v>8</v>
      </c>
      <c r="Y68" s="127">
        <v>2</v>
      </c>
      <c r="Z68" s="127">
        <v>16</v>
      </c>
      <c r="AA68" s="127">
        <v>29</v>
      </c>
      <c r="AB68" s="127">
        <v>135</v>
      </c>
      <c r="AC68" s="127">
        <v>37</v>
      </c>
      <c r="AD68" s="127">
        <v>95</v>
      </c>
      <c r="AE68" s="127">
        <v>142</v>
      </c>
      <c r="AF68" s="127">
        <v>424</v>
      </c>
      <c r="AG68" s="127">
        <v>28</v>
      </c>
      <c r="AH68" s="127">
        <v>36</v>
      </c>
      <c r="AI68" s="127">
        <v>151</v>
      </c>
      <c r="AJ68" s="127">
        <v>13</v>
      </c>
      <c r="AK68" s="127">
        <v>379</v>
      </c>
      <c r="AL68" s="127">
        <v>74</v>
      </c>
      <c r="AM68" s="127">
        <v>12</v>
      </c>
      <c r="AN68" s="127">
        <v>28</v>
      </c>
      <c r="AO68" s="127">
        <v>369</v>
      </c>
      <c r="AP68" s="127">
        <v>157</v>
      </c>
      <c r="AQ68" s="130" t="s">
        <v>179</v>
      </c>
      <c r="AR68" s="129">
        <v>3015</v>
      </c>
      <c r="AS68" s="117"/>
    </row>
    <row r="69" spans="1:45" s="131" customFormat="1" ht="15" customHeight="1">
      <c r="A69" s="131" t="s">
        <v>169</v>
      </c>
      <c r="B69" s="132" t="s">
        <v>180</v>
      </c>
      <c r="C69" s="133" t="s">
        <v>181</v>
      </c>
      <c r="D69" s="134">
        <v>3.21</v>
      </c>
      <c r="E69" s="135">
        <v>3.24</v>
      </c>
      <c r="F69" s="136">
        <v>3.23</v>
      </c>
      <c r="G69" s="136">
        <v>3.16</v>
      </c>
      <c r="H69" s="136">
        <v>4.16</v>
      </c>
      <c r="I69" s="136">
        <v>3.11</v>
      </c>
      <c r="J69" s="136">
        <v>3.67</v>
      </c>
      <c r="K69" s="136">
        <v>3.53</v>
      </c>
      <c r="L69" s="136">
        <v>3.28</v>
      </c>
      <c r="M69" s="136">
        <v>3.41</v>
      </c>
      <c r="N69" s="136">
        <v>3.72</v>
      </c>
      <c r="O69" s="136">
        <v>2.84</v>
      </c>
      <c r="P69" s="136">
        <v>3.02</v>
      </c>
      <c r="Q69" s="136">
        <v>3.05</v>
      </c>
      <c r="R69" s="136">
        <v>3.21</v>
      </c>
      <c r="S69" s="136">
        <v>3.28</v>
      </c>
      <c r="T69" s="136">
        <v>3.4</v>
      </c>
      <c r="U69" s="136">
        <v>3.49</v>
      </c>
      <c r="V69" s="136">
        <v>3.18</v>
      </c>
      <c r="W69" s="136">
        <v>2.4900000000000002</v>
      </c>
      <c r="X69" s="136">
        <v>3</v>
      </c>
      <c r="Y69" s="136" t="s">
        <v>172</v>
      </c>
      <c r="Z69" s="136">
        <v>3.63</v>
      </c>
      <c r="AA69" s="136">
        <v>3.03</v>
      </c>
      <c r="AB69" s="136">
        <v>2.79</v>
      </c>
      <c r="AC69" s="136">
        <v>3.49</v>
      </c>
      <c r="AD69" s="136">
        <v>3.71</v>
      </c>
      <c r="AE69" s="136">
        <v>4.04</v>
      </c>
      <c r="AF69" s="136">
        <v>3.46</v>
      </c>
      <c r="AG69" s="136">
        <v>3.32</v>
      </c>
      <c r="AH69" s="136">
        <v>3.03</v>
      </c>
      <c r="AI69" s="136">
        <v>3.62</v>
      </c>
      <c r="AJ69" s="136">
        <v>3.54</v>
      </c>
      <c r="AK69" s="136">
        <v>3.14</v>
      </c>
      <c r="AL69" s="136">
        <v>3.86</v>
      </c>
      <c r="AM69" s="136">
        <v>3.17</v>
      </c>
      <c r="AN69" s="136">
        <v>4.21</v>
      </c>
      <c r="AO69" s="136">
        <v>2.7</v>
      </c>
      <c r="AP69" s="136">
        <v>2.64</v>
      </c>
      <c r="AQ69" s="130" t="s">
        <v>182</v>
      </c>
      <c r="AR69" s="137" t="s">
        <v>183</v>
      </c>
      <c r="AS69" s="138"/>
    </row>
    <row r="70" spans="1:45" ht="15" customHeight="1">
      <c r="A70" t="s">
        <v>169</v>
      </c>
      <c r="B70" s="139" t="s">
        <v>192</v>
      </c>
      <c r="C70" s="140">
        <v>5</v>
      </c>
      <c r="D70" s="125">
        <v>108303</v>
      </c>
      <c r="E70" s="141">
        <v>470</v>
      </c>
      <c r="F70" s="142">
        <v>2996</v>
      </c>
      <c r="G70" s="142">
        <v>8831</v>
      </c>
      <c r="H70" s="142">
        <v>10286</v>
      </c>
      <c r="I70" s="142">
        <v>2055</v>
      </c>
      <c r="J70" s="142">
        <v>385</v>
      </c>
      <c r="K70" s="142">
        <v>2153</v>
      </c>
      <c r="L70" s="142">
        <v>1466</v>
      </c>
      <c r="M70" s="142">
        <v>5403</v>
      </c>
      <c r="N70" s="142">
        <v>4084</v>
      </c>
      <c r="O70" s="142">
        <v>5786</v>
      </c>
      <c r="P70" s="142">
        <v>6810</v>
      </c>
      <c r="Q70" s="142">
        <v>2969</v>
      </c>
      <c r="R70" s="142">
        <v>1552</v>
      </c>
      <c r="S70" s="142">
        <v>555</v>
      </c>
      <c r="T70" s="142">
        <v>129</v>
      </c>
      <c r="U70" s="142">
        <v>1270</v>
      </c>
      <c r="V70" s="142">
        <v>8726</v>
      </c>
      <c r="W70" s="142">
        <v>2307</v>
      </c>
      <c r="X70" s="142">
        <v>28</v>
      </c>
      <c r="Y70" s="142">
        <v>78</v>
      </c>
      <c r="Z70" s="142">
        <v>154</v>
      </c>
      <c r="AA70" s="142">
        <v>665</v>
      </c>
      <c r="AB70" s="142">
        <v>1006</v>
      </c>
      <c r="AC70" s="142">
        <v>510</v>
      </c>
      <c r="AD70" s="142">
        <v>2290</v>
      </c>
      <c r="AE70" s="142">
        <v>4829</v>
      </c>
      <c r="AF70" s="142">
        <v>10732</v>
      </c>
      <c r="AG70" s="142">
        <v>289</v>
      </c>
      <c r="AH70" s="142">
        <v>273</v>
      </c>
      <c r="AI70" s="142">
        <v>3605</v>
      </c>
      <c r="AJ70" s="142">
        <v>343</v>
      </c>
      <c r="AK70" s="142">
        <v>6584</v>
      </c>
      <c r="AL70" s="142">
        <v>1370</v>
      </c>
      <c r="AM70" s="142">
        <v>130</v>
      </c>
      <c r="AN70" s="142">
        <v>787</v>
      </c>
      <c r="AO70" s="142">
        <v>4425</v>
      </c>
      <c r="AP70" s="142">
        <v>1972</v>
      </c>
      <c r="AQ70" s="128" t="s">
        <v>173</v>
      </c>
      <c r="AR70" s="143">
        <v>49616</v>
      </c>
      <c r="AS70" s="117"/>
    </row>
    <row r="71" spans="1:45" ht="15" customHeight="1">
      <c r="A71" t="s">
        <v>169</v>
      </c>
      <c r="B71" s="188" t="s">
        <v>192</v>
      </c>
      <c r="C71" s="124">
        <v>4</v>
      </c>
      <c r="D71" s="125">
        <v>138115</v>
      </c>
      <c r="E71" s="126">
        <v>838</v>
      </c>
      <c r="F71" s="127">
        <v>8185</v>
      </c>
      <c r="G71" s="127">
        <v>9476</v>
      </c>
      <c r="H71" s="127">
        <v>4585</v>
      </c>
      <c r="I71" s="127">
        <v>3021</v>
      </c>
      <c r="J71" s="127">
        <v>136</v>
      </c>
      <c r="K71" s="127">
        <v>1740</v>
      </c>
      <c r="L71" s="127">
        <v>1985</v>
      </c>
      <c r="M71" s="127">
        <v>6037</v>
      </c>
      <c r="N71" s="127">
        <v>4532</v>
      </c>
      <c r="O71" s="127">
        <v>10351</v>
      </c>
      <c r="P71" s="127">
        <v>14218</v>
      </c>
      <c r="Q71" s="127">
        <v>6782</v>
      </c>
      <c r="R71" s="127">
        <v>2319</v>
      </c>
      <c r="S71" s="127">
        <v>1087</v>
      </c>
      <c r="T71" s="127">
        <v>252</v>
      </c>
      <c r="U71" s="127">
        <v>1258</v>
      </c>
      <c r="V71" s="127">
        <v>7447</v>
      </c>
      <c r="W71" s="127">
        <v>3417</v>
      </c>
      <c r="X71" s="127">
        <v>77</v>
      </c>
      <c r="Y71" s="127">
        <v>39</v>
      </c>
      <c r="Z71" s="127">
        <v>249</v>
      </c>
      <c r="AA71" s="127">
        <v>456</v>
      </c>
      <c r="AB71" s="127">
        <v>3208</v>
      </c>
      <c r="AC71" s="127">
        <v>819</v>
      </c>
      <c r="AD71" s="127">
        <v>1392</v>
      </c>
      <c r="AE71" s="127">
        <v>3237</v>
      </c>
      <c r="AF71" s="127">
        <v>11545</v>
      </c>
      <c r="AG71" s="127">
        <v>564</v>
      </c>
      <c r="AH71" s="127">
        <v>608</v>
      </c>
      <c r="AI71" s="127">
        <v>5562</v>
      </c>
      <c r="AJ71" s="127">
        <v>598</v>
      </c>
      <c r="AK71" s="127">
        <v>7803</v>
      </c>
      <c r="AL71" s="127">
        <v>1648</v>
      </c>
      <c r="AM71" s="127">
        <v>272</v>
      </c>
      <c r="AN71" s="127">
        <v>1035</v>
      </c>
      <c r="AO71" s="127">
        <v>7354</v>
      </c>
      <c r="AP71" s="127">
        <v>3983</v>
      </c>
      <c r="AQ71" s="130" t="s">
        <v>174</v>
      </c>
      <c r="AR71" s="129">
        <v>74433</v>
      </c>
      <c r="AS71" s="117"/>
    </row>
    <row r="72" spans="1:45" ht="15" customHeight="1">
      <c r="A72" t="s">
        <v>169</v>
      </c>
      <c r="B72" s="188" t="s">
        <v>192</v>
      </c>
      <c r="C72" s="124">
        <v>3</v>
      </c>
      <c r="D72" s="125">
        <v>155221</v>
      </c>
      <c r="E72" s="126">
        <v>734</v>
      </c>
      <c r="F72" s="127">
        <v>10659</v>
      </c>
      <c r="G72" s="127">
        <v>9755</v>
      </c>
      <c r="H72" s="127">
        <v>4523</v>
      </c>
      <c r="I72" s="127">
        <v>4766</v>
      </c>
      <c r="J72" s="127">
        <v>256</v>
      </c>
      <c r="K72" s="127">
        <v>1495</v>
      </c>
      <c r="L72" s="127">
        <v>3069</v>
      </c>
      <c r="M72" s="127">
        <v>4042</v>
      </c>
      <c r="N72" s="127">
        <v>2516</v>
      </c>
      <c r="O72" s="127">
        <v>13702</v>
      </c>
      <c r="P72" s="127">
        <v>19894</v>
      </c>
      <c r="Q72" s="127">
        <v>3209</v>
      </c>
      <c r="R72" s="127">
        <v>2492</v>
      </c>
      <c r="S72" s="127">
        <v>1526</v>
      </c>
      <c r="T72" s="127">
        <v>325</v>
      </c>
      <c r="U72" s="127">
        <v>771</v>
      </c>
      <c r="V72" s="127">
        <v>15034</v>
      </c>
      <c r="W72" s="127">
        <v>3372</v>
      </c>
      <c r="X72" s="127">
        <v>202</v>
      </c>
      <c r="Y72" s="127">
        <v>76</v>
      </c>
      <c r="Z72" s="127">
        <v>369</v>
      </c>
      <c r="AA72" s="127">
        <v>582</v>
      </c>
      <c r="AB72" s="127">
        <v>3648</v>
      </c>
      <c r="AC72" s="127">
        <v>1225</v>
      </c>
      <c r="AD72" s="127">
        <v>768</v>
      </c>
      <c r="AE72" s="127">
        <v>1818</v>
      </c>
      <c r="AF72" s="127">
        <v>7440</v>
      </c>
      <c r="AG72" s="127">
        <v>890</v>
      </c>
      <c r="AH72" s="127">
        <v>2201</v>
      </c>
      <c r="AI72" s="127">
        <v>5183</v>
      </c>
      <c r="AJ72" s="127">
        <v>625</v>
      </c>
      <c r="AK72" s="127">
        <v>10195</v>
      </c>
      <c r="AL72" s="127">
        <v>1451</v>
      </c>
      <c r="AM72" s="127">
        <v>345</v>
      </c>
      <c r="AN72" s="127">
        <v>882</v>
      </c>
      <c r="AO72" s="127">
        <v>9490</v>
      </c>
      <c r="AP72" s="127">
        <v>5691</v>
      </c>
      <c r="AQ72" s="130" t="s">
        <v>175</v>
      </c>
      <c r="AR72" s="129">
        <v>157517</v>
      </c>
      <c r="AS72" s="117"/>
    </row>
    <row r="73" spans="1:45" ht="15" customHeight="1">
      <c r="A73" t="s">
        <v>169</v>
      </c>
      <c r="B73" s="188" t="s">
        <v>192</v>
      </c>
      <c r="C73" s="124">
        <v>2</v>
      </c>
      <c r="D73" s="125">
        <v>118599</v>
      </c>
      <c r="E73" s="126">
        <v>563</v>
      </c>
      <c r="F73" s="127">
        <v>6195</v>
      </c>
      <c r="G73" s="127">
        <v>9833</v>
      </c>
      <c r="H73" s="127">
        <v>2678</v>
      </c>
      <c r="I73" s="127">
        <v>3655</v>
      </c>
      <c r="J73" s="127">
        <v>77</v>
      </c>
      <c r="K73" s="127">
        <v>770</v>
      </c>
      <c r="L73" s="127">
        <v>1316</v>
      </c>
      <c r="M73" s="127">
        <v>3147</v>
      </c>
      <c r="N73" s="127">
        <v>1463</v>
      </c>
      <c r="O73" s="127">
        <v>14690</v>
      </c>
      <c r="P73" s="127">
        <v>16319</v>
      </c>
      <c r="Q73" s="127">
        <v>4614</v>
      </c>
      <c r="R73" s="127">
        <v>2237</v>
      </c>
      <c r="S73" s="127">
        <v>615</v>
      </c>
      <c r="T73" s="127">
        <v>185</v>
      </c>
      <c r="U73" s="127">
        <v>684</v>
      </c>
      <c r="V73" s="127">
        <v>9580</v>
      </c>
      <c r="W73" s="127">
        <v>2731</v>
      </c>
      <c r="X73" s="127">
        <v>110</v>
      </c>
      <c r="Y73" s="127">
        <v>28</v>
      </c>
      <c r="Z73" s="127">
        <v>288</v>
      </c>
      <c r="AA73" s="127">
        <v>536</v>
      </c>
      <c r="AB73" s="127">
        <v>4685</v>
      </c>
      <c r="AC73" s="127">
        <v>823</v>
      </c>
      <c r="AD73" s="127">
        <v>887</v>
      </c>
      <c r="AE73" s="127">
        <v>900</v>
      </c>
      <c r="AF73" s="127">
        <v>4605</v>
      </c>
      <c r="AG73" s="127">
        <v>322</v>
      </c>
      <c r="AH73" s="127">
        <v>607</v>
      </c>
      <c r="AI73" s="127">
        <v>1688</v>
      </c>
      <c r="AJ73" s="127">
        <v>241</v>
      </c>
      <c r="AK73" s="127">
        <v>6332</v>
      </c>
      <c r="AL73" s="127">
        <v>372</v>
      </c>
      <c r="AM73" s="127">
        <v>174</v>
      </c>
      <c r="AN73" s="127">
        <v>119</v>
      </c>
      <c r="AO73" s="127">
        <v>8801</v>
      </c>
      <c r="AP73" s="127">
        <v>5729</v>
      </c>
      <c r="AQ73" s="130" t="s">
        <v>176</v>
      </c>
      <c r="AR73" s="129">
        <v>302</v>
      </c>
      <c r="AS73" s="117"/>
    </row>
    <row r="74" spans="1:45" ht="15" customHeight="1">
      <c r="A74" t="s">
        <v>169</v>
      </c>
      <c r="B74" s="188" t="s">
        <v>192</v>
      </c>
      <c r="C74" s="124">
        <v>1</v>
      </c>
      <c r="D74" s="125">
        <v>69657</v>
      </c>
      <c r="E74" s="126">
        <v>210</v>
      </c>
      <c r="F74" s="127">
        <v>1553</v>
      </c>
      <c r="G74" s="127">
        <v>5687</v>
      </c>
      <c r="H74" s="127">
        <v>683</v>
      </c>
      <c r="I74" s="127">
        <v>2862</v>
      </c>
      <c r="J74" s="127">
        <v>102</v>
      </c>
      <c r="K74" s="127">
        <v>1017</v>
      </c>
      <c r="L74" s="127">
        <v>588</v>
      </c>
      <c r="M74" s="127">
        <v>3347</v>
      </c>
      <c r="N74" s="127">
        <v>1619</v>
      </c>
      <c r="O74" s="127">
        <v>5998</v>
      </c>
      <c r="P74" s="127">
        <v>4481</v>
      </c>
      <c r="Q74" s="127">
        <v>3017</v>
      </c>
      <c r="R74" s="127">
        <v>759</v>
      </c>
      <c r="S74" s="127">
        <v>102</v>
      </c>
      <c r="T74" s="127">
        <v>56</v>
      </c>
      <c r="U74" s="127">
        <v>352</v>
      </c>
      <c r="V74" s="127">
        <v>4830</v>
      </c>
      <c r="W74" s="127">
        <v>5090</v>
      </c>
      <c r="X74" s="127">
        <v>27</v>
      </c>
      <c r="Y74" s="127">
        <v>36</v>
      </c>
      <c r="Z74" s="127">
        <v>107</v>
      </c>
      <c r="AA74" s="127">
        <v>227</v>
      </c>
      <c r="AB74" s="127">
        <v>3249</v>
      </c>
      <c r="AC74" s="127">
        <v>163</v>
      </c>
      <c r="AD74" s="127">
        <v>424</v>
      </c>
      <c r="AE74" s="127">
        <v>580</v>
      </c>
      <c r="AF74" s="127">
        <v>5558</v>
      </c>
      <c r="AG74" s="127">
        <v>61</v>
      </c>
      <c r="AH74" s="127">
        <v>57</v>
      </c>
      <c r="AI74" s="127">
        <v>223</v>
      </c>
      <c r="AJ74" s="127">
        <v>57</v>
      </c>
      <c r="AK74" s="127">
        <v>4620</v>
      </c>
      <c r="AL74" s="127">
        <v>69</v>
      </c>
      <c r="AM74" s="127">
        <v>20</v>
      </c>
      <c r="AN74" s="127">
        <v>18</v>
      </c>
      <c r="AO74" s="127">
        <v>8764</v>
      </c>
      <c r="AP74" s="127">
        <v>3044</v>
      </c>
      <c r="AQ74" s="130" t="s">
        <v>177</v>
      </c>
      <c r="AR74" s="129">
        <v>3655</v>
      </c>
      <c r="AS74" s="117"/>
    </row>
    <row r="75" spans="1:45" ht="15" customHeight="1">
      <c r="A75" t="s">
        <v>169</v>
      </c>
      <c r="B75" s="188" t="s">
        <v>192</v>
      </c>
      <c r="C75" s="124" t="s">
        <v>178</v>
      </c>
      <c r="D75" s="125">
        <v>589895</v>
      </c>
      <c r="E75" s="126">
        <v>2815</v>
      </c>
      <c r="F75" s="127">
        <v>29588</v>
      </c>
      <c r="G75" s="127">
        <v>43582</v>
      </c>
      <c r="H75" s="127">
        <v>22755</v>
      </c>
      <c r="I75" s="127">
        <v>16359</v>
      </c>
      <c r="J75" s="127">
        <v>956</v>
      </c>
      <c r="K75" s="127">
        <v>7175</v>
      </c>
      <c r="L75" s="127">
        <v>8424</v>
      </c>
      <c r="M75" s="127">
        <v>21976</v>
      </c>
      <c r="N75" s="127">
        <v>14214</v>
      </c>
      <c r="O75" s="127">
        <v>50527</v>
      </c>
      <c r="P75" s="127">
        <v>61722</v>
      </c>
      <c r="Q75" s="127">
        <v>20591</v>
      </c>
      <c r="R75" s="127">
        <v>9359</v>
      </c>
      <c r="S75" s="127">
        <v>3885</v>
      </c>
      <c r="T75" s="127">
        <v>947</v>
      </c>
      <c r="U75" s="127">
        <v>4335</v>
      </c>
      <c r="V75" s="127">
        <v>45617</v>
      </c>
      <c r="W75" s="127">
        <v>16917</v>
      </c>
      <c r="X75" s="127">
        <v>444</v>
      </c>
      <c r="Y75" s="127">
        <v>257</v>
      </c>
      <c r="Z75" s="127">
        <v>1167</v>
      </c>
      <c r="AA75" s="127">
        <v>2466</v>
      </c>
      <c r="AB75" s="127">
        <v>15796</v>
      </c>
      <c r="AC75" s="127">
        <v>3540</v>
      </c>
      <c r="AD75" s="127">
        <v>5761</v>
      </c>
      <c r="AE75" s="127">
        <v>11364</v>
      </c>
      <c r="AF75" s="127">
        <v>39880</v>
      </c>
      <c r="AG75" s="127">
        <v>2126</v>
      </c>
      <c r="AH75" s="127">
        <v>3746</v>
      </c>
      <c r="AI75" s="127">
        <v>16261</v>
      </c>
      <c r="AJ75" s="127">
        <v>1864</v>
      </c>
      <c r="AK75" s="127">
        <v>35534</v>
      </c>
      <c r="AL75" s="127">
        <v>4910</v>
      </c>
      <c r="AM75" s="127">
        <v>941</v>
      </c>
      <c r="AN75" s="127">
        <v>2841</v>
      </c>
      <c r="AO75" s="127">
        <v>38834</v>
      </c>
      <c r="AP75" s="127">
        <v>20419</v>
      </c>
      <c r="AQ75" s="130" t="s">
        <v>179</v>
      </c>
      <c r="AR75" s="129">
        <v>285523</v>
      </c>
      <c r="AS75" s="117"/>
    </row>
    <row r="76" spans="1:45" s="131" customFormat="1" ht="15" customHeight="1">
      <c r="A76" s="131" t="s">
        <v>169</v>
      </c>
      <c r="B76" s="144" t="s">
        <v>180</v>
      </c>
      <c r="C76" s="145" t="s">
        <v>181</v>
      </c>
      <c r="D76" s="146">
        <v>3.16</v>
      </c>
      <c r="E76" s="147">
        <v>3.28</v>
      </c>
      <c r="F76" s="148">
        <v>3.16</v>
      </c>
      <c r="G76" s="148">
        <v>3.14</v>
      </c>
      <c r="H76" s="148">
        <v>3.93</v>
      </c>
      <c r="I76" s="148">
        <v>2.86</v>
      </c>
      <c r="J76" s="148">
        <v>3.65</v>
      </c>
      <c r="K76" s="148">
        <v>3.45</v>
      </c>
      <c r="L76" s="148">
        <v>3.29</v>
      </c>
      <c r="M76" s="148">
        <v>3.32</v>
      </c>
      <c r="N76" s="148">
        <v>3.56</v>
      </c>
      <c r="O76" s="148">
        <v>2.91</v>
      </c>
      <c r="P76" s="148">
        <v>3.04</v>
      </c>
      <c r="Q76" s="148">
        <v>3.1</v>
      </c>
      <c r="R76" s="148">
        <v>3.18</v>
      </c>
      <c r="S76" s="148">
        <v>3.35</v>
      </c>
      <c r="T76" s="148">
        <v>3.22</v>
      </c>
      <c r="U76" s="148">
        <v>3.56</v>
      </c>
      <c r="V76" s="148">
        <v>3.12</v>
      </c>
      <c r="W76" s="148">
        <v>2.71</v>
      </c>
      <c r="X76" s="148">
        <v>2.93</v>
      </c>
      <c r="Y76" s="148">
        <v>3.37</v>
      </c>
      <c r="Z76" s="148">
        <v>3.05</v>
      </c>
      <c r="AA76" s="148">
        <v>3.32</v>
      </c>
      <c r="AB76" s="148">
        <v>2.62</v>
      </c>
      <c r="AC76" s="148">
        <v>3.19</v>
      </c>
      <c r="AD76" s="148">
        <v>3.74</v>
      </c>
      <c r="AE76" s="148">
        <v>3.95</v>
      </c>
      <c r="AF76" s="148">
        <v>3.43</v>
      </c>
      <c r="AG76" s="148">
        <v>3.33</v>
      </c>
      <c r="AH76" s="148">
        <v>3.12</v>
      </c>
      <c r="AI76" s="148">
        <v>3.65</v>
      </c>
      <c r="AJ76" s="148">
        <v>3.5</v>
      </c>
      <c r="AK76" s="148">
        <v>3.15</v>
      </c>
      <c r="AL76" s="148">
        <v>3.79</v>
      </c>
      <c r="AM76" s="148">
        <v>3.34</v>
      </c>
      <c r="AN76" s="148">
        <v>3.86</v>
      </c>
      <c r="AO76" s="148">
        <v>2.74</v>
      </c>
      <c r="AP76" s="148">
        <v>2.81</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65" zoomScaleNormal="65" workbookViewId="0">
      <selection activeCell="B1" sqref="B1"/>
    </sheetView>
  </sheetViews>
  <sheetFormatPr defaultColWidth="0" defaultRowHeight="15" zeroHeight="1"/>
  <cols>
    <col min="1" max="1" width="0" hidden="1" customWidth="1"/>
    <col min="2" max="2" width="45.5703125" style="114" customWidth="1"/>
    <col min="3" max="3" width="3.85546875" style="151" customWidth="1"/>
    <col min="4" max="4" width="11.140625" style="114" customWidth="1"/>
    <col min="5" max="45" width="11.140625" customWidth="1"/>
    <col min="46" max="257" width="11.140625" hidden="1"/>
    <col min="258" max="258" width="45.5703125" hidden="1"/>
    <col min="259" max="259" width="3.85546875" hidden="1"/>
    <col min="260" max="513" width="11.140625" hidden="1"/>
    <col min="514" max="514" width="45.5703125" hidden="1"/>
    <col min="515" max="515" width="3.85546875" hidden="1"/>
    <col min="516" max="769" width="11.140625" hidden="1"/>
    <col min="770" max="770" width="45.5703125" hidden="1"/>
    <col min="771" max="771" width="3.85546875" hidden="1"/>
    <col min="772" max="1025" width="11.140625" hidden="1"/>
    <col min="1026" max="1026" width="45.5703125" hidden="1"/>
    <col min="1027" max="1027" width="3.85546875" hidden="1"/>
    <col min="1028" max="1281" width="11.140625" hidden="1"/>
    <col min="1282" max="1282" width="45.5703125" hidden="1"/>
    <col min="1283" max="1283" width="3.85546875" hidden="1"/>
    <col min="1284" max="1537" width="11.140625" hidden="1"/>
    <col min="1538" max="1538" width="45.5703125" hidden="1"/>
    <col min="1539" max="1539" width="3.85546875" hidden="1"/>
    <col min="1540" max="1793" width="11.140625" hidden="1"/>
    <col min="1794" max="1794" width="45.5703125" hidden="1"/>
    <col min="1795" max="1795" width="3.85546875" hidden="1"/>
    <col min="1796" max="2049" width="11.140625" hidden="1"/>
    <col min="2050" max="2050" width="45.5703125" hidden="1"/>
    <col min="2051" max="2051" width="3.85546875" hidden="1"/>
    <col min="2052" max="2305" width="11.140625" hidden="1"/>
    <col min="2306" max="2306" width="45.5703125" hidden="1"/>
    <col min="2307" max="2307" width="3.85546875" hidden="1"/>
    <col min="2308" max="2561" width="11.140625" hidden="1"/>
    <col min="2562" max="2562" width="45.5703125" hidden="1"/>
    <col min="2563" max="2563" width="3.85546875" hidden="1"/>
    <col min="2564" max="2817" width="11.140625" hidden="1"/>
    <col min="2818" max="2818" width="45.5703125" hidden="1"/>
    <col min="2819" max="2819" width="3.85546875" hidden="1"/>
    <col min="2820" max="3073" width="11.140625" hidden="1"/>
    <col min="3074" max="3074" width="45.5703125" hidden="1"/>
    <col min="3075" max="3075" width="3.85546875" hidden="1"/>
    <col min="3076" max="3329" width="11.140625" hidden="1"/>
    <col min="3330" max="3330" width="45.5703125" hidden="1"/>
    <col min="3331" max="3331" width="3.85546875" hidden="1"/>
    <col min="3332" max="3585" width="11.140625" hidden="1"/>
    <col min="3586" max="3586" width="45.5703125" hidden="1"/>
    <col min="3587" max="3587" width="3.85546875" hidden="1"/>
    <col min="3588" max="3841" width="11.140625" hidden="1"/>
    <col min="3842" max="3842" width="45.5703125" hidden="1"/>
    <col min="3843" max="3843" width="3.85546875" hidden="1"/>
    <col min="3844" max="4097" width="11.140625" hidden="1"/>
    <col min="4098" max="4098" width="45.5703125" hidden="1"/>
    <col min="4099" max="4099" width="3.85546875" hidden="1"/>
    <col min="4100" max="4353" width="11.140625" hidden="1"/>
    <col min="4354" max="4354" width="45.5703125" hidden="1"/>
    <col min="4355" max="4355" width="3.85546875" hidden="1"/>
    <col min="4356" max="4609" width="11.140625" hidden="1"/>
    <col min="4610" max="4610" width="45.5703125" hidden="1"/>
    <col min="4611" max="4611" width="3.85546875" hidden="1"/>
    <col min="4612" max="4865" width="11.140625" hidden="1"/>
    <col min="4866" max="4866" width="45.5703125" hidden="1"/>
    <col min="4867" max="4867" width="3.85546875" hidden="1"/>
    <col min="4868" max="5121" width="11.140625" hidden="1"/>
    <col min="5122" max="5122" width="45.5703125" hidden="1"/>
    <col min="5123" max="5123" width="3.85546875" hidden="1"/>
    <col min="5124" max="5377" width="11.140625" hidden="1"/>
    <col min="5378" max="5378" width="45.5703125" hidden="1"/>
    <col min="5379" max="5379" width="3.85546875" hidden="1"/>
    <col min="5380" max="5633" width="11.140625" hidden="1"/>
    <col min="5634" max="5634" width="45.5703125" hidden="1"/>
    <col min="5635" max="5635" width="3.85546875" hidden="1"/>
    <col min="5636" max="5889" width="11.140625" hidden="1"/>
    <col min="5890" max="5890" width="45.5703125" hidden="1"/>
    <col min="5891" max="5891" width="3.85546875" hidden="1"/>
    <col min="5892" max="6145" width="11.140625" hidden="1"/>
    <col min="6146" max="6146" width="45.5703125" hidden="1"/>
    <col min="6147" max="6147" width="3.85546875" hidden="1"/>
    <col min="6148" max="6401" width="11.140625" hidden="1"/>
    <col min="6402" max="6402" width="45.5703125" hidden="1"/>
    <col min="6403" max="6403" width="3.85546875" hidden="1"/>
    <col min="6404" max="6657" width="11.140625" hidden="1"/>
    <col min="6658" max="6658" width="45.5703125" hidden="1"/>
    <col min="6659" max="6659" width="3.85546875" hidden="1"/>
    <col min="6660" max="6913" width="11.140625" hidden="1"/>
    <col min="6914" max="6914" width="45.5703125" hidden="1"/>
    <col min="6915" max="6915" width="3.85546875" hidden="1"/>
    <col min="6916" max="7169" width="11.140625" hidden="1"/>
    <col min="7170" max="7170" width="45.5703125" hidden="1"/>
    <col min="7171" max="7171" width="3.85546875" hidden="1"/>
    <col min="7172" max="7425" width="11.140625" hidden="1"/>
    <col min="7426" max="7426" width="45.5703125" hidden="1"/>
    <col min="7427" max="7427" width="3.85546875" hidden="1"/>
    <col min="7428" max="7681" width="11.140625" hidden="1"/>
    <col min="7682" max="7682" width="45.5703125" hidden="1"/>
    <col min="7683" max="7683" width="3.85546875" hidden="1"/>
    <col min="7684" max="7937" width="11.140625" hidden="1"/>
    <col min="7938" max="7938" width="45.5703125" hidden="1"/>
    <col min="7939" max="7939" width="3.85546875" hidden="1"/>
    <col min="7940" max="8193" width="11.140625" hidden="1"/>
    <col min="8194" max="8194" width="45.5703125" hidden="1"/>
    <col min="8195" max="8195" width="3.85546875" hidden="1"/>
    <col min="8196" max="8449" width="11.140625" hidden="1"/>
    <col min="8450" max="8450" width="45.5703125" hidden="1"/>
    <col min="8451" max="8451" width="3.85546875" hidden="1"/>
    <col min="8452" max="8705" width="11.140625" hidden="1"/>
    <col min="8706" max="8706" width="45.5703125" hidden="1"/>
    <col min="8707" max="8707" width="3.85546875" hidden="1"/>
    <col min="8708" max="8961" width="11.140625" hidden="1"/>
    <col min="8962" max="8962" width="45.5703125" hidden="1"/>
    <col min="8963" max="8963" width="3.85546875" hidden="1"/>
    <col min="8964" max="9217" width="11.140625" hidden="1"/>
    <col min="9218" max="9218" width="45.5703125" hidden="1"/>
    <col min="9219" max="9219" width="3.85546875" hidden="1"/>
    <col min="9220" max="9473" width="11.140625" hidden="1"/>
    <col min="9474" max="9474" width="45.5703125" hidden="1"/>
    <col min="9475" max="9475" width="3.85546875" hidden="1"/>
    <col min="9476" max="9729" width="11.140625" hidden="1"/>
    <col min="9730" max="9730" width="45.5703125" hidden="1"/>
    <col min="9731" max="9731" width="3.85546875" hidden="1"/>
    <col min="9732" max="9985" width="11.140625" hidden="1"/>
    <col min="9986" max="9986" width="45.5703125" hidden="1"/>
    <col min="9987" max="9987" width="3.85546875" hidden="1"/>
    <col min="9988" max="10241" width="11.140625" hidden="1"/>
    <col min="10242" max="10242" width="45.5703125" hidden="1"/>
    <col min="10243" max="10243" width="3.85546875" hidden="1"/>
    <col min="10244" max="10497" width="11.140625" hidden="1"/>
    <col min="10498" max="10498" width="45.5703125" hidden="1"/>
    <col min="10499" max="10499" width="3.85546875" hidden="1"/>
    <col min="10500" max="10753" width="11.140625" hidden="1"/>
    <col min="10754" max="10754" width="45.5703125" hidden="1"/>
    <col min="10755" max="10755" width="3.85546875" hidden="1"/>
    <col min="10756" max="11009" width="11.140625" hidden="1"/>
    <col min="11010" max="11010" width="45.5703125" hidden="1"/>
    <col min="11011" max="11011" width="3.85546875" hidden="1"/>
    <col min="11012" max="11265" width="11.140625" hidden="1"/>
    <col min="11266" max="11266" width="45.5703125" hidden="1"/>
    <col min="11267" max="11267" width="3.85546875" hidden="1"/>
    <col min="11268" max="11521" width="11.140625" hidden="1"/>
    <col min="11522" max="11522" width="45.5703125" hidden="1"/>
    <col min="11523" max="11523" width="3.85546875" hidden="1"/>
    <col min="11524" max="11777" width="11.140625" hidden="1"/>
    <col min="11778" max="11778" width="45.5703125" hidden="1"/>
    <col min="11779" max="11779" width="3.85546875" hidden="1"/>
    <col min="11780" max="12033" width="11.140625" hidden="1"/>
    <col min="12034" max="12034" width="45.5703125" hidden="1"/>
    <col min="12035" max="12035" width="3.85546875" hidden="1"/>
    <col min="12036" max="12289" width="11.140625" hidden="1"/>
    <col min="12290" max="12290" width="45.5703125" hidden="1"/>
    <col min="12291" max="12291" width="3.85546875" hidden="1"/>
    <col min="12292" max="12545" width="11.140625" hidden="1"/>
    <col min="12546" max="12546" width="45.5703125" hidden="1"/>
    <col min="12547" max="12547" width="3.85546875" hidden="1"/>
    <col min="12548" max="12801" width="11.140625" hidden="1"/>
    <col min="12802" max="12802" width="45.5703125" hidden="1"/>
    <col min="12803" max="12803" width="3.85546875" hidden="1"/>
    <col min="12804" max="13057" width="11.140625" hidden="1"/>
    <col min="13058" max="13058" width="45.5703125" hidden="1"/>
    <col min="13059" max="13059" width="3.85546875" hidden="1"/>
    <col min="13060" max="13313" width="11.140625" hidden="1"/>
    <col min="13314" max="13314" width="45.5703125" hidden="1"/>
    <col min="13315" max="13315" width="3.85546875" hidden="1"/>
    <col min="13316" max="13569" width="11.140625" hidden="1"/>
    <col min="13570" max="13570" width="45.5703125" hidden="1"/>
    <col min="13571" max="13571" width="3.85546875" hidden="1"/>
    <col min="13572" max="13825" width="11.140625" hidden="1"/>
    <col min="13826" max="13826" width="45.5703125" hidden="1"/>
    <col min="13827" max="13827" width="3.85546875" hidden="1"/>
    <col min="13828" max="14081" width="11.140625" hidden="1"/>
    <col min="14082" max="14082" width="45.5703125" hidden="1"/>
    <col min="14083" max="14083" width="3.85546875" hidden="1"/>
    <col min="14084" max="14337" width="11.140625" hidden="1"/>
    <col min="14338" max="14338" width="45.5703125" hidden="1"/>
    <col min="14339" max="14339" width="3.85546875" hidden="1"/>
    <col min="14340" max="14593" width="11.140625" hidden="1"/>
    <col min="14594" max="14594" width="45.5703125" hidden="1"/>
    <col min="14595" max="14595" width="3.85546875" hidden="1"/>
    <col min="14596" max="14849" width="11.140625" hidden="1"/>
    <col min="14850" max="14850" width="45.5703125" hidden="1"/>
    <col min="14851" max="14851" width="3.85546875" hidden="1"/>
    <col min="14852" max="15105" width="11.140625" hidden="1"/>
    <col min="15106" max="15106" width="45.5703125" hidden="1"/>
    <col min="15107" max="15107" width="3.85546875" hidden="1"/>
    <col min="15108" max="15361" width="11.140625" hidden="1"/>
    <col min="15362" max="15362" width="45.5703125" hidden="1"/>
    <col min="15363" max="15363" width="3.85546875" hidden="1"/>
    <col min="15364" max="15617" width="11.140625" hidden="1"/>
    <col min="15618" max="15618" width="45.5703125" hidden="1"/>
    <col min="15619" max="15619" width="3.85546875" hidden="1"/>
    <col min="15620" max="15873" width="11.140625" hidden="1"/>
    <col min="15874" max="15874" width="45.5703125" hidden="1"/>
    <col min="15875" max="15875" width="3.85546875" hidden="1"/>
    <col min="15876" max="16129" width="11.140625" hidden="1"/>
    <col min="16130" max="16130" width="45.5703125" hidden="1"/>
    <col min="16131" max="16131" width="3.85546875" hidden="1"/>
    <col min="16132" max="16384" width="11.140625" hidden="1"/>
  </cols>
  <sheetData>
    <row r="1" spans="1:45" s="112" customFormat="1" ht="15.75">
      <c r="A1" s="112" t="s">
        <v>129</v>
      </c>
      <c r="B1" s="113" t="s">
        <v>130</v>
      </c>
      <c r="C1" s="163"/>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c r="AO1" s="171"/>
      <c r="AP1" s="171"/>
      <c r="AQ1" s="171"/>
    </row>
    <row r="2" spans="1:45" s="112" customFormat="1" ht="15.75">
      <c r="A2" s="112" t="s">
        <v>131</v>
      </c>
      <c r="B2" s="113"/>
      <c r="C2" s="163" t="s">
        <v>132</v>
      </c>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c r="AK2" s="171"/>
      <c r="AL2" s="171"/>
      <c r="AM2" s="171"/>
      <c r="AN2" s="171"/>
      <c r="AO2" s="171"/>
      <c r="AP2" s="171"/>
      <c r="AQ2" s="171"/>
      <c r="AR2" s="171"/>
    </row>
    <row r="3" spans="1:45" s="112" customFormat="1" ht="15.75">
      <c r="A3" s="112" t="s">
        <v>133</v>
      </c>
      <c r="B3" s="113"/>
      <c r="C3" s="163" t="s">
        <v>134</v>
      </c>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63"/>
      <c r="AL3" s="171"/>
      <c r="AM3" s="171"/>
      <c r="AN3" s="171"/>
      <c r="AO3" s="171"/>
      <c r="AP3" s="171"/>
      <c r="AQ3" s="171"/>
      <c r="AR3" s="171"/>
    </row>
    <row r="4" spans="1:45">
      <c r="A4" t="s">
        <v>135</v>
      </c>
      <c r="B4" s="114" t="s">
        <v>136</v>
      </c>
      <c r="C4" s="164"/>
      <c r="D4" s="172"/>
      <c r="E4" s="172"/>
      <c r="F4" s="172"/>
      <c r="G4" s="172"/>
      <c r="H4" s="172"/>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row>
    <row r="5" spans="1:45" ht="14.45" customHeight="1">
      <c r="A5" t="s">
        <v>137</v>
      </c>
      <c r="B5" s="165" t="s">
        <v>136</v>
      </c>
      <c r="C5" s="166" t="s">
        <v>138</v>
      </c>
      <c r="D5" s="167" t="s">
        <v>139</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15"/>
      <c r="AP5" s="116"/>
      <c r="AQ5" s="159" t="s">
        <v>140</v>
      </c>
      <c r="AR5" s="168"/>
      <c r="AS5" s="117"/>
    </row>
    <row r="6" spans="1:45" s="118" customFormat="1" ht="141" customHeight="1">
      <c r="A6" s="118" t="s">
        <v>141</v>
      </c>
      <c r="B6" s="165"/>
      <c r="C6" s="166"/>
      <c r="D6" s="119" t="s">
        <v>142</v>
      </c>
      <c r="E6" s="120" t="s">
        <v>143</v>
      </c>
      <c r="F6" s="121" t="s">
        <v>17</v>
      </c>
      <c r="G6" s="121" t="s">
        <v>18</v>
      </c>
      <c r="H6" s="121" t="s">
        <v>19</v>
      </c>
      <c r="I6" s="121" t="s">
        <v>20</v>
      </c>
      <c r="J6" s="120" t="s">
        <v>144</v>
      </c>
      <c r="K6" s="120" t="s">
        <v>145</v>
      </c>
      <c r="L6" s="120" t="s">
        <v>146</v>
      </c>
      <c r="M6" s="120" t="s">
        <v>147</v>
      </c>
      <c r="N6" s="120" t="s">
        <v>148</v>
      </c>
      <c r="O6" s="120" t="s">
        <v>149</v>
      </c>
      <c r="P6" s="120" t="s">
        <v>150</v>
      </c>
      <c r="Q6" s="120" t="s">
        <v>151</v>
      </c>
      <c r="R6" s="120" t="s">
        <v>152</v>
      </c>
      <c r="S6" s="120" t="s">
        <v>153</v>
      </c>
      <c r="T6" s="120" t="s">
        <v>154</v>
      </c>
      <c r="U6" s="120" t="s">
        <v>155</v>
      </c>
      <c r="V6" s="120" t="s">
        <v>156</v>
      </c>
      <c r="W6" s="120" t="s">
        <v>157</v>
      </c>
      <c r="X6" s="120" t="s">
        <v>158</v>
      </c>
      <c r="Y6" s="120" t="s">
        <v>159</v>
      </c>
      <c r="Z6" s="120" t="s">
        <v>160</v>
      </c>
      <c r="AA6" s="121" t="s">
        <v>38</v>
      </c>
      <c r="AB6" s="121" t="s">
        <v>41</v>
      </c>
      <c r="AC6" s="121" t="s">
        <v>42</v>
      </c>
      <c r="AD6" s="120" t="s">
        <v>161</v>
      </c>
      <c r="AE6" s="120" t="s">
        <v>162</v>
      </c>
      <c r="AF6" s="121" t="s">
        <v>43</v>
      </c>
      <c r="AG6" s="120" t="s">
        <v>44</v>
      </c>
      <c r="AH6" s="120" t="s">
        <v>45</v>
      </c>
      <c r="AI6" s="120" t="s">
        <v>163</v>
      </c>
      <c r="AJ6" s="120" t="s">
        <v>164</v>
      </c>
      <c r="AK6" s="121" t="s">
        <v>48</v>
      </c>
      <c r="AL6" s="120" t="s">
        <v>165</v>
      </c>
      <c r="AM6" s="120" t="s">
        <v>166</v>
      </c>
      <c r="AN6" s="120" t="s">
        <v>167</v>
      </c>
      <c r="AO6" s="121" t="s">
        <v>168</v>
      </c>
      <c r="AP6" s="121" t="s">
        <v>53</v>
      </c>
      <c r="AQ6" s="169"/>
      <c r="AR6" s="170"/>
      <c r="AS6" s="122"/>
    </row>
    <row r="7" spans="1:45" ht="15" customHeight="1">
      <c r="A7" t="s">
        <v>169</v>
      </c>
      <c r="B7" s="123" t="s">
        <v>170</v>
      </c>
      <c r="C7" s="124">
        <v>5</v>
      </c>
      <c r="D7" s="125">
        <v>439</v>
      </c>
      <c r="E7" s="126" t="s">
        <v>171</v>
      </c>
      <c r="F7" s="127">
        <v>6</v>
      </c>
      <c r="G7" s="127">
        <v>33</v>
      </c>
      <c r="H7" s="127">
        <v>30</v>
      </c>
      <c r="I7" s="127">
        <v>8</v>
      </c>
      <c r="J7" s="127">
        <v>2</v>
      </c>
      <c r="K7" s="127">
        <v>6</v>
      </c>
      <c r="L7" s="127">
        <v>11</v>
      </c>
      <c r="M7" s="127">
        <v>13</v>
      </c>
      <c r="N7" s="127">
        <v>9</v>
      </c>
      <c r="O7" s="127">
        <v>35</v>
      </c>
      <c r="P7" s="127">
        <v>19</v>
      </c>
      <c r="Q7" s="127">
        <v>6</v>
      </c>
      <c r="R7" s="127">
        <v>8</v>
      </c>
      <c r="S7" s="127" t="s">
        <v>171</v>
      </c>
      <c r="T7" s="127" t="s">
        <v>171</v>
      </c>
      <c r="U7" s="127" t="s">
        <v>171</v>
      </c>
      <c r="V7" s="127">
        <v>26</v>
      </c>
      <c r="W7" s="127">
        <v>25</v>
      </c>
      <c r="X7" s="127" t="s">
        <v>171</v>
      </c>
      <c r="Y7" s="127" t="s">
        <v>172</v>
      </c>
      <c r="Z7" s="127" t="s">
        <v>172</v>
      </c>
      <c r="AA7" s="127">
        <v>1</v>
      </c>
      <c r="AB7" s="127">
        <v>6</v>
      </c>
      <c r="AC7" s="127">
        <v>2</v>
      </c>
      <c r="AD7" s="127">
        <v>2</v>
      </c>
      <c r="AE7" s="127">
        <v>8</v>
      </c>
      <c r="AF7" s="127">
        <v>43</v>
      </c>
      <c r="AG7" s="127">
        <v>3</v>
      </c>
      <c r="AH7" s="127">
        <v>3</v>
      </c>
      <c r="AI7" s="127">
        <v>18</v>
      </c>
      <c r="AJ7" s="127">
        <v>1</v>
      </c>
      <c r="AK7" s="127">
        <v>25</v>
      </c>
      <c r="AL7" s="127">
        <v>19</v>
      </c>
      <c r="AM7" s="127">
        <v>1</v>
      </c>
      <c r="AN7" s="127">
        <v>6</v>
      </c>
      <c r="AO7" s="127">
        <v>44</v>
      </c>
      <c r="AP7" s="127">
        <v>20</v>
      </c>
      <c r="AQ7" s="128" t="s">
        <v>173</v>
      </c>
      <c r="AR7" s="129">
        <v>2552</v>
      </c>
      <c r="AS7" s="117"/>
    </row>
    <row r="8" spans="1:45" ht="15" customHeight="1">
      <c r="A8" t="s">
        <v>169</v>
      </c>
      <c r="B8" s="188" t="s">
        <v>170</v>
      </c>
      <c r="C8" s="124">
        <v>4</v>
      </c>
      <c r="D8" s="125">
        <v>1162</v>
      </c>
      <c r="E8" s="126">
        <v>4</v>
      </c>
      <c r="F8" s="127">
        <v>36</v>
      </c>
      <c r="G8" s="127">
        <v>71</v>
      </c>
      <c r="H8" s="127">
        <v>20</v>
      </c>
      <c r="I8" s="127">
        <v>23</v>
      </c>
      <c r="J8" s="127">
        <v>1</v>
      </c>
      <c r="K8" s="127">
        <v>20</v>
      </c>
      <c r="L8" s="127">
        <v>17</v>
      </c>
      <c r="M8" s="127">
        <v>38</v>
      </c>
      <c r="N8" s="127">
        <v>20</v>
      </c>
      <c r="O8" s="127">
        <v>127</v>
      </c>
      <c r="P8" s="127">
        <v>60</v>
      </c>
      <c r="Q8" s="127">
        <v>64</v>
      </c>
      <c r="R8" s="127">
        <v>18</v>
      </c>
      <c r="S8" s="127">
        <v>2</v>
      </c>
      <c r="T8" s="127">
        <v>3</v>
      </c>
      <c r="U8" s="127">
        <v>5</v>
      </c>
      <c r="V8" s="127">
        <v>43</v>
      </c>
      <c r="W8" s="127">
        <v>57</v>
      </c>
      <c r="X8" s="127" t="s">
        <v>171</v>
      </c>
      <c r="Y8" s="127" t="s">
        <v>172</v>
      </c>
      <c r="Z8" s="127" t="s">
        <v>172</v>
      </c>
      <c r="AA8" s="127">
        <v>5</v>
      </c>
      <c r="AB8" s="127">
        <v>21</v>
      </c>
      <c r="AC8" s="127">
        <v>2</v>
      </c>
      <c r="AD8" s="127">
        <v>3</v>
      </c>
      <c r="AE8" s="127">
        <v>12</v>
      </c>
      <c r="AF8" s="127">
        <v>113</v>
      </c>
      <c r="AG8" s="127">
        <v>4</v>
      </c>
      <c r="AH8" s="127">
        <v>7</v>
      </c>
      <c r="AI8" s="127">
        <v>37</v>
      </c>
      <c r="AJ8" s="127" t="s">
        <v>171</v>
      </c>
      <c r="AK8" s="127">
        <v>37</v>
      </c>
      <c r="AL8" s="127">
        <v>42</v>
      </c>
      <c r="AM8" s="127">
        <v>3</v>
      </c>
      <c r="AN8" s="127">
        <v>25</v>
      </c>
      <c r="AO8" s="127">
        <v>123</v>
      </c>
      <c r="AP8" s="127">
        <v>98</v>
      </c>
      <c r="AQ8" s="130" t="s">
        <v>174</v>
      </c>
      <c r="AR8" s="129">
        <v>2985</v>
      </c>
      <c r="AS8" s="117"/>
    </row>
    <row r="9" spans="1:45" ht="15" customHeight="1">
      <c r="A9" t="s">
        <v>169</v>
      </c>
      <c r="B9" s="188" t="s">
        <v>170</v>
      </c>
      <c r="C9" s="124">
        <v>3</v>
      </c>
      <c r="D9" s="125">
        <v>2366</v>
      </c>
      <c r="E9" s="126">
        <v>13</v>
      </c>
      <c r="F9" s="127">
        <v>159</v>
      </c>
      <c r="G9" s="127">
        <v>109</v>
      </c>
      <c r="H9" s="127">
        <v>34</v>
      </c>
      <c r="I9" s="127">
        <v>44</v>
      </c>
      <c r="J9" s="127">
        <v>5</v>
      </c>
      <c r="K9" s="127">
        <v>17</v>
      </c>
      <c r="L9" s="127">
        <v>79</v>
      </c>
      <c r="M9" s="127">
        <v>35</v>
      </c>
      <c r="N9" s="127">
        <v>16</v>
      </c>
      <c r="O9" s="127">
        <v>330</v>
      </c>
      <c r="P9" s="127">
        <v>150</v>
      </c>
      <c r="Q9" s="127">
        <v>47</v>
      </c>
      <c r="R9" s="127">
        <v>46</v>
      </c>
      <c r="S9" s="127">
        <v>7</v>
      </c>
      <c r="T9" s="127">
        <v>7</v>
      </c>
      <c r="U9" s="127">
        <v>4</v>
      </c>
      <c r="V9" s="127">
        <v>147</v>
      </c>
      <c r="W9" s="127">
        <v>112</v>
      </c>
      <c r="X9" s="127" t="s">
        <v>171</v>
      </c>
      <c r="Y9" s="127" t="s">
        <v>172</v>
      </c>
      <c r="Z9" s="127" t="s">
        <v>172</v>
      </c>
      <c r="AA9" s="127">
        <v>12</v>
      </c>
      <c r="AB9" s="127">
        <v>43</v>
      </c>
      <c r="AC9" s="127">
        <v>8</v>
      </c>
      <c r="AD9" s="127">
        <v>1</v>
      </c>
      <c r="AE9" s="127">
        <v>15</v>
      </c>
      <c r="AF9" s="127">
        <v>126</v>
      </c>
      <c r="AG9" s="127">
        <v>15</v>
      </c>
      <c r="AH9" s="127">
        <v>55</v>
      </c>
      <c r="AI9" s="127">
        <v>81</v>
      </c>
      <c r="AJ9" s="127">
        <v>12</v>
      </c>
      <c r="AK9" s="127">
        <v>99</v>
      </c>
      <c r="AL9" s="127">
        <v>50</v>
      </c>
      <c r="AM9" s="127">
        <v>9</v>
      </c>
      <c r="AN9" s="127">
        <v>37</v>
      </c>
      <c r="AO9" s="127">
        <v>223</v>
      </c>
      <c r="AP9" s="127">
        <v>217</v>
      </c>
      <c r="AQ9" s="130" t="s">
        <v>175</v>
      </c>
      <c r="AR9" s="129">
        <v>2308</v>
      </c>
      <c r="AS9" s="117"/>
    </row>
    <row r="10" spans="1:45" ht="15" customHeight="1">
      <c r="A10" t="s">
        <v>169</v>
      </c>
      <c r="B10" s="188" t="s">
        <v>170</v>
      </c>
      <c r="C10" s="124">
        <v>2</v>
      </c>
      <c r="D10" s="125">
        <v>3494</v>
      </c>
      <c r="E10" s="126">
        <v>19</v>
      </c>
      <c r="F10" s="127">
        <v>269</v>
      </c>
      <c r="G10" s="127">
        <v>161</v>
      </c>
      <c r="H10" s="127">
        <v>34</v>
      </c>
      <c r="I10" s="127">
        <v>60</v>
      </c>
      <c r="J10" s="127">
        <v>1</v>
      </c>
      <c r="K10" s="127">
        <v>17</v>
      </c>
      <c r="L10" s="127">
        <v>62</v>
      </c>
      <c r="M10" s="127">
        <v>33</v>
      </c>
      <c r="N10" s="127">
        <v>16</v>
      </c>
      <c r="O10" s="127">
        <v>639</v>
      </c>
      <c r="P10" s="127">
        <v>421</v>
      </c>
      <c r="Q10" s="127">
        <v>108</v>
      </c>
      <c r="R10" s="127">
        <v>95</v>
      </c>
      <c r="S10" s="127">
        <v>6</v>
      </c>
      <c r="T10" s="127">
        <v>3</v>
      </c>
      <c r="U10" s="127">
        <v>12</v>
      </c>
      <c r="V10" s="127">
        <v>215</v>
      </c>
      <c r="W10" s="127">
        <v>140</v>
      </c>
      <c r="X10" s="127" t="s">
        <v>171</v>
      </c>
      <c r="Y10" s="127" t="s">
        <v>172</v>
      </c>
      <c r="Z10" s="127" t="s">
        <v>172</v>
      </c>
      <c r="AA10" s="127">
        <v>11</v>
      </c>
      <c r="AB10" s="127">
        <v>108</v>
      </c>
      <c r="AC10" s="127">
        <v>13</v>
      </c>
      <c r="AD10" s="127">
        <v>7</v>
      </c>
      <c r="AE10" s="127">
        <v>6</v>
      </c>
      <c r="AF10" s="127">
        <v>95</v>
      </c>
      <c r="AG10" s="127">
        <v>7</v>
      </c>
      <c r="AH10" s="127">
        <v>36</v>
      </c>
      <c r="AI10" s="127">
        <v>38</v>
      </c>
      <c r="AJ10" s="127">
        <v>7</v>
      </c>
      <c r="AK10" s="127">
        <v>108</v>
      </c>
      <c r="AL10" s="127">
        <v>33</v>
      </c>
      <c r="AM10" s="127">
        <v>8</v>
      </c>
      <c r="AN10" s="127">
        <v>14</v>
      </c>
      <c r="AO10" s="127">
        <v>310</v>
      </c>
      <c r="AP10" s="127">
        <v>381</v>
      </c>
      <c r="AQ10" s="130" t="s">
        <v>176</v>
      </c>
      <c r="AR10" s="129">
        <v>7</v>
      </c>
      <c r="AS10" s="117"/>
    </row>
    <row r="11" spans="1:45" ht="15" customHeight="1">
      <c r="A11" t="s">
        <v>169</v>
      </c>
      <c r="B11" s="188" t="s">
        <v>170</v>
      </c>
      <c r="C11" s="124">
        <v>1</v>
      </c>
      <c r="D11" s="125">
        <v>4256</v>
      </c>
      <c r="E11" s="126">
        <v>8</v>
      </c>
      <c r="F11" s="127">
        <v>127</v>
      </c>
      <c r="G11" s="127">
        <v>216</v>
      </c>
      <c r="H11" s="127">
        <v>23</v>
      </c>
      <c r="I11" s="127">
        <v>136</v>
      </c>
      <c r="J11" s="127">
        <v>1</v>
      </c>
      <c r="K11" s="127">
        <v>32</v>
      </c>
      <c r="L11" s="127">
        <v>57</v>
      </c>
      <c r="M11" s="127">
        <v>99</v>
      </c>
      <c r="N11" s="127">
        <v>26</v>
      </c>
      <c r="O11" s="127">
        <v>547</v>
      </c>
      <c r="P11" s="127">
        <v>328</v>
      </c>
      <c r="Q11" s="127">
        <v>182</v>
      </c>
      <c r="R11" s="127">
        <v>69</v>
      </c>
      <c r="S11" s="127">
        <v>5</v>
      </c>
      <c r="T11" s="127">
        <v>1</v>
      </c>
      <c r="U11" s="127">
        <v>5</v>
      </c>
      <c r="V11" s="127">
        <v>315</v>
      </c>
      <c r="W11" s="127">
        <v>427</v>
      </c>
      <c r="X11" s="127" t="s">
        <v>171</v>
      </c>
      <c r="Y11" s="127" t="s">
        <v>172</v>
      </c>
      <c r="Z11" s="127" t="s">
        <v>172</v>
      </c>
      <c r="AA11" s="127">
        <v>12</v>
      </c>
      <c r="AB11" s="127">
        <v>136</v>
      </c>
      <c r="AC11" s="127">
        <v>6</v>
      </c>
      <c r="AD11" s="127">
        <v>8</v>
      </c>
      <c r="AE11" s="127">
        <v>15</v>
      </c>
      <c r="AF11" s="127">
        <v>293</v>
      </c>
      <c r="AG11" s="127">
        <v>4</v>
      </c>
      <c r="AH11" s="127">
        <v>6</v>
      </c>
      <c r="AI11" s="127">
        <v>12</v>
      </c>
      <c r="AJ11" s="127">
        <v>6</v>
      </c>
      <c r="AK11" s="127">
        <v>133</v>
      </c>
      <c r="AL11" s="127">
        <v>10</v>
      </c>
      <c r="AM11" s="127">
        <v>1</v>
      </c>
      <c r="AN11" s="127">
        <v>2</v>
      </c>
      <c r="AO11" s="127">
        <v>661</v>
      </c>
      <c r="AP11" s="127">
        <v>346</v>
      </c>
      <c r="AQ11" s="130" t="s">
        <v>177</v>
      </c>
      <c r="AR11" s="129">
        <v>147</v>
      </c>
      <c r="AS11" s="117"/>
    </row>
    <row r="12" spans="1:45" ht="15" customHeight="1">
      <c r="A12" t="s">
        <v>169</v>
      </c>
      <c r="B12" s="188" t="s">
        <v>170</v>
      </c>
      <c r="C12" s="124" t="s">
        <v>178</v>
      </c>
      <c r="D12" s="125">
        <v>11717</v>
      </c>
      <c r="E12" s="126">
        <v>44</v>
      </c>
      <c r="F12" s="127">
        <v>597</v>
      </c>
      <c r="G12" s="127">
        <v>590</v>
      </c>
      <c r="H12" s="127">
        <v>141</v>
      </c>
      <c r="I12" s="127">
        <v>271</v>
      </c>
      <c r="J12" s="127">
        <v>10</v>
      </c>
      <c r="K12" s="127">
        <v>92</v>
      </c>
      <c r="L12" s="127">
        <v>226</v>
      </c>
      <c r="M12" s="127">
        <v>218</v>
      </c>
      <c r="N12" s="127">
        <v>87</v>
      </c>
      <c r="O12" s="127">
        <v>1678</v>
      </c>
      <c r="P12" s="127">
        <v>978</v>
      </c>
      <c r="Q12" s="127">
        <v>407</v>
      </c>
      <c r="R12" s="127">
        <v>236</v>
      </c>
      <c r="S12" s="127">
        <v>20</v>
      </c>
      <c r="T12" s="127">
        <v>14</v>
      </c>
      <c r="U12" s="127">
        <v>26</v>
      </c>
      <c r="V12" s="127">
        <v>746</v>
      </c>
      <c r="W12" s="127">
        <v>761</v>
      </c>
      <c r="X12" s="127" t="s">
        <v>171</v>
      </c>
      <c r="Y12" s="127">
        <v>2</v>
      </c>
      <c r="Z12" s="127">
        <v>3</v>
      </c>
      <c r="AA12" s="127">
        <v>41</v>
      </c>
      <c r="AB12" s="127">
        <v>314</v>
      </c>
      <c r="AC12" s="127">
        <v>31</v>
      </c>
      <c r="AD12" s="127">
        <v>21</v>
      </c>
      <c r="AE12" s="127">
        <v>56</v>
      </c>
      <c r="AF12" s="127">
        <v>670</v>
      </c>
      <c r="AG12" s="127">
        <v>33</v>
      </c>
      <c r="AH12" s="127">
        <v>107</v>
      </c>
      <c r="AI12" s="127">
        <v>186</v>
      </c>
      <c r="AJ12" s="127">
        <v>26</v>
      </c>
      <c r="AK12" s="127">
        <v>402</v>
      </c>
      <c r="AL12" s="127">
        <v>154</v>
      </c>
      <c r="AM12" s="127">
        <v>22</v>
      </c>
      <c r="AN12" s="127">
        <v>84</v>
      </c>
      <c r="AO12" s="127">
        <v>1361</v>
      </c>
      <c r="AP12" s="127">
        <v>1062</v>
      </c>
      <c r="AQ12" s="130" t="s">
        <v>179</v>
      </c>
      <c r="AR12" s="129">
        <v>7999</v>
      </c>
      <c r="AS12" s="117"/>
    </row>
    <row r="13" spans="1:45" s="131" customFormat="1" ht="15" customHeight="1">
      <c r="A13" s="131" t="s">
        <v>169</v>
      </c>
      <c r="B13" s="132" t="s">
        <v>180</v>
      </c>
      <c r="C13" s="133" t="s">
        <v>181</v>
      </c>
      <c r="D13" s="134">
        <v>2.15</v>
      </c>
      <c r="E13" s="135">
        <v>2.2999999999999998</v>
      </c>
      <c r="F13" s="136">
        <v>2.2000000000000002</v>
      </c>
      <c r="G13" s="136">
        <v>2.23</v>
      </c>
      <c r="H13" s="136">
        <v>3</v>
      </c>
      <c r="I13" s="136">
        <v>1.92</v>
      </c>
      <c r="J13" s="136">
        <v>3.2</v>
      </c>
      <c r="K13" s="136">
        <v>2.4700000000000002</v>
      </c>
      <c r="L13" s="136">
        <v>2.39</v>
      </c>
      <c r="M13" s="136">
        <v>2.23</v>
      </c>
      <c r="N13" s="136">
        <v>2.66</v>
      </c>
      <c r="O13" s="136">
        <v>2.08</v>
      </c>
      <c r="P13" s="136">
        <v>2</v>
      </c>
      <c r="Q13" s="136">
        <v>2.0299999999999998</v>
      </c>
      <c r="R13" s="136">
        <v>2.16</v>
      </c>
      <c r="S13" s="136">
        <v>2.2999999999999998</v>
      </c>
      <c r="T13" s="136">
        <v>2.86</v>
      </c>
      <c r="U13" s="136">
        <v>2.35</v>
      </c>
      <c r="V13" s="136">
        <v>1.99</v>
      </c>
      <c r="W13" s="136">
        <v>1.83</v>
      </c>
      <c r="X13" s="136" t="s">
        <v>171</v>
      </c>
      <c r="Y13" s="136" t="s">
        <v>172</v>
      </c>
      <c r="Z13" s="136" t="s">
        <v>172</v>
      </c>
      <c r="AA13" s="136">
        <v>2.3199999999999998</v>
      </c>
      <c r="AB13" s="136">
        <v>1.89</v>
      </c>
      <c r="AC13" s="136">
        <v>2.39</v>
      </c>
      <c r="AD13" s="136">
        <v>2.2400000000000002</v>
      </c>
      <c r="AE13" s="136">
        <v>2.86</v>
      </c>
      <c r="AF13" s="136">
        <v>2.2799999999999998</v>
      </c>
      <c r="AG13" s="136">
        <v>2.85</v>
      </c>
      <c r="AH13" s="136">
        <v>2.67</v>
      </c>
      <c r="AI13" s="136">
        <v>3.06</v>
      </c>
      <c r="AJ13" s="136">
        <v>2.35</v>
      </c>
      <c r="AK13" s="136">
        <v>2.29</v>
      </c>
      <c r="AL13" s="136">
        <v>3.18</v>
      </c>
      <c r="AM13" s="136">
        <v>2.77</v>
      </c>
      <c r="AN13" s="136">
        <v>3.23</v>
      </c>
      <c r="AO13" s="136">
        <v>1.96</v>
      </c>
      <c r="AP13" s="136">
        <v>2.12</v>
      </c>
      <c r="AQ13" s="130" t="s">
        <v>182</v>
      </c>
      <c r="AR13" s="137" t="s">
        <v>183</v>
      </c>
      <c r="AS13" s="138"/>
    </row>
    <row r="14" spans="1:45" ht="15" customHeight="1">
      <c r="A14" t="s">
        <v>169</v>
      </c>
      <c r="B14" s="139" t="s">
        <v>184</v>
      </c>
      <c r="C14" s="140">
        <v>5</v>
      </c>
      <c r="D14" s="125">
        <v>156724</v>
      </c>
      <c r="E14" s="141">
        <v>518</v>
      </c>
      <c r="F14" s="142">
        <v>5369</v>
      </c>
      <c r="G14" s="142">
        <v>12264</v>
      </c>
      <c r="H14" s="142">
        <v>16778</v>
      </c>
      <c r="I14" s="142">
        <v>5754</v>
      </c>
      <c r="J14" s="142">
        <v>5224</v>
      </c>
      <c r="K14" s="142">
        <v>6323</v>
      </c>
      <c r="L14" s="142">
        <v>3851</v>
      </c>
      <c r="M14" s="142">
        <v>6349</v>
      </c>
      <c r="N14" s="142">
        <v>4661</v>
      </c>
      <c r="O14" s="142">
        <v>11105</v>
      </c>
      <c r="P14" s="142">
        <v>3925</v>
      </c>
      <c r="Q14" s="142">
        <v>3017</v>
      </c>
      <c r="R14" s="142">
        <v>2133</v>
      </c>
      <c r="S14" s="142">
        <v>315</v>
      </c>
      <c r="T14" s="142">
        <v>49</v>
      </c>
      <c r="U14" s="142">
        <v>762</v>
      </c>
      <c r="V14" s="142">
        <v>7448</v>
      </c>
      <c r="W14" s="142">
        <v>4731</v>
      </c>
      <c r="X14" s="142">
        <v>3</v>
      </c>
      <c r="Y14" s="142">
        <v>497</v>
      </c>
      <c r="Z14" s="142">
        <v>119</v>
      </c>
      <c r="AA14" s="142">
        <v>699</v>
      </c>
      <c r="AB14" s="142">
        <v>2733</v>
      </c>
      <c r="AC14" s="142">
        <v>864</v>
      </c>
      <c r="AD14" s="142">
        <v>2693</v>
      </c>
      <c r="AE14" s="142">
        <v>5480</v>
      </c>
      <c r="AF14" s="142">
        <v>12172</v>
      </c>
      <c r="AG14" s="142">
        <v>343</v>
      </c>
      <c r="AH14" s="142">
        <v>708</v>
      </c>
      <c r="AI14" s="142">
        <v>1757</v>
      </c>
      <c r="AJ14" s="142">
        <v>84</v>
      </c>
      <c r="AK14" s="142">
        <v>8934</v>
      </c>
      <c r="AL14" s="142">
        <v>957</v>
      </c>
      <c r="AM14" s="142">
        <v>37</v>
      </c>
      <c r="AN14" s="142">
        <v>816</v>
      </c>
      <c r="AO14" s="142">
        <v>11217</v>
      </c>
      <c r="AP14" s="142">
        <v>6035</v>
      </c>
      <c r="AQ14" s="128" t="s">
        <v>173</v>
      </c>
      <c r="AR14" s="143">
        <v>103835</v>
      </c>
      <c r="AS14" s="117"/>
    </row>
    <row r="15" spans="1:45" ht="15" customHeight="1">
      <c r="A15" t="s">
        <v>169</v>
      </c>
      <c r="B15" s="188" t="s">
        <v>184</v>
      </c>
      <c r="C15" s="124">
        <v>4</v>
      </c>
      <c r="D15" s="125">
        <v>164030</v>
      </c>
      <c r="E15" s="126">
        <v>959</v>
      </c>
      <c r="F15" s="127">
        <v>11661</v>
      </c>
      <c r="G15" s="127">
        <v>8759</v>
      </c>
      <c r="H15" s="127">
        <v>5600</v>
      </c>
      <c r="I15" s="127">
        <v>6678</v>
      </c>
      <c r="J15" s="127">
        <v>1272</v>
      </c>
      <c r="K15" s="127">
        <v>4359</v>
      </c>
      <c r="L15" s="127">
        <v>4914</v>
      </c>
      <c r="M15" s="127">
        <v>6550</v>
      </c>
      <c r="N15" s="127">
        <v>4370</v>
      </c>
      <c r="O15" s="127">
        <v>15008</v>
      </c>
      <c r="P15" s="127">
        <v>7723</v>
      </c>
      <c r="Q15" s="127">
        <v>6077</v>
      </c>
      <c r="R15" s="127">
        <v>3129</v>
      </c>
      <c r="S15" s="127">
        <v>668</v>
      </c>
      <c r="T15" s="127">
        <v>118</v>
      </c>
      <c r="U15" s="127">
        <v>756</v>
      </c>
      <c r="V15" s="127">
        <v>5981</v>
      </c>
      <c r="W15" s="127">
        <v>6242</v>
      </c>
      <c r="X15" s="127">
        <v>20</v>
      </c>
      <c r="Y15" s="127">
        <v>120</v>
      </c>
      <c r="Z15" s="127">
        <v>150</v>
      </c>
      <c r="AA15" s="127">
        <v>498</v>
      </c>
      <c r="AB15" s="127">
        <v>6264</v>
      </c>
      <c r="AC15" s="127">
        <v>1048</v>
      </c>
      <c r="AD15" s="127">
        <v>1450</v>
      </c>
      <c r="AE15" s="127">
        <v>3209</v>
      </c>
      <c r="AF15" s="127">
        <v>11087</v>
      </c>
      <c r="AG15" s="127">
        <v>544</v>
      </c>
      <c r="AH15" s="127">
        <v>1217</v>
      </c>
      <c r="AI15" s="127">
        <v>3201</v>
      </c>
      <c r="AJ15" s="127">
        <v>148</v>
      </c>
      <c r="AK15" s="127">
        <v>7865</v>
      </c>
      <c r="AL15" s="127">
        <v>951</v>
      </c>
      <c r="AM15" s="127">
        <v>90</v>
      </c>
      <c r="AN15" s="127">
        <v>765</v>
      </c>
      <c r="AO15" s="127">
        <v>13598</v>
      </c>
      <c r="AP15" s="127">
        <v>10981</v>
      </c>
      <c r="AQ15" s="130" t="s">
        <v>174</v>
      </c>
      <c r="AR15" s="129">
        <v>101744</v>
      </c>
      <c r="AS15" s="117"/>
    </row>
    <row r="16" spans="1:45" ht="15" customHeight="1">
      <c r="A16" t="s">
        <v>169</v>
      </c>
      <c r="B16" s="188" t="s">
        <v>184</v>
      </c>
      <c r="C16" s="124">
        <v>3</v>
      </c>
      <c r="D16" s="125">
        <v>168550</v>
      </c>
      <c r="E16" s="126">
        <v>827</v>
      </c>
      <c r="F16" s="127">
        <v>13911</v>
      </c>
      <c r="G16" s="127">
        <v>8510</v>
      </c>
      <c r="H16" s="127">
        <v>5158</v>
      </c>
      <c r="I16" s="127">
        <v>8852</v>
      </c>
      <c r="J16" s="127">
        <v>857</v>
      </c>
      <c r="K16" s="127">
        <v>3732</v>
      </c>
      <c r="L16" s="127">
        <v>6487</v>
      </c>
      <c r="M16" s="127">
        <v>4164</v>
      </c>
      <c r="N16" s="127">
        <v>2374</v>
      </c>
      <c r="O16" s="127">
        <v>16927</v>
      </c>
      <c r="P16" s="127">
        <v>11217</v>
      </c>
      <c r="Q16" s="127">
        <v>2867</v>
      </c>
      <c r="R16" s="127">
        <v>3392</v>
      </c>
      <c r="S16" s="127">
        <v>1005</v>
      </c>
      <c r="T16" s="127">
        <v>124</v>
      </c>
      <c r="U16" s="127">
        <v>527</v>
      </c>
      <c r="V16" s="127">
        <v>11629</v>
      </c>
      <c r="W16" s="127">
        <v>5398</v>
      </c>
      <c r="X16" s="127">
        <v>49</v>
      </c>
      <c r="Y16" s="127">
        <v>181</v>
      </c>
      <c r="Z16" s="127">
        <v>171</v>
      </c>
      <c r="AA16" s="127">
        <v>546</v>
      </c>
      <c r="AB16" s="127">
        <v>6124</v>
      </c>
      <c r="AC16" s="127">
        <v>1295</v>
      </c>
      <c r="AD16" s="127">
        <v>763</v>
      </c>
      <c r="AE16" s="127">
        <v>1916</v>
      </c>
      <c r="AF16" s="127">
        <v>6387</v>
      </c>
      <c r="AG16" s="127">
        <v>926</v>
      </c>
      <c r="AH16" s="127">
        <v>3080</v>
      </c>
      <c r="AI16" s="127">
        <v>2950</v>
      </c>
      <c r="AJ16" s="127">
        <v>138</v>
      </c>
      <c r="AK16" s="127">
        <v>8558</v>
      </c>
      <c r="AL16" s="127">
        <v>795</v>
      </c>
      <c r="AM16" s="127">
        <v>155</v>
      </c>
      <c r="AN16" s="127">
        <v>614</v>
      </c>
      <c r="AO16" s="127">
        <v>13318</v>
      </c>
      <c r="AP16" s="127">
        <v>12626</v>
      </c>
      <c r="AQ16" s="130" t="s">
        <v>175</v>
      </c>
      <c r="AR16" s="129">
        <v>96735</v>
      </c>
      <c r="AS16" s="117"/>
    </row>
    <row r="17" spans="1:45" ht="15" customHeight="1">
      <c r="A17" t="s">
        <v>169</v>
      </c>
      <c r="B17" s="188" t="s">
        <v>184</v>
      </c>
      <c r="C17" s="124">
        <v>2</v>
      </c>
      <c r="D17" s="125">
        <v>122491</v>
      </c>
      <c r="E17" s="126">
        <v>690</v>
      </c>
      <c r="F17" s="127">
        <v>7709</v>
      </c>
      <c r="G17" s="127">
        <v>8126</v>
      </c>
      <c r="H17" s="127">
        <v>3236</v>
      </c>
      <c r="I17" s="127">
        <v>5839</v>
      </c>
      <c r="J17" s="127">
        <v>118</v>
      </c>
      <c r="K17" s="127">
        <v>1898</v>
      </c>
      <c r="L17" s="127">
        <v>2268</v>
      </c>
      <c r="M17" s="127">
        <v>3185</v>
      </c>
      <c r="N17" s="127">
        <v>1361</v>
      </c>
      <c r="O17" s="127">
        <v>15402</v>
      </c>
      <c r="P17" s="127">
        <v>11412</v>
      </c>
      <c r="Q17" s="127">
        <v>4416</v>
      </c>
      <c r="R17" s="127">
        <v>3291</v>
      </c>
      <c r="S17" s="127">
        <v>408</v>
      </c>
      <c r="T17" s="127">
        <v>63</v>
      </c>
      <c r="U17" s="127">
        <v>445</v>
      </c>
      <c r="V17" s="127">
        <v>7510</v>
      </c>
      <c r="W17" s="127">
        <v>3774</v>
      </c>
      <c r="X17" s="127">
        <v>32</v>
      </c>
      <c r="Y17" s="127">
        <v>71</v>
      </c>
      <c r="Z17" s="127">
        <v>117</v>
      </c>
      <c r="AA17" s="127">
        <v>373</v>
      </c>
      <c r="AB17" s="127">
        <v>7133</v>
      </c>
      <c r="AC17" s="127">
        <v>960</v>
      </c>
      <c r="AD17" s="127">
        <v>987</v>
      </c>
      <c r="AE17" s="127">
        <v>996</v>
      </c>
      <c r="AF17" s="127">
        <v>4036</v>
      </c>
      <c r="AG17" s="127">
        <v>342</v>
      </c>
      <c r="AH17" s="127">
        <v>454</v>
      </c>
      <c r="AI17" s="127">
        <v>906</v>
      </c>
      <c r="AJ17" s="127">
        <v>45</v>
      </c>
      <c r="AK17" s="127">
        <v>4944</v>
      </c>
      <c r="AL17" s="127">
        <v>193</v>
      </c>
      <c r="AM17" s="127">
        <v>97</v>
      </c>
      <c r="AN17" s="127">
        <v>106</v>
      </c>
      <c r="AO17" s="127">
        <v>10123</v>
      </c>
      <c r="AP17" s="127">
        <v>9425</v>
      </c>
      <c r="AQ17" s="130" t="s">
        <v>176</v>
      </c>
      <c r="AR17" s="129">
        <v>703</v>
      </c>
      <c r="AS17" s="117"/>
    </row>
    <row r="18" spans="1:45" ht="15" customHeight="1">
      <c r="A18" t="s">
        <v>169</v>
      </c>
      <c r="B18" s="188" t="s">
        <v>184</v>
      </c>
      <c r="C18" s="124">
        <v>1</v>
      </c>
      <c r="D18" s="125">
        <v>68175</v>
      </c>
      <c r="E18" s="126">
        <v>253</v>
      </c>
      <c r="F18" s="127">
        <v>1577</v>
      </c>
      <c r="G18" s="127">
        <v>4884</v>
      </c>
      <c r="H18" s="127">
        <v>999</v>
      </c>
      <c r="I18" s="127">
        <v>3521</v>
      </c>
      <c r="J18" s="127">
        <v>108</v>
      </c>
      <c r="K18" s="127">
        <v>2241</v>
      </c>
      <c r="L18" s="127">
        <v>685</v>
      </c>
      <c r="M18" s="127">
        <v>4071</v>
      </c>
      <c r="N18" s="127">
        <v>1626</v>
      </c>
      <c r="O18" s="127">
        <v>4178</v>
      </c>
      <c r="P18" s="127">
        <v>3366</v>
      </c>
      <c r="Q18" s="127">
        <v>3422</v>
      </c>
      <c r="R18" s="127">
        <v>1012</v>
      </c>
      <c r="S18" s="127">
        <v>93</v>
      </c>
      <c r="T18" s="127">
        <v>22</v>
      </c>
      <c r="U18" s="127">
        <v>327</v>
      </c>
      <c r="V18" s="127">
        <v>4261</v>
      </c>
      <c r="W18" s="127">
        <v>5103</v>
      </c>
      <c r="X18" s="127">
        <v>18</v>
      </c>
      <c r="Y18" s="127">
        <v>80</v>
      </c>
      <c r="Z18" s="127">
        <v>80</v>
      </c>
      <c r="AA18" s="127">
        <v>142</v>
      </c>
      <c r="AB18" s="127">
        <v>4501</v>
      </c>
      <c r="AC18" s="127">
        <v>236</v>
      </c>
      <c r="AD18" s="127">
        <v>522</v>
      </c>
      <c r="AE18" s="127">
        <v>679</v>
      </c>
      <c r="AF18" s="127">
        <v>5326</v>
      </c>
      <c r="AG18" s="127">
        <v>58</v>
      </c>
      <c r="AH18" s="127">
        <v>34</v>
      </c>
      <c r="AI18" s="127">
        <v>136</v>
      </c>
      <c r="AJ18" s="127">
        <v>13</v>
      </c>
      <c r="AK18" s="127">
        <v>4249</v>
      </c>
      <c r="AL18" s="127">
        <v>33</v>
      </c>
      <c r="AM18" s="127">
        <v>9</v>
      </c>
      <c r="AN18" s="127">
        <v>6</v>
      </c>
      <c r="AO18" s="127">
        <v>7776</v>
      </c>
      <c r="AP18" s="127">
        <v>2528</v>
      </c>
      <c r="AQ18" s="130" t="s">
        <v>177</v>
      </c>
      <c r="AR18" s="129">
        <v>2999</v>
      </c>
      <c r="AS18" s="117"/>
    </row>
    <row r="19" spans="1:45" ht="15" customHeight="1">
      <c r="A19" t="s">
        <v>169</v>
      </c>
      <c r="B19" s="188" t="s">
        <v>184</v>
      </c>
      <c r="C19" s="124" t="s">
        <v>178</v>
      </c>
      <c r="D19" s="125">
        <v>679970</v>
      </c>
      <c r="E19" s="126">
        <v>3247</v>
      </c>
      <c r="F19" s="127">
        <v>40227</v>
      </c>
      <c r="G19" s="127">
        <v>42543</v>
      </c>
      <c r="H19" s="127">
        <v>31771</v>
      </c>
      <c r="I19" s="127">
        <v>30644</v>
      </c>
      <c r="J19" s="127">
        <v>7579</v>
      </c>
      <c r="K19" s="127">
        <v>18553</v>
      </c>
      <c r="L19" s="127">
        <v>18205</v>
      </c>
      <c r="M19" s="127">
        <v>24319</v>
      </c>
      <c r="N19" s="127">
        <v>14392</v>
      </c>
      <c r="O19" s="127">
        <v>62620</v>
      </c>
      <c r="P19" s="127">
        <v>37643</v>
      </c>
      <c r="Q19" s="127">
        <v>19799</v>
      </c>
      <c r="R19" s="127">
        <v>12957</v>
      </c>
      <c r="S19" s="127">
        <v>2489</v>
      </c>
      <c r="T19" s="127">
        <v>376</v>
      </c>
      <c r="U19" s="127">
        <v>2817</v>
      </c>
      <c r="V19" s="127">
        <v>36829</v>
      </c>
      <c r="W19" s="127">
        <v>25248</v>
      </c>
      <c r="X19" s="127">
        <v>122</v>
      </c>
      <c r="Y19" s="127">
        <v>949</v>
      </c>
      <c r="Z19" s="127">
        <v>637</v>
      </c>
      <c r="AA19" s="127">
        <v>2258</v>
      </c>
      <c r="AB19" s="127">
        <v>26755</v>
      </c>
      <c r="AC19" s="127">
        <v>4403</v>
      </c>
      <c r="AD19" s="127">
        <v>6415</v>
      </c>
      <c r="AE19" s="127">
        <v>12280</v>
      </c>
      <c r="AF19" s="127">
        <v>39008</v>
      </c>
      <c r="AG19" s="127">
        <v>2213</v>
      </c>
      <c r="AH19" s="127">
        <v>5493</v>
      </c>
      <c r="AI19" s="127">
        <v>8950</v>
      </c>
      <c r="AJ19" s="127">
        <v>428</v>
      </c>
      <c r="AK19" s="127">
        <v>34550</v>
      </c>
      <c r="AL19" s="127">
        <v>2929</v>
      </c>
      <c r="AM19" s="127">
        <v>388</v>
      </c>
      <c r="AN19" s="127">
        <v>2307</v>
      </c>
      <c r="AO19" s="127">
        <v>56032</v>
      </c>
      <c r="AP19" s="127">
        <v>41595</v>
      </c>
      <c r="AQ19" s="130" t="s">
        <v>179</v>
      </c>
      <c r="AR19" s="129">
        <v>306016</v>
      </c>
      <c r="AS19" s="117"/>
    </row>
    <row r="20" spans="1:45" s="131" customFormat="1" ht="15" customHeight="1">
      <c r="A20" s="131" t="s">
        <v>169</v>
      </c>
      <c r="B20" s="132" t="s">
        <v>180</v>
      </c>
      <c r="C20" s="133" t="s">
        <v>181</v>
      </c>
      <c r="D20" s="134">
        <v>3.32</v>
      </c>
      <c r="E20" s="135">
        <v>3.25</v>
      </c>
      <c r="F20" s="136">
        <v>3.29</v>
      </c>
      <c r="G20" s="136">
        <v>3.36</v>
      </c>
      <c r="H20" s="136">
        <v>4.07</v>
      </c>
      <c r="I20" s="136">
        <v>3.17</v>
      </c>
      <c r="J20" s="136">
        <v>4.5</v>
      </c>
      <c r="K20" s="136">
        <v>3.57</v>
      </c>
      <c r="L20" s="136">
        <v>3.49</v>
      </c>
      <c r="M20" s="136">
        <v>3.33</v>
      </c>
      <c r="N20" s="136">
        <v>3.63</v>
      </c>
      <c r="O20" s="136">
        <v>3.21</v>
      </c>
      <c r="P20" s="136">
        <v>2.93</v>
      </c>
      <c r="Q20" s="136">
        <v>3.04</v>
      </c>
      <c r="R20" s="136">
        <v>3.16</v>
      </c>
      <c r="S20" s="136">
        <v>3.28</v>
      </c>
      <c r="T20" s="136">
        <v>3.29</v>
      </c>
      <c r="U20" s="136">
        <v>3.42</v>
      </c>
      <c r="V20" s="136">
        <v>3.13</v>
      </c>
      <c r="W20" s="136">
        <v>3.07</v>
      </c>
      <c r="X20" s="136">
        <v>2.66</v>
      </c>
      <c r="Y20" s="136">
        <v>3.93</v>
      </c>
      <c r="Z20" s="136">
        <v>3.17</v>
      </c>
      <c r="AA20" s="136">
        <v>3.55</v>
      </c>
      <c r="AB20" s="136">
        <v>2.84</v>
      </c>
      <c r="AC20" s="136">
        <v>3.31</v>
      </c>
      <c r="AD20" s="136">
        <v>3.75</v>
      </c>
      <c r="AE20" s="136">
        <v>3.96</v>
      </c>
      <c r="AF20" s="136">
        <v>3.53</v>
      </c>
      <c r="AG20" s="136">
        <v>3.35</v>
      </c>
      <c r="AH20" s="136">
        <v>3.38</v>
      </c>
      <c r="AI20" s="136">
        <v>3.62</v>
      </c>
      <c r="AJ20" s="136">
        <v>3.57</v>
      </c>
      <c r="AK20" s="136">
        <v>3.36</v>
      </c>
      <c r="AL20" s="136">
        <v>3.89</v>
      </c>
      <c r="AM20" s="136">
        <v>3.13</v>
      </c>
      <c r="AN20" s="136">
        <v>3.99</v>
      </c>
      <c r="AO20" s="136">
        <v>3.18</v>
      </c>
      <c r="AP20" s="136">
        <v>3.21</v>
      </c>
      <c r="AQ20" s="130" t="s">
        <v>182</v>
      </c>
      <c r="AR20" s="137" t="s">
        <v>183</v>
      </c>
      <c r="AS20" s="138"/>
    </row>
    <row r="21" spans="1:45" ht="15" customHeight="1">
      <c r="A21" t="s">
        <v>169</v>
      </c>
      <c r="B21" s="139" t="s">
        <v>185</v>
      </c>
      <c r="C21" s="140">
        <v>5</v>
      </c>
      <c r="D21" s="125">
        <v>10333</v>
      </c>
      <c r="E21" s="141">
        <v>44</v>
      </c>
      <c r="F21" s="142">
        <v>152</v>
      </c>
      <c r="G21" s="142">
        <v>730</v>
      </c>
      <c r="H21" s="142">
        <v>580</v>
      </c>
      <c r="I21" s="142">
        <v>116</v>
      </c>
      <c r="J21" s="142">
        <v>3</v>
      </c>
      <c r="K21" s="142">
        <v>178</v>
      </c>
      <c r="L21" s="142">
        <v>155</v>
      </c>
      <c r="M21" s="142">
        <v>326</v>
      </c>
      <c r="N21" s="142">
        <v>228</v>
      </c>
      <c r="O21" s="142">
        <v>1052</v>
      </c>
      <c r="P21" s="142">
        <v>272</v>
      </c>
      <c r="Q21" s="142">
        <v>161</v>
      </c>
      <c r="R21" s="142">
        <v>134</v>
      </c>
      <c r="S21" s="142">
        <v>142</v>
      </c>
      <c r="T21" s="142">
        <v>4</v>
      </c>
      <c r="U21" s="142">
        <v>89</v>
      </c>
      <c r="V21" s="142">
        <v>979</v>
      </c>
      <c r="W21" s="142">
        <v>547</v>
      </c>
      <c r="X21" s="142">
        <v>1</v>
      </c>
      <c r="Y21" s="142">
        <v>2</v>
      </c>
      <c r="Z21" s="142">
        <v>4</v>
      </c>
      <c r="AA21" s="142">
        <v>69</v>
      </c>
      <c r="AB21" s="142">
        <v>57</v>
      </c>
      <c r="AC21" s="142">
        <v>13</v>
      </c>
      <c r="AD21" s="142">
        <v>49</v>
      </c>
      <c r="AE21" s="142">
        <v>141</v>
      </c>
      <c r="AF21" s="142">
        <v>1545</v>
      </c>
      <c r="AG21" s="142">
        <v>53</v>
      </c>
      <c r="AH21" s="142">
        <v>86</v>
      </c>
      <c r="AI21" s="142">
        <v>109</v>
      </c>
      <c r="AJ21" s="142">
        <v>3</v>
      </c>
      <c r="AK21" s="142">
        <v>301</v>
      </c>
      <c r="AL21" s="142">
        <v>243</v>
      </c>
      <c r="AM21" s="142">
        <v>7</v>
      </c>
      <c r="AN21" s="142">
        <v>142</v>
      </c>
      <c r="AO21" s="142">
        <v>1079</v>
      </c>
      <c r="AP21" s="142">
        <v>537</v>
      </c>
      <c r="AQ21" s="128" t="s">
        <v>173</v>
      </c>
      <c r="AR21" s="143">
        <v>52694</v>
      </c>
      <c r="AS21" s="117"/>
    </row>
    <row r="22" spans="1:45" ht="15" customHeight="1">
      <c r="A22" t="s">
        <v>169</v>
      </c>
      <c r="B22" s="188" t="s">
        <v>185</v>
      </c>
      <c r="C22" s="124">
        <v>4</v>
      </c>
      <c r="D22" s="125">
        <v>25346</v>
      </c>
      <c r="E22" s="126">
        <v>131</v>
      </c>
      <c r="F22" s="127">
        <v>1106</v>
      </c>
      <c r="G22" s="127">
        <v>1217</v>
      </c>
      <c r="H22" s="127">
        <v>495</v>
      </c>
      <c r="I22" s="127">
        <v>378</v>
      </c>
      <c r="J22" s="127">
        <v>1</v>
      </c>
      <c r="K22" s="127">
        <v>242</v>
      </c>
      <c r="L22" s="127">
        <v>514</v>
      </c>
      <c r="M22" s="127">
        <v>800</v>
      </c>
      <c r="N22" s="127">
        <v>463</v>
      </c>
      <c r="O22" s="127">
        <v>3124</v>
      </c>
      <c r="P22" s="127">
        <v>1262</v>
      </c>
      <c r="Q22" s="127">
        <v>1043</v>
      </c>
      <c r="R22" s="127">
        <v>362</v>
      </c>
      <c r="S22" s="127">
        <v>297</v>
      </c>
      <c r="T22" s="127">
        <v>9</v>
      </c>
      <c r="U22" s="127">
        <v>151</v>
      </c>
      <c r="V22" s="127">
        <v>1173</v>
      </c>
      <c r="W22" s="127">
        <v>1466</v>
      </c>
      <c r="X22" s="127">
        <v>3</v>
      </c>
      <c r="Y22" s="127">
        <v>6</v>
      </c>
      <c r="Z22" s="127">
        <v>17</v>
      </c>
      <c r="AA22" s="127">
        <v>81</v>
      </c>
      <c r="AB22" s="127">
        <v>361</v>
      </c>
      <c r="AC22" s="127">
        <v>49</v>
      </c>
      <c r="AD22" s="127">
        <v>63</v>
      </c>
      <c r="AE22" s="127">
        <v>214</v>
      </c>
      <c r="AF22" s="127">
        <v>3065</v>
      </c>
      <c r="AG22" s="127">
        <v>168</v>
      </c>
      <c r="AH22" s="127">
        <v>275</v>
      </c>
      <c r="AI22" s="127">
        <v>383</v>
      </c>
      <c r="AJ22" s="127">
        <v>25</v>
      </c>
      <c r="AK22" s="127">
        <v>715</v>
      </c>
      <c r="AL22" s="127">
        <v>571</v>
      </c>
      <c r="AM22" s="127">
        <v>43</v>
      </c>
      <c r="AN22" s="127">
        <v>295</v>
      </c>
      <c r="AO22" s="127">
        <v>2815</v>
      </c>
      <c r="AP22" s="127">
        <v>1963</v>
      </c>
      <c r="AQ22" s="130" t="s">
        <v>174</v>
      </c>
      <c r="AR22" s="129">
        <v>65613</v>
      </c>
      <c r="AS22" s="117"/>
    </row>
    <row r="23" spans="1:45" ht="15" customHeight="1">
      <c r="A23" t="s">
        <v>169</v>
      </c>
      <c r="B23" s="188" t="s">
        <v>185</v>
      </c>
      <c r="C23" s="124">
        <v>3</v>
      </c>
      <c r="D23" s="125">
        <v>51774</v>
      </c>
      <c r="E23" s="126">
        <v>238</v>
      </c>
      <c r="F23" s="127">
        <v>3616</v>
      </c>
      <c r="G23" s="127">
        <v>1978</v>
      </c>
      <c r="H23" s="127">
        <v>691</v>
      </c>
      <c r="I23" s="127">
        <v>1088</v>
      </c>
      <c r="J23" s="127">
        <v>35</v>
      </c>
      <c r="K23" s="127">
        <v>375</v>
      </c>
      <c r="L23" s="127">
        <v>1802</v>
      </c>
      <c r="M23" s="127">
        <v>806</v>
      </c>
      <c r="N23" s="127">
        <v>436</v>
      </c>
      <c r="O23" s="127">
        <v>7163</v>
      </c>
      <c r="P23" s="127">
        <v>3982</v>
      </c>
      <c r="Q23" s="127">
        <v>843</v>
      </c>
      <c r="R23" s="127">
        <v>644</v>
      </c>
      <c r="S23" s="127">
        <v>460</v>
      </c>
      <c r="T23" s="127">
        <v>18</v>
      </c>
      <c r="U23" s="127">
        <v>190</v>
      </c>
      <c r="V23" s="127">
        <v>4081</v>
      </c>
      <c r="W23" s="127">
        <v>2352</v>
      </c>
      <c r="X23" s="127">
        <v>11</v>
      </c>
      <c r="Y23" s="127">
        <v>15</v>
      </c>
      <c r="Z23" s="127">
        <v>40</v>
      </c>
      <c r="AA23" s="127">
        <v>162</v>
      </c>
      <c r="AB23" s="127">
        <v>700</v>
      </c>
      <c r="AC23" s="127">
        <v>132</v>
      </c>
      <c r="AD23" s="127">
        <v>40</v>
      </c>
      <c r="AE23" s="127">
        <v>227</v>
      </c>
      <c r="AF23" s="127">
        <v>2988</v>
      </c>
      <c r="AG23" s="127">
        <v>548</v>
      </c>
      <c r="AH23" s="127">
        <v>1934</v>
      </c>
      <c r="AI23" s="127">
        <v>816</v>
      </c>
      <c r="AJ23" s="127">
        <v>57</v>
      </c>
      <c r="AK23" s="127">
        <v>1790</v>
      </c>
      <c r="AL23" s="127">
        <v>877</v>
      </c>
      <c r="AM23" s="127">
        <v>72</v>
      </c>
      <c r="AN23" s="127">
        <v>446</v>
      </c>
      <c r="AO23" s="127">
        <v>5343</v>
      </c>
      <c r="AP23" s="127">
        <v>4778</v>
      </c>
      <c r="AQ23" s="130" t="s">
        <v>175</v>
      </c>
      <c r="AR23" s="129">
        <v>60447</v>
      </c>
      <c r="AS23" s="117"/>
    </row>
    <row r="24" spans="1:45" ht="15" customHeight="1">
      <c r="A24" t="s">
        <v>169</v>
      </c>
      <c r="B24" s="188" t="s">
        <v>185</v>
      </c>
      <c r="C24" s="124">
        <v>2</v>
      </c>
      <c r="D24" s="125">
        <v>79789</v>
      </c>
      <c r="E24" s="126">
        <v>338</v>
      </c>
      <c r="F24" s="127">
        <v>5918</v>
      </c>
      <c r="G24" s="127">
        <v>3215</v>
      </c>
      <c r="H24" s="127">
        <v>712</v>
      </c>
      <c r="I24" s="127">
        <v>1501</v>
      </c>
      <c r="J24" s="127">
        <v>26</v>
      </c>
      <c r="K24" s="127">
        <v>329</v>
      </c>
      <c r="L24" s="127">
        <v>1894</v>
      </c>
      <c r="M24" s="127">
        <v>990</v>
      </c>
      <c r="N24" s="127">
        <v>443</v>
      </c>
      <c r="O24" s="127">
        <v>15628</v>
      </c>
      <c r="P24" s="127">
        <v>10467</v>
      </c>
      <c r="Q24" s="127">
        <v>2505</v>
      </c>
      <c r="R24" s="127">
        <v>1110</v>
      </c>
      <c r="S24" s="127">
        <v>328</v>
      </c>
      <c r="T24" s="127">
        <v>22</v>
      </c>
      <c r="U24" s="127">
        <v>267</v>
      </c>
      <c r="V24" s="127">
        <v>5298</v>
      </c>
      <c r="W24" s="127">
        <v>2644</v>
      </c>
      <c r="X24" s="127">
        <v>18</v>
      </c>
      <c r="Y24" s="127">
        <v>4</v>
      </c>
      <c r="Z24" s="127">
        <v>42</v>
      </c>
      <c r="AA24" s="127">
        <v>251</v>
      </c>
      <c r="AB24" s="127">
        <v>1768</v>
      </c>
      <c r="AC24" s="127">
        <v>223</v>
      </c>
      <c r="AD24" s="127">
        <v>84</v>
      </c>
      <c r="AE24" s="127">
        <v>192</v>
      </c>
      <c r="AF24" s="127">
        <v>2706</v>
      </c>
      <c r="AG24" s="127">
        <v>470</v>
      </c>
      <c r="AH24" s="127">
        <v>1237</v>
      </c>
      <c r="AI24" s="127">
        <v>626</v>
      </c>
      <c r="AJ24" s="127">
        <v>36</v>
      </c>
      <c r="AK24" s="127">
        <v>2126</v>
      </c>
      <c r="AL24" s="127">
        <v>394</v>
      </c>
      <c r="AM24" s="127">
        <v>117</v>
      </c>
      <c r="AN24" s="127">
        <v>179</v>
      </c>
      <c r="AO24" s="127">
        <v>7617</v>
      </c>
      <c r="AP24" s="127">
        <v>8064</v>
      </c>
      <c r="AQ24" s="130" t="s">
        <v>176</v>
      </c>
      <c r="AR24" s="129">
        <v>102</v>
      </c>
      <c r="AS24" s="117"/>
    </row>
    <row r="25" spans="1:45" ht="15" customHeight="1">
      <c r="A25" t="s">
        <v>169</v>
      </c>
      <c r="B25" s="188" t="s">
        <v>185</v>
      </c>
      <c r="C25" s="124">
        <v>1</v>
      </c>
      <c r="D25" s="125">
        <v>118661</v>
      </c>
      <c r="E25" s="126">
        <v>328</v>
      </c>
      <c r="F25" s="127">
        <v>4285</v>
      </c>
      <c r="G25" s="127">
        <v>5266</v>
      </c>
      <c r="H25" s="127">
        <v>336</v>
      </c>
      <c r="I25" s="127">
        <v>3284</v>
      </c>
      <c r="J25" s="127">
        <v>55</v>
      </c>
      <c r="K25" s="127">
        <v>1084</v>
      </c>
      <c r="L25" s="127">
        <v>1630</v>
      </c>
      <c r="M25" s="127">
        <v>3555</v>
      </c>
      <c r="N25" s="127">
        <v>1309</v>
      </c>
      <c r="O25" s="127">
        <v>15297</v>
      </c>
      <c r="P25" s="127">
        <v>12668</v>
      </c>
      <c r="Q25" s="127">
        <v>6142</v>
      </c>
      <c r="R25" s="127">
        <v>838</v>
      </c>
      <c r="S25" s="127">
        <v>137</v>
      </c>
      <c r="T25" s="127">
        <v>13</v>
      </c>
      <c r="U25" s="127">
        <v>484</v>
      </c>
      <c r="V25" s="127">
        <v>8942</v>
      </c>
      <c r="W25" s="127">
        <v>9669</v>
      </c>
      <c r="X25" s="127">
        <v>12</v>
      </c>
      <c r="Y25" s="127">
        <v>17</v>
      </c>
      <c r="Z25" s="127">
        <v>43</v>
      </c>
      <c r="AA25" s="127">
        <v>282</v>
      </c>
      <c r="AB25" s="127">
        <v>3712</v>
      </c>
      <c r="AC25" s="127">
        <v>124</v>
      </c>
      <c r="AD25" s="127">
        <v>125</v>
      </c>
      <c r="AE25" s="127">
        <v>256</v>
      </c>
      <c r="AF25" s="127">
        <v>7829</v>
      </c>
      <c r="AG25" s="127">
        <v>169</v>
      </c>
      <c r="AH25" s="127">
        <v>290</v>
      </c>
      <c r="AI25" s="127">
        <v>327</v>
      </c>
      <c r="AJ25" s="127">
        <v>15</v>
      </c>
      <c r="AK25" s="127">
        <v>4947</v>
      </c>
      <c r="AL25" s="127">
        <v>191</v>
      </c>
      <c r="AM25" s="127">
        <v>54</v>
      </c>
      <c r="AN25" s="127">
        <v>33</v>
      </c>
      <c r="AO25" s="127">
        <v>16834</v>
      </c>
      <c r="AP25" s="127">
        <v>8079</v>
      </c>
      <c r="AQ25" s="130" t="s">
        <v>177</v>
      </c>
      <c r="AR25" s="129">
        <v>3545</v>
      </c>
      <c r="AS25" s="117"/>
    </row>
    <row r="26" spans="1:45" ht="15" customHeight="1">
      <c r="A26" t="s">
        <v>169</v>
      </c>
      <c r="B26" s="188" t="s">
        <v>185</v>
      </c>
      <c r="C26" s="124" t="s">
        <v>178</v>
      </c>
      <c r="D26" s="125">
        <v>285903</v>
      </c>
      <c r="E26" s="126">
        <v>1079</v>
      </c>
      <c r="F26" s="127">
        <v>15077</v>
      </c>
      <c r="G26" s="127">
        <v>12406</v>
      </c>
      <c r="H26" s="127">
        <v>2814</v>
      </c>
      <c r="I26" s="127">
        <v>6367</v>
      </c>
      <c r="J26" s="127">
        <v>120</v>
      </c>
      <c r="K26" s="127">
        <v>2208</v>
      </c>
      <c r="L26" s="127">
        <v>5995</v>
      </c>
      <c r="M26" s="127">
        <v>6477</v>
      </c>
      <c r="N26" s="127">
        <v>2879</v>
      </c>
      <c r="O26" s="127">
        <v>42264</v>
      </c>
      <c r="P26" s="127">
        <v>28651</v>
      </c>
      <c r="Q26" s="127">
        <v>10694</v>
      </c>
      <c r="R26" s="127">
        <v>3088</v>
      </c>
      <c r="S26" s="127">
        <v>1364</v>
      </c>
      <c r="T26" s="127">
        <v>66</v>
      </c>
      <c r="U26" s="127">
        <v>1181</v>
      </c>
      <c r="V26" s="127">
        <v>20473</v>
      </c>
      <c r="W26" s="127">
        <v>16678</v>
      </c>
      <c r="X26" s="127">
        <v>45</v>
      </c>
      <c r="Y26" s="127">
        <v>44</v>
      </c>
      <c r="Z26" s="127">
        <v>146</v>
      </c>
      <c r="AA26" s="127">
        <v>845</v>
      </c>
      <c r="AB26" s="127">
        <v>6598</v>
      </c>
      <c r="AC26" s="127">
        <v>541</v>
      </c>
      <c r="AD26" s="127">
        <v>361</v>
      </c>
      <c r="AE26" s="127">
        <v>1030</v>
      </c>
      <c r="AF26" s="127">
        <v>18133</v>
      </c>
      <c r="AG26" s="127">
        <v>1408</v>
      </c>
      <c r="AH26" s="127">
        <v>3822</v>
      </c>
      <c r="AI26" s="127">
        <v>2261</v>
      </c>
      <c r="AJ26" s="127">
        <v>136</v>
      </c>
      <c r="AK26" s="127">
        <v>9879</v>
      </c>
      <c r="AL26" s="127">
        <v>2276</v>
      </c>
      <c r="AM26" s="127">
        <v>293</v>
      </c>
      <c r="AN26" s="127">
        <v>1095</v>
      </c>
      <c r="AO26" s="127">
        <v>33688</v>
      </c>
      <c r="AP26" s="127">
        <v>23421</v>
      </c>
      <c r="AQ26" s="130" t="s">
        <v>179</v>
      </c>
      <c r="AR26" s="129">
        <v>182401</v>
      </c>
      <c r="AS26" s="117"/>
    </row>
    <row r="27" spans="1:45" s="131" customFormat="1" ht="15" customHeight="1">
      <c r="A27" s="131" t="s">
        <v>169</v>
      </c>
      <c r="B27" s="132" t="s">
        <v>180</v>
      </c>
      <c r="C27" s="133" t="s">
        <v>181</v>
      </c>
      <c r="D27" s="134">
        <v>2.0499999999999998</v>
      </c>
      <c r="E27" s="135">
        <v>2.2799999999999998</v>
      </c>
      <c r="F27" s="136">
        <v>2.13</v>
      </c>
      <c r="G27" s="136">
        <v>2.11</v>
      </c>
      <c r="H27" s="136">
        <v>3.1</v>
      </c>
      <c r="I27" s="136">
        <v>1.83</v>
      </c>
      <c r="J27" s="136">
        <v>1.93</v>
      </c>
      <c r="K27" s="136">
        <v>2.14</v>
      </c>
      <c r="L27" s="136">
        <v>2.2799999999999998</v>
      </c>
      <c r="M27" s="136">
        <v>1.97</v>
      </c>
      <c r="N27" s="136">
        <v>2.2599999999999998</v>
      </c>
      <c r="O27" s="136">
        <v>2.0299999999999998</v>
      </c>
      <c r="P27" s="136">
        <v>1.81</v>
      </c>
      <c r="Q27" s="136">
        <v>1.74</v>
      </c>
      <c r="R27" s="136">
        <v>2.2999999999999998</v>
      </c>
      <c r="S27" s="136">
        <v>2.98</v>
      </c>
      <c r="T27" s="136">
        <v>2.5299999999999998</v>
      </c>
      <c r="U27" s="136">
        <v>2.23</v>
      </c>
      <c r="V27" s="136">
        <v>2.02</v>
      </c>
      <c r="W27" s="136">
        <v>1.84</v>
      </c>
      <c r="X27" s="136">
        <v>2.1800000000000002</v>
      </c>
      <c r="Y27" s="136">
        <v>2.36</v>
      </c>
      <c r="Z27" s="136">
        <v>2.29</v>
      </c>
      <c r="AA27" s="136">
        <v>2.29</v>
      </c>
      <c r="AB27" s="136">
        <v>1.68</v>
      </c>
      <c r="AC27" s="136">
        <v>2.27</v>
      </c>
      <c r="AD27" s="136">
        <v>2.52</v>
      </c>
      <c r="AE27" s="136">
        <v>2.8</v>
      </c>
      <c r="AF27" s="136">
        <v>2.33</v>
      </c>
      <c r="AG27" s="136">
        <v>2.62</v>
      </c>
      <c r="AH27" s="136">
        <v>2.64</v>
      </c>
      <c r="AI27" s="136">
        <v>2.7</v>
      </c>
      <c r="AJ27" s="136">
        <v>2.74</v>
      </c>
      <c r="AK27" s="136">
        <v>1.92</v>
      </c>
      <c r="AL27" s="136">
        <v>3.12</v>
      </c>
      <c r="AM27" s="136">
        <v>2.4300000000000002</v>
      </c>
      <c r="AN27" s="136">
        <v>3.31</v>
      </c>
      <c r="AO27" s="136">
        <v>1.92</v>
      </c>
      <c r="AP27" s="136">
        <v>2.1</v>
      </c>
      <c r="AQ27" s="130" t="s">
        <v>182</v>
      </c>
      <c r="AR27" s="137" t="s">
        <v>183</v>
      </c>
      <c r="AS27" s="138"/>
    </row>
    <row r="28" spans="1:45" ht="15" customHeight="1">
      <c r="A28" t="s">
        <v>169</v>
      </c>
      <c r="B28" s="139" t="s">
        <v>186</v>
      </c>
      <c r="C28" s="140">
        <v>5</v>
      </c>
      <c r="D28" s="125">
        <v>80853</v>
      </c>
      <c r="E28" s="141">
        <v>317</v>
      </c>
      <c r="F28" s="142">
        <v>788</v>
      </c>
      <c r="G28" s="142">
        <v>3971</v>
      </c>
      <c r="H28" s="142">
        <v>3172</v>
      </c>
      <c r="I28" s="142">
        <v>677</v>
      </c>
      <c r="J28" s="142">
        <v>24</v>
      </c>
      <c r="K28" s="142">
        <v>846</v>
      </c>
      <c r="L28" s="142">
        <v>916</v>
      </c>
      <c r="M28" s="142">
        <v>1707</v>
      </c>
      <c r="N28" s="142">
        <v>823</v>
      </c>
      <c r="O28" s="142">
        <v>4148</v>
      </c>
      <c r="P28" s="142">
        <v>1404</v>
      </c>
      <c r="Q28" s="142">
        <v>1163</v>
      </c>
      <c r="R28" s="142">
        <v>864</v>
      </c>
      <c r="S28" s="142">
        <v>194</v>
      </c>
      <c r="T28" s="142">
        <v>47</v>
      </c>
      <c r="U28" s="142">
        <v>387</v>
      </c>
      <c r="V28" s="142">
        <v>3482</v>
      </c>
      <c r="W28" s="142">
        <v>2211</v>
      </c>
      <c r="X28" s="142">
        <v>84</v>
      </c>
      <c r="Y28" s="142">
        <v>18</v>
      </c>
      <c r="Z28" s="142">
        <v>10</v>
      </c>
      <c r="AA28" s="142">
        <v>282</v>
      </c>
      <c r="AB28" s="142">
        <v>458</v>
      </c>
      <c r="AC28" s="142">
        <v>148</v>
      </c>
      <c r="AD28" s="142">
        <v>308</v>
      </c>
      <c r="AE28" s="142">
        <v>857</v>
      </c>
      <c r="AF28" s="142">
        <v>5583</v>
      </c>
      <c r="AG28" s="142">
        <v>172</v>
      </c>
      <c r="AH28" s="142">
        <v>275</v>
      </c>
      <c r="AI28" s="142">
        <v>33281</v>
      </c>
      <c r="AJ28" s="142">
        <v>1675</v>
      </c>
      <c r="AK28" s="142">
        <v>1470</v>
      </c>
      <c r="AL28" s="142">
        <v>1227</v>
      </c>
      <c r="AM28" s="142">
        <v>70</v>
      </c>
      <c r="AN28" s="142">
        <v>657</v>
      </c>
      <c r="AO28" s="142">
        <v>4908</v>
      </c>
      <c r="AP28" s="142">
        <v>2229</v>
      </c>
      <c r="AQ28" s="128" t="s">
        <v>173</v>
      </c>
      <c r="AR28" s="143">
        <v>186946</v>
      </c>
      <c r="AS28" s="117"/>
    </row>
    <row r="29" spans="1:45" ht="15" customHeight="1">
      <c r="A29" t="s">
        <v>169</v>
      </c>
      <c r="B29" s="188" t="s">
        <v>186</v>
      </c>
      <c r="C29" s="124">
        <v>4</v>
      </c>
      <c r="D29" s="125">
        <v>144241</v>
      </c>
      <c r="E29" s="126">
        <v>869</v>
      </c>
      <c r="F29" s="127">
        <v>4386</v>
      </c>
      <c r="G29" s="127">
        <v>5467</v>
      </c>
      <c r="H29" s="127">
        <v>2098</v>
      </c>
      <c r="I29" s="127">
        <v>1451</v>
      </c>
      <c r="J29" s="127">
        <v>24</v>
      </c>
      <c r="K29" s="127">
        <v>997</v>
      </c>
      <c r="L29" s="127">
        <v>2140</v>
      </c>
      <c r="M29" s="127">
        <v>3406</v>
      </c>
      <c r="N29" s="127">
        <v>1848</v>
      </c>
      <c r="O29" s="127">
        <v>11369</v>
      </c>
      <c r="P29" s="127">
        <v>5309</v>
      </c>
      <c r="Q29" s="127">
        <v>4840</v>
      </c>
      <c r="R29" s="127">
        <v>2029</v>
      </c>
      <c r="S29" s="127">
        <v>437</v>
      </c>
      <c r="T29" s="127">
        <v>52</v>
      </c>
      <c r="U29" s="127">
        <v>479</v>
      </c>
      <c r="V29" s="127">
        <v>4400</v>
      </c>
      <c r="W29" s="127">
        <v>5321</v>
      </c>
      <c r="X29" s="127">
        <v>157</v>
      </c>
      <c r="Y29" s="127">
        <v>10</v>
      </c>
      <c r="Z29" s="127">
        <v>41</v>
      </c>
      <c r="AA29" s="127">
        <v>346</v>
      </c>
      <c r="AB29" s="127">
        <v>1985</v>
      </c>
      <c r="AC29" s="127">
        <v>291</v>
      </c>
      <c r="AD29" s="127">
        <v>340</v>
      </c>
      <c r="AE29" s="127">
        <v>950</v>
      </c>
      <c r="AF29" s="127">
        <v>9787</v>
      </c>
      <c r="AG29" s="127">
        <v>474</v>
      </c>
      <c r="AH29" s="127">
        <v>744</v>
      </c>
      <c r="AI29" s="127">
        <v>42543</v>
      </c>
      <c r="AJ29" s="127">
        <v>5189</v>
      </c>
      <c r="AK29" s="127">
        <v>2938</v>
      </c>
      <c r="AL29" s="127">
        <v>2297</v>
      </c>
      <c r="AM29" s="127">
        <v>216</v>
      </c>
      <c r="AN29" s="127">
        <v>1377</v>
      </c>
      <c r="AO29" s="127">
        <v>10466</v>
      </c>
      <c r="AP29" s="127">
        <v>7168</v>
      </c>
      <c r="AQ29" s="130" t="s">
        <v>174</v>
      </c>
      <c r="AR29" s="129">
        <v>218284</v>
      </c>
      <c r="AS29" s="117"/>
    </row>
    <row r="30" spans="1:45" ht="15" customHeight="1">
      <c r="A30" t="s">
        <v>169</v>
      </c>
      <c r="B30" s="188" t="s">
        <v>186</v>
      </c>
      <c r="C30" s="124">
        <v>3</v>
      </c>
      <c r="D30" s="125">
        <v>218431</v>
      </c>
      <c r="E30" s="126">
        <v>1174</v>
      </c>
      <c r="F30" s="127">
        <v>12373</v>
      </c>
      <c r="G30" s="127">
        <v>7789</v>
      </c>
      <c r="H30" s="127">
        <v>2788</v>
      </c>
      <c r="I30" s="127">
        <v>3760</v>
      </c>
      <c r="J30" s="127">
        <v>62</v>
      </c>
      <c r="K30" s="127">
        <v>1251</v>
      </c>
      <c r="L30" s="127">
        <v>6014</v>
      </c>
      <c r="M30" s="127">
        <v>3373</v>
      </c>
      <c r="N30" s="127">
        <v>1644</v>
      </c>
      <c r="O30" s="127">
        <v>24142</v>
      </c>
      <c r="P30" s="127">
        <v>14579</v>
      </c>
      <c r="Q30" s="127">
        <v>3452</v>
      </c>
      <c r="R30" s="127">
        <v>3592</v>
      </c>
      <c r="S30" s="127">
        <v>1080</v>
      </c>
      <c r="T30" s="127">
        <v>92</v>
      </c>
      <c r="U30" s="127">
        <v>431</v>
      </c>
      <c r="V30" s="127">
        <v>13751</v>
      </c>
      <c r="W30" s="127">
        <v>7933</v>
      </c>
      <c r="X30" s="127">
        <v>221</v>
      </c>
      <c r="Y30" s="127">
        <v>44</v>
      </c>
      <c r="Z30" s="127">
        <v>60</v>
      </c>
      <c r="AA30" s="127">
        <v>582</v>
      </c>
      <c r="AB30" s="127">
        <v>3140</v>
      </c>
      <c r="AC30" s="127">
        <v>632</v>
      </c>
      <c r="AD30" s="127">
        <v>236</v>
      </c>
      <c r="AE30" s="127">
        <v>912</v>
      </c>
      <c r="AF30" s="127">
        <v>9383</v>
      </c>
      <c r="AG30" s="127">
        <v>1285</v>
      </c>
      <c r="AH30" s="127">
        <v>4564</v>
      </c>
      <c r="AI30" s="127">
        <v>32630</v>
      </c>
      <c r="AJ30" s="127">
        <v>8912</v>
      </c>
      <c r="AK30" s="127">
        <v>6326</v>
      </c>
      <c r="AL30" s="127">
        <v>3271</v>
      </c>
      <c r="AM30" s="127">
        <v>449</v>
      </c>
      <c r="AN30" s="127">
        <v>2028</v>
      </c>
      <c r="AO30" s="127">
        <v>18314</v>
      </c>
      <c r="AP30" s="127">
        <v>16162</v>
      </c>
      <c r="AQ30" s="130" t="s">
        <v>175</v>
      </c>
      <c r="AR30" s="129">
        <v>197308</v>
      </c>
      <c r="AS30" s="117"/>
    </row>
    <row r="31" spans="1:45" ht="15" customHeight="1">
      <c r="A31" t="s">
        <v>169</v>
      </c>
      <c r="B31" s="188" t="s">
        <v>186</v>
      </c>
      <c r="C31" s="124">
        <v>2</v>
      </c>
      <c r="D31" s="125">
        <v>271195</v>
      </c>
      <c r="E31" s="126">
        <v>1421</v>
      </c>
      <c r="F31" s="127">
        <v>17588</v>
      </c>
      <c r="G31" s="127">
        <v>12658</v>
      </c>
      <c r="H31" s="127">
        <v>2824</v>
      </c>
      <c r="I31" s="127">
        <v>5036</v>
      </c>
      <c r="J31" s="127">
        <v>37</v>
      </c>
      <c r="K31" s="127">
        <v>1001</v>
      </c>
      <c r="L31" s="127">
        <v>4772</v>
      </c>
      <c r="M31" s="127">
        <v>3749</v>
      </c>
      <c r="N31" s="127">
        <v>1491</v>
      </c>
      <c r="O31" s="127">
        <v>48273</v>
      </c>
      <c r="P31" s="127">
        <v>34218</v>
      </c>
      <c r="Q31" s="127">
        <v>8858</v>
      </c>
      <c r="R31" s="127">
        <v>6512</v>
      </c>
      <c r="S31" s="127">
        <v>881</v>
      </c>
      <c r="T31" s="127">
        <v>89</v>
      </c>
      <c r="U31" s="127">
        <v>560</v>
      </c>
      <c r="V31" s="127">
        <v>17087</v>
      </c>
      <c r="W31" s="127">
        <v>8615</v>
      </c>
      <c r="X31" s="127">
        <v>97</v>
      </c>
      <c r="Y31" s="127">
        <v>21</v>
      </c>
      <c r="Z31" s="127">
        <v>67</v>
      </c>
      <c r="AA31" s="127">
        <v>813</v>
      </c>
      <c r="AB31" s="127">
        <v>7105</v>
      </c>
      <c r="AC31" s="127">
        <v>1010</v>
      </c>
      <c r="AD31" s="127">
        <v>371</v>
      </c>
      <c r="AE31" s="127">
        <v>721</v>
      </c>
      <c r="AF31" s="127">
        <v>8318</v>
      </c>
      <c r="AG31" s="127">
        <v>691</v>
      </c>
      <c r="AH31" s="127">
        <v>2025</v>
      </c>
      <c r="AI31" s="127">
        <v>9084</v>
      </c>
      <c r="AJ31" s="127">
        <v>5515</v>
      </c>
      <c r="AK31" s="127">
        <v>7167</v>
      </c>
      <c r="AL31" s="127">
        <v>1308</v>
      </c>
      <c r="AM31" s="127">
        <v>415</v>
      </c>
      <c r="AN31" s="127">
        <v>644</v>
      </c>
      <c r="AO31" s="127">
        <v>24124</v>
      </c>
      <c r="AP31" s="127">
        <v>26029</v>
      </c>
      <c r="AQ31" s="130" t="s">
        <v>176</v>
      </c>
      <c r="AR31" s="129">
        <v>5880</v>
      </c>
      <c r="AS31" s="117"/>
    </row>
    <row r="32" spans="1:45" ht="15" customHeight="1">
      <c r="A32" t="s">
        <v>169</v>
      </c>
      <c r="B32" s="188" t="s">
        <v>186</v>
      </c>
      <c r="C32" s="124">
        <v>1</v>
      </c>
      <c r="D32" s="125">
        <v>312875</v>
      </c>
      <c r="E32" s="126">
        <v>1025</v>
      </c>
      <c r="F32" s="127">
        <v>9213</v>
      </c>
      <c r="G32" s="127">
        <v>16377</v>
      </c>
      <c r="H32" s="127">
        <v>1536</v>
      </c>
      <c r="I32" s="127">
        <v>9059</v>
      </c>
      <c r="J32" s="127">
        <v>170</v>
      </c>
      <c r="K32" s="127">
        <v>2693</v>
      </c>
      <c r="L32" s="127">
        <v>3168</v>
      </c>
      <c r="M32" s="127">
        <v>12947</v>
      </c>
      <c r="N32" s="127">
        <v>4436</v>
      </c>
      <c r="O32" s="127">
        <v>34857</v>
      </c>
      <c r="P32" s="127">
        <v>24527</v>
      </c>
      <c r="Q32" s="127">
        <v>15268</v>
      </c>
      <c r="R32" s="127">
        <v>4664</v>
      </c>
      <c r="S32" s="127">
        <v>355</v>
      </c>
      <c r="T32" s="127">
        <v>72</v>
      </c>
      <c r="U32" s="127">
        <v>736</v>
      </c>
      <c r="V32" s="127">
        <v>23402</v>
      </c>
      <c r="W32" s="127">
        <v>27394</v>
      </c>
      <c r="X32" s="127">
        <v>48</v>
      </c>
      <c r="Y32" s="127">
        <v>84</v>
      </c>
      <c r="Z32" s="127">
        <v>81</v>
      </c>
      <c r="AA32" s="127">
        <v>698</v>
      </c>
      <c r="AB32" s="127">
        <v>14897</v>
      </c>
      <c r="AC32" s="127">
        <v>650</v>
      </c>
      <c r="AD32" s="127">
        <v>359</v>
      </c>
      <c r="AE32" s="127">
        <v>859</v>
      </c>
      <c r="AF32" s="127">
        <v>20366</v>
      </c>
      <c r="AG32" s="127">
        <v>215</v>
      </c>
      <c r="AH32" s="127">
        <v>358</v>
      </c>
      <c r="AI32" s="127">
        <v>1558</v>
      </c>
      <c r="AJ32" s="127">
        <v>1628</v>
      </c>
      <c r="AK32" s="127">
        <v>13113</v>
      </c>
      <c r="AL32" s="127">
        <v>413</v>
      </c>
      <c r="AM32" s="127">
        <v>86</v>
      </c>
      <c r="AN32" s="127">
        <v>123</v>
      </c>
      <c r="AO32" s="127">
        <v>42799</v>
      </c>
      <c r="AP32" s="127">
        <v>22641</v>
      </c>
      <c r="AQ32" s="130" t="s">
        <v>177</v>
      </c>
      <c r="AR32" s="129">
        <v>9392</v>
      </c>
      <c r="AS32" s="117"/>
    </row>
    <row r="33" spans="1:45" ht="15" customHeight="1">
      <c r="A33" t="s">
        <v>169</v>
      </c>
      <c r="B33" s="188" t="s">
        <v>186</v>
      </c>
      <c r="C33" s="124" t="s">
        <v>178</v>
      </c>
      <c r="D33" s="125">
        <v>1027595</v>
      </c>
      <c r="E33" s="126">
        <v>4806</v>
      </c>
      <c r="F33" s="127">
        <v>44348</v>
      </c>
      <c r="G33" s="127">
        <v>46262</v>
      </c>
      <c r="H33" s="127">
        <v>12418</v>
      </c>
      <c r="I33" s="127">
        <v>19983</v>
      </c>
      <c r="J33" s="127">
        <v>317</v>
      </c>
      <c r="K33" s="127">
        <v>6788</v>
      </c>
      <c r="L33" s="127">
        <v>17010</v>
      </c>
      <c r="M33" s="127">
        <v>25182</v>
      </c>
      <c r="N33" s="127">
        <v>10242</v>
      </c>
      <c r="O33" s="127">
        <v>122789</v>
      </c>
      <c r="P33" s="127">
        <v>80037</v>
      </c>
      <c r="Q33" s="127">
        <v>33581</v>
      </c>
      <c r="R33" s="127">
        <v>17661</v>
      </c>
      <c r="S33" s="127">
        <v>2947</v>
      </c>
      <c r="T33" s="127">
        <v>352</v>
      </c>
      <c r="U33" s="127">
        <v>2593</v>
      </c>
      <c r="V33" s="127">
        <v>62122</v>
      </c>
      <c r="W33" s="127">
        <v>51474</v>
      </c>
      <c r="X33" s="127">
        <v>607</v>
      </c>
      <c r="Y33" s="127">
        <v>177</v>
      </c>
      <c r="Z33" s="127">
        <v>259</v>
      </c>
      <c r="AA33" s="127">
        <v>2721</v>
      </c>
      <c r="AB33" s="127">
        <v>27585</v>
      </c>
      <c r="AC33" s="127">
        <v>2731</v>
      </c>
      <c r="AD33" s="127">
        <v>1614</v>
      </c>
      <c r="AE33" s="127">
        <v>4299</v>
      </c>
      <c r="AF33" s="127">
        <v>53437</v>
      </c>
      <c r="AG33" s="127">
        <v>2837</v>
      </c>
      <c r="AH33" s="127">
        <v>7966</v>
      </c>
      <c r="AI33" s="127">
        <v>119096</v>
      </c>
      <c r="AJ33" s="127">
        <v>22919</v>
      </c>
      <c r="AK33" s="127">
        <v>31014</v>
      </c>
      <c r="AL33" s="127">
        <v>8516</v>
      </c>
      <c r="AM33" s="127">
        <v>1236</v>
      </c>
      <c r="AN33" s="127">
        <v>4829</v>
      </c>
      <c r="AO33" s="127">
        <v>100611</v>
      </c>
      <c r="AP33" s="127">
        <v>74229</v>
      </c>
      <c r="AQ33" s="130" t="s">
        <v>179</v>
      </c>
      <c r="AR33" s="129">
        <v>617810</v>
      </c>
      <c r="AS33" s="117"/>
    </row>
    <row r="34" spans="1:45" s="131" customFormat="1" ht="15" customHeight="1">
      <c r="A34" s="131" t="s">
        <v>169</v>
      </c>
      <c r="B34" s="132" t="s">
        <v>180</v>
      </c>
      <c r="C34" s="133" t="s">
        <v>181</v>
      </c>
      <c r="D34" s="134">
        <v>2.42</v>
      </c>
      <c r="E34" s="135">
        <v>2.59</v>
      </c>
      <c r="F34" s="136">
        <v>2.3199999999999998</v>
      </c>
      <c r="G34" s="136">
        <v>2.31</v>
      </c>
      <c r="H34" s="136">
        <v>3.21</v>
      </c>
      <c r="I34" s="136">
        <v>1.98</v>
      </c>
      <c r="J34" s="136">
        <v>2.04</v>
      </c>
      <c r="K34" s="136">
        <v>2.46</v>
      </c>
      <c r="L34" s="136">
        <v>2.58</v>
      </c>
      <c r="M34" s="136">
        <v>2.09</v>
      </c>
      <c r="N34" s="136">
        <v>2.33</v>
      </c>
      <c r="O34" s="136">
        <v>2.2000000000000002</v>
      </c>
      <c r="P34" s="136">
        <v>2.06</v>
      </c>
      <c r="Q34" s="136">
        <v>2.04</v>
      </c>
      <c r="R34" s="136">
        <v>2.3199999999999998</v>
      </c>
      <c r="S34" s="136">
        <v>2.74</v>
      </c>
      <c r="T34" s="136">
        <v>2.75</v>
      </c>
      <c r="U34" s="136">
        <v>2.7</v>
      </c>
      <c r="V34" s="136">
        <v>2.15</v>
      </c>
      <c r="W34" s="136">
        <v>1.96</v>
      </c>
      <c r="X34" s="136">
        <v>3.22</v>
      </c>
      <c r="Y34" s="136">
        <v>2.19</v>
      </c>
      <c r="Z34" s="136">
        <v>2.35</v>
      </c>
      <c r="AA34" s="136">
        <v>2.52</v>
      </c>
      <c r="AB34" s="136">
        <v>1.77</v>
      </c>
      <c r="AC34" s="136">
        <v>2.37</v>
      </c>
      <c r="AD34" s="136">
        <v>2.92</v>
      </c>
      <c r="AE34" s="136">
        <v>3.05</v>
      </c>
      <c r="AF34" s="136">
        <v>2.4700000000000002</v>
      </c>
      <c r="AG34" s="136">
        <v>2.89</v>
      </c>
      <c r="AH34" s="136">
        <v>2.82</v>
      </c>
      <c r="AI34" s="136">
        <v>3.81</v>
      </c>
      <c r="AJ34" s="136">
        <v>2.99</v>
      </c>
      <c r="AK34" s="136">
        <v>2.11</v>
      </c>
      <c r="AL34" s="136">
        <v>3.31</v>
      </c>
      <c r="AM34" s="136">
        <v>2.81</v>
      </c>
      <c r="AN34" s="136">
        <v>3.37</v>
      </c>
      <c r="AO34" s="136">
        <v>2.11</v>
      </c>
      <c r="AP34" s="136">
        <v>2.2000000000000002</v>
      </c>
      <c r="AQ34" s="130" t="s">
        <v>182</v>
      </c>
      <c r="AR34" s="137" t="s">
        <v>183</v>
      </c>
      <c r="AS34" s="138"/>
    </row>
    <row r="35" spans="1:45" ht="15" customHeight="1">
      <c r="A35" t="s">
        <v>169</v>
      </c>
      <c r="B35" s="139" t="s">
        <v>187</v>
      </c>
      <c r="C35" s="140">
        <v>5</v>
      </c>
      <c r="D35" s="125">
        <v>365</v>
      </c>
      <c r="E35" s="141">
        <v>4</v>
      </c>
      <c r="F35" s="142">
        <v>8</v>
      </c>
      <c r="G35" s="142">
        <v>22</v>
      </c>
      <c r="H35" s="142">
        <v>29</v>
      </c>
      <c r="I35" s="142">
        <v>6</v>
      </c>
      <c r="J35" s="142">
        <v>2</v>
      </c>
      <c r="K35" s="142">
        <v>11</v>
      </c>
      <c r="L35" s="142">
        <v>13</v>
      </c>
      <c r="M35" s="142">
        <v>13</v>
      </c>
      <c r="N35" s="142">
        <v>14</v>
      </c>
      <c r="O35" s="142">
        <v>30</v>
      </c>
      <c r="P35" s="142">
        <v>13</v>
      </c>
      <c r="Q35" s="142">
        <v>12</v>
      </c>
      <c r="R35" s="142">
        <v>6</v>
      </c>
      <c r="S35" s="142">
        <v>1</v>
      </c>
      <c r="T35" s="142" t="s">
        <v>171</v>
      </c>
      <c r="U35" s="142">
        <v>3</v>
      </c>
      <c r="V35" s="142">
        <v>30</v>
      </c>
      <c r="W35" s="142">
        <v>11</v>
      </c>
      <c r="X35" s="142" t="s">
        <v>172</v>
      </c>
      <c r="Y35" s="142">
        <v>2</v>
      </c>
      <c r="Z35" s="142" t="s">
        <v>172</v>
      </c>
      <c r="AA35" s="142">
        <v>2</v>
      </c>
      <c r="AB35" s="142">
        <v>6</v>
      </c>
      <c r="AC35" s="142">
        <v>2</v>
      </c>
      <c r="AD35" s="142">
        <v>2</v>
      </c>
      <c r="AE35" s="142">
        <v>5</v>
      </c>
      <c r="AF35" s="142">
        <v>33</v>
      </c>
      <c r="AG35" s="142" t="s">
        <v>171</v>
      </c>
      <c r="AH35" s="142">
        <v>2</v>
      </c>
      <c r="AI35" s="142">
        <v>5</v>
      </c>
      <c r="AJ35" s="142" t="s">
        <v>172</v>
      </c>
      <c r="AK35" s="142">
        <v>20</v>
      </c>
      <c r="AL35" s="142">
        <v>10</v>
      </c>
      <c r="AM35" s="142" t="s">
        <v>171</v>
      </c>
      <c r="AN35" s="142">
        <v>4</v>
      </c>
      <c r="AO35" s="142">
        <v>24</v>
      </c>
      <c r="AP35" s="142">
        <v>20</v>
      </c>
      <c r="AQ35" s="128" t="s">
        <v>173</v>
      </c>
      <c r="AR35" s="143">
        <v>1154</v>
      </c>
      <c r="AS35" s="117"/>
    </row>
    <row r="36" spans="1:45" ht="15" customHeight="1">
      <c r="A36" t="s">
        <v>169</v>
      </c>
      <c r="B36" s="188" t="s">
        <v>187</v>
      </c>
      <c r="C36" s="124">
        <v>4</v>
      </c>
      <c r="D36" s="125">
        <v>784</v>
      </c>
      <c r="E36" s="126">
        <v>6</v>
      </c>
      <c r="F36" s="127">
        <v>42</v>
      </c>
      <c r="G36" s="127">
        <v>50</v>
      </c>
      <c r="H36" s="127">
        <v>16</v>
      </c>
      <c r="I36" s="127">
        <v>14</v>
      </c>
      <c r="J36" s="127">
        <v>5</v>
      </c>
      <c r="K36" s="127">
        <v>7</v>
      </c>
      <c r="L36" s="127">
        <v>16</v>
      </c>
      <c r="M36" s="127">
        <v>25</v>
      </c>
      <c r="N36" s="127">
        <v>21</v>
      </c>
      <c r="O36" s="127">
        <v>84</v>
      </c>
      <c r="P36" s="127">
        <v>38</v>
      </c>
      <c r="Q36" s="127">
        <v>41</v>
      </c>
      <c r="R36" s="127">
        <v>25</v>
      </c>
      <c r="S36" s="127">
        <v>1</v>
      </c>
      <c r="T36" s="127" t="s">
        <v>171</v>
      </c>
      <c r="U36" s="127">
        <v>3</v>
      </c>
      <c r="V36" s="127">
        <v>36</v>
      </c>
      <c r="W36" s="127">
        <v>30</v>
      </c>
      <c r="X36" s="127" t="s">
        <v>172</v>
      </c>
      <c r="Y36" s="127">
        <v>1</v>
      </c>
      <c r="Z36" s="127" t="s">
        <v>172</v>
      </c>
      <c r="AA36" s="127">
        <v>7</v>
      </c>
      <c r="AB36" s="127">
        <v>24</v>
      </c>
      <c r="AC36" s="127">
        <v>1</v>
      </c>
      <c r="AD36" s="127">
        <v>2</v>
      </c>
      <c r="AE36" s="127">
        <v>8</v>
      </c>
      <c r="AF36" s="127">
        <v>72</v>
      </c>
      <c r="AG36" s="127">
        <v>2</v>
      </c>
      <c r="AH36" s="127">
        <v>5</v>
      </c>
      <c r="AI36" s="127">
        <v>23</v>
      </c>
      <c r="AJ36" s="127" t="s">
        <v>172</v>
      </c>
      <c r="AK36" s="127">
        <v>27</v>
      </c>
      <c r="AL36" s="127">
        <v>13</v>
      </c>
      <c r="AM36" s="127" t="s">
        <v>171</v>
      </c>
      <c r="AN36" s="127">
        <v>8</v>
      </c>
      <c r="AO36" s="127">
        <v>67</v>
      </c>
      <c r="AP36" s="127">
        <v>61</v>
      </c>
      <c r="AQ36" s="130" t="s">
        <v>174</v>
      </c>
      <c r="AR36" s="129">
        <v>1436</v>
      </c>
      <c r="AS36" s="117"/>
    </row>
    <row r="37" spans="1:45" ht="15" customHeight="1">
      <c r="A37" t="s">
        <v>169</v>
      </c>
      <c r="B37" s="188" t="s">
        <v>187</v>
      </c>
      <c r="C37" s="124">
        <v>3</v>
      </c>
      <c r="D37" s="125">
        <v>1275</v>
      </c>
      <c r="E37" s="126">
        <v>7</v>
      </c>
      <c r="F37" s="127">
        <v>65</v>
      </c>
      <c r="G37" s="127">
        <v>62</v>
      </c>
      <c r="H37" s="127">
        <v>21</v>
      </c>
      <c r="I37" s="127">
        <v>40</v>
      </c>
      <c r="J37" s="127" t="s">
        <v>171</v>
      </c>
      <c r="K37" s="127">
        <v>12</v>
      </c>
      <c r="L37" s="127">
        <v>49</v>
      </c>
      <c r="M37" s="127">
        <v>21</v>
      </c>
      <c r="N37" s="127">
        <v>14</v>
      </c>
      <c r="O37" s="127">
        <v>168</v>
      </c>
      <c r="P37" s="127">
        <v>94</v>
      </c>
      <c r="Q37" s="127">
        <v>24</v>
      </c>
      <c r="R37" s="127">
        <v>29</v>
      </c>
      <c r="S37" s="127">
        <v>1</v>
      </c>
      <c r="T37" s="127">
        <v>3</v>
      </c>
      <c r="U37" s="127">
        <v>4</v>
      </c>
      <c r="V37" s="127">
        <v>105</v>
      </c>
      <c r="W37" s="127">
        <v>45</v>
      </c>
      <c r="X37" s="127" t="s">
        <v>172</v>
      </c>
      <c r="Y37" s="127">
        <v>2</v>
      </c>
      <c r="Z37" s="127" t="s">
        <v>172</v>
      </c>
      <c r="AA37" s="127">
        <v>5</v>
      </c>
      <c r="AB37" s="127">
        <v>26</v>
      </c>
      <c r="AC37" s="127">
        <v>5</v>
      </c>
      <c r="AD37" s="127">
        <v>2</v>
      </c>
      <c r="AE37" s="127">
        <v>7</v>
      </c>
      <c r="AF37" s="127">
        <v>77</v>
      </c>
      <c r="AG37" s="127">
        <v>6</v>
      </c>
      <c r="AH37" s="127">
        <v>42</v>
      </c>
      <c r="AI37" s="127">
        <v>34</v>
      </c>
      <c r="AJ37" s="127" t="s">
        <v>172</v>
      </c>
      <c r="AK37" s="127">
        <v>51</v>
      </c>
      <c r="AL37" s="127">
        <v>16</v>
      </c>
      <c r="AM37" s="127">
        <v>6</v>
      </c>
      <c r="AN37" s="127">
        <v>12</v>
      </c>
      <c r="AO37" s="127">
        <v>119</v>
      </c>
      <c r="AP37" s="127">
        <v>98</v>
      </c>
      <c r="AQ37" s="130" t="s">
        <v>175</v>
      </c>
      <c r="AR37" s="129">
        <v>1215</v>
      </c>
      <c r="AS37" s="117"/>
    </row>
    <row r="38" spans="1:45" ht="15" customHeight="1">
      <c r="A38" t="s">
        <v>169</v>
      </c>
      <c r="B38" s="188" t="s">
        <v>187</v>
      </c>
      <c r="C38" s="124">
        <v>2</v>
      </c>
      <c r="D38" s="125">
        <v>1724</v>
      </c>
      <c r="E38" s="126">
        <v>5</v>
      </c>
      <c r="F38" s="127">
        <v>115</v>
      </c>
      <c r="G38" s="127">
        <v>79</v>
      </c>
      <c r="H38" s="127">
        <v>20</v>
      </c>
      <c r="I38" s="127">
        <v>32</v>
      </c>
      <c r="J38" s="127">
        <v>2</v>
      </c>
      <c r="K38" s="127">
        <v>13</v>
      </c>
      <c r="L38" s="127">
        <v>24</v>
      </c>
      <c r="M38" s="127">
        <v>16</v>
      </c>
      <c r="N38" s="127">
        <v>3</v>
      </c>
      <c r="O38" s="127">
        <v>304</v>
      </c>
      <c r="P38" s="127">
        <v>212</v>
      </c>
      <c r="Q38" s="127">
        <v>53</v>
      </c>
      <c r="R38" s="127">
        <v>48</v>
      </c>
      <c r="S38" s="127">
        <v>5</v>
      </c>
      <c r="T38" s="127">
        <v>2</v>
      </c>
      <c r="U38" s="127">
        <v>8</v>
      </c>
      <c r="V38" s="127">
        <v>119</v>
      </c>
      <c r="W38" s="127">
        <v>48</v>
      </c>
      <c r="X38" s="127" t="s">
        <v>172</v>
      </c>
      <c r="Y38" s="127" t="s">
        <v>171</v>
      </c>
      <c r="Z38" s="127" t="s">
        <v>172</v>
      </c>
      <c r="AA38" s="127">
        <v>2</v>
      </c>
      <c r="AB38" s="127">
        <v>47</v>
      </c>
      <c r="AC38" s="127">
        <v>7</v>
      </c>
      <c r="AD38" s="127">
        <v>5</v>
      </c>
      <c r="AE38" s="127">
        <v>5</v>
      </c>
      <c r="AF38" s="127">
        <v>73</v>
      </c>
      <c r="AG38" s="127">
        <v>5</v>
      </c>
      <c r="AH38" s="127">
        <v>24</v>
      </c>
      <c r="AI38" s="127">
        <v>11</v>
      </c>
      <c r="AJ38" s="127" t="s">
        <v>172</v>
      </c>
      <c r="AK38" s="127">
        <v>52</v>
      </c>
      <c r="AL38" s="127">
        <v>10</v>
      </c>
      <c r="AM38" s="127">
        <v>2</v>
      </c>
      <c r="AN38" s="127">
        <v>4</v>
      </c>
      <c r="AO38" s="127">
        <v>186</v>
      </c>
      <c r="AP38" s="127">
        <v>182</v>
      </c>
      <c r="AQ38" s="130" t="s">
        <v>176</v>
      </c>
      <c r="AR38" s="129">
        <v>8</v>
      </c>
      <c r="AS38" s="117"/>
    </row>
    <row r="39" spans="1:45" ht="15" customHeight="1">
      <c r="A39" t="s">
        <v>169</v>
      </c>
      <c r="B39" s="188" t="s">
        <v>187</v>
      </c>
      <c r="C39" s="124">
        <v>1</v>
      </c>
      <c r="D39" s="125">
        <v>2067</v>
      </c>
      <c r="E39" s="126">
        <v>7</v>
      </c>
      <c r="F39" s="127">
        <v>49</v>
      </c>
      <c r="G39" s="127">
        <v>122</v>
      </c>
      <c r="H39" s="127">
        <v>11</v>
      </c>
      <c r="I39" s="127">
        <v>74</v>
      </c>
      <c r="J39" s="127">
        <v>1</v>
      </c>
      <c r="K39" s="127">
        <v>16</v>
      </c>
      <c r="L39" s="127">
        <v>24</v>
      </c>
      <c r="M39" s="127">
        <v>46</v>
      </c>
      <c r="N39" s="127">
        <v>15</v>
      </c>
      <c r="O39" s="127">
        <v>230</v>
      </c>
      <c r="P39" s="127">
        <v>169</v>
      </c>
      <c r="Q39" s="127">
        <v>102</v>
      </c>
      <c r="R39" s="127">
        <v>25</v>
      </c>
      <c r="S39" s="127">
        <v>1</v>
      </c>
      <c r="T39" s="127">
        <v>1</v>
      </c>
      <c r="U39" s="127">
        <v>11</v>
      </c>
      <c r="V39" s="127">
        <v>127</v>
      </c>
      <c r="W39" s="127">
        <v>212</v>
      </c>
      <c r="X39" s="127" t="s">
        <v>172</v>
      </c>
      <c r="Y39" s="127">
        <v>1</v>
      </c>
      <c r="Z39" s="127" t="s">
        <v>172</v>
      </c>
      <c r="AA39" s="127">
        <v>3</v>
      </c>
      <c r="AB39" s="127">
        <v>74</v>
      </c>
      <c r="AC39" s="127">
        <v>3</v>
      </c>
      <c r="AD39" s="127">
        <v>5</v>
      </c>
      <c r="AE39" s="127">
        <v>7</v>
      </c>
      <c r="AF39" s="127">
        <v>160</v>
      </c>
      <c r="AG39" s="127">
        <v>3</v>
      </c>
      <c r="AH39" s="127">
        <v>4</v>
      </c>
      <c r="AI39" s="127">
        <v>6</v>
      </c>
      <c r="AJ39" s="127" t="s">
        <v>172</v>
      </c>
      <c r="AK39" s="127">
        <v>108</v>
      </c>
      <c r="AL39" s="127">
        <v>1</v>
      </c>
      <c r="AM39" s="127" t="s">
        <v>171</v>
      </c>
      <c r="AN39" s="127">
        <v>1</v>
      </c>
      <c r="AO39" s="127">
        <v>312</v>
      </c>
      <c r="AP39" s="127">
        <v>136</v>
      </c>
      <c r="AQ39" s="130" t="s">
        <v>177</v>
      </c>
      <c r="AR39" s="129">
        <v>72</v>
      </c>
      <c r="AS39" s="117"/>
    </row>
    <row r="40" spans="1:45" ht="15" customHeight="1">
      <c r="A40" t="s">
        <v>169</v>
      </c>
      <c r="B40" s="188" t="s">
        <v>187</v>
      </c>
      <c r="C40" s="124" t="s">
        <v>178</v>
      </c>
      <c r="D40" s="125">
        <v>6215</v>
      </c>
      <c r="E40" s="126">
        <v>29</v>
      </c>
      <c r="F40" s="127">
        <v>279</v>
      </c>
      <c r="G40" s="127">
        <v>335</v>
      </c>
      <c r="H40" s="127">
        <v>97</v>
      </c>
      <c r="I40" s="127">
        <v>166</v>
      </c>
      <c r="J40" s="127">
        <v>10</v>
      </c>
      <c r="K40" s="127">
        <v>59</v>
      </c>
      <c r="L40" s="127">
        <v>126</v>
      </c>
      <c r="M40" s="127">
        <v>121</v>
      </c>
      <c r="N40" s="127">
        <v>67</v>
      </c>
      <c r="O40" s="127">
        <v>816</v>
      </c>
      <c r="P40" s="127">
        <v>526</v>
      </c>
      <c r="Q40" s="127">
        <v>232</v>
      </c>
      <c r="R40" s="127">
        <v>133</v>
      </c>
      <c r="S40" s="127">
        <v>9</v>
      </c>
      <c r="T40" s="127">
        <v>6</v>
      </c>
      <c r="U40" s="127">
        <v>29</v>
      </c>
      <c r="V40" s="127">
        <v>417</v>
      </c>
      <c r="W40" s="127">
        <v>346</v>
      </c>
      <c r="X40" s="127">
        <v>1</v>
      </c>
      <c r="Y40" s="127">
        <v>6</v>
      </c>
      <c r="Z40" s="127">
        <v>2</v>
      </c>
      <c r="AA40" s="127">
        <v>19</v>
      </c>
      <c r="AB40" s="127">
        <v>177</v>
      </c>
      <c r="AC40" s="127">
        <v>18</v>
      </c>
      <c r="AD40" s="127">
        <v>16</v>
      </c>
      <c r="AE40" s="127">
        <v>32</v>
      </c>
      <c r="AF40" s="127">
        <v>415</v>
      </c>
      <c r="AG40" s="127">
        <v>16</v>
      </c>
      <c r="AH40" s="127">
        <v>77</v>
      </c>
      <c r="AI40" s="127">
        <v>79</v>
      </c>
      <c r="AJ40" s="127">
        <v>4</v>
      </c>
      <c r="AK40" s="127">
        <v>258</v>
      </c>
      <c r="AL40" s="127">
        <v>50</v>
      </c>
      <c r="AM40" s="127">
        <v>8</v>
      </c>
      <c r="AN40" s="127">
        <v>29</v>
      </c>
      <c r="AO40" s="127">
        <v>708</v>
      </c>
      <c r="AP40" s="127">
        <v>497</v>
      </c>
      <c r="AQ40" s="130" t="s">
        <v>179</v>
      </c>
      <c r="AR40" s="129">
        <v>3885</v>
      </c>
      <c r="AS40" s="117"/>
    </row>
    <row r="41" spans="1:45" s="131" customFormat="1" ht="15" customHeight="1">
      <c r="A41" s="131" t="s">
        <v>169</v>
      </c>
      <c r="B41" s="132" t="s">
        <v>180</v>
      </c>
      <c r="C41" s="133" t="s">
        <v>181</v>
      </c>
      <c r="D41" s="134">
        <v>2.2999999999999998</v>
      </c>
      <c r="E41" s="135">
        <v>2.83</v>
      </c>
      <c r="F41" s="136">
        <v>2.44</v>
      </c>
      <c r="G41" s="136">
        <v>2.3199999999999998</v>
      </c>
      <c r="H41" s="136">
        <v>3.33</v>
      </c>
      <c r="I41" s="136">
        <v>2.0699999999999998</v>
      </c>
      <c r="J41" s="136">
        <v>3.5</v>
      </c>
      <c r="K41" s="136">
        <v>2.73</v>
      </c>
      <c r="L41" s="136">
        <v>2.76</v>
      </c>
      <c r="M41" s="136">
        <v>2.5299999999999998</v>
      </c>
      <c r="N41" s="136">
        <v>3.24</v>
      </c>
      <c r="O41" s="136">
        <v>2.2400000000000002</v>
      </c>
      <c r="P41" s="136">
        <v>2.08</v>
      </c>
      <c r="Q41" s="136">
        <v>2.17</v>
      </c>
      <c r="R41" s="136">
        <v>2.54</v>
      </c>
      <c r="S41" s="136">
        <v>2.56</v>
      </c>
      <c r="T41" s="136">
        <v>2.33</v>
      </c>
      <c r="U41" s="136">
        <v>2.2799999999999998</v>
      </c>
      <c r="V41" s="136">
        <v>2.34</v>
      </c>
      <c r="W41" s="136">
        <v>1.79</v>
      </c>
      <c r="X41" s="136" t="s">
        <v>172</v>
      </c>
      <c r="Y41" s="136">
        <v>3.5</v>
      </c>
      <c r="Z41" s="136" t="s">
        <v>172</v>
      </c>
      <c r="AA41" s="136">
        <v>3.16</v>
      </c>
      <c r="AB41" s="136">
        <v>2.1</v>
      </c>
      <c r="AC41" s="136">
        <v>2.56</v>
      </c>
      <c r="AD41" s="136">
        <v>2.44</v>
      </c>
      <c r="AE41" s="136">
        <v>2.97</v>
      </c>
      <c r="AF41" s="136">
        <v>2.39</v>
      </c>
      <c r="AG41" s="136">
        <v>2.44</v>
      </c>
      <c r="AH41" s="136">
        <v>2.7</v>
      </c>
      <c r="AI41" s="136">
        <v>3.13</v>
      </c>
      <c r="AJ41" s="136" t="s">
        <v>172</v>
      </c>
      <c r="AK41" s="136">
        <v>2.2200000000000002</v>
      </c>
      <c r="AL41" s="136">
        <v>3.42</v>
      </c>
      <c r="AM41" s="136">
        <v>2.75</v>
      </c>
      <c r="AN41" s="136">
        <v>3.34</v>
      </c>
      <c r="AO41" s="136">
        <v>2.02</v>
      </c>
      <c r="AP41" s="136">
        <v>2.29</v>
      </c>
      <c r="AQ41" s="130" t="s">
        <v>182</v>
      </c>
      <c r="AR41" s="137" t="s">
        <v>183</v>
      </c>
      <c r="AS41" s="138"/>
    </row>
    <row r="42" spans="1:45" ht="15" customHeight="1">
      <c r="A42" t="s">
        <v>169</v>
      </c>
      <c r="B42" s="139" t="s">
        <v>188</v>
      </c>
      <c r="C42" s="140">
        <v>5</v>
      </c>
      <c r="D42" s="125">
        <v>291296</v>
      </c>
      <c r="E42" s="141">
        <v>1126</v>
      </c>
      <c r="F42" s="142">
        <v>7517</v>
      </c>
      <c r="G42" s="142">
        <v>23906</v>
      </c>
      <c r="H42" s="142">
        <v>20878</v>
      </c>
      <c r="I42" s="142">
        <v>5801</v>
      </c>
      <c r="J42" s="142">
        <v>66</v>
      </c>
      <c r="K42" s="142">
        <v>5933</v>
      </c>
      <c r="L42" s="142">
        <v>5502</v>
      </c>
      <c r="M42" s="142">
        <v>10247</v>
      </c>
      <c r="N42" s="142">
        <v>7115</v>
      </c>
      <c r="O42" s="142">
        <v>26166</v>
      </c>
      <c r="P42" s="142">
        <v>10968</v>
      </c>
      <c r="Q42" s="142">
        <v>8654</v>
      </c>
      <c r="R42" s="142">
        <v>5291</v>
      </c>
      <c r="S42" s="142">
        <v>1274</v>
      </c>
      <c r="T42" s="142">
        <v>559</v>
      </c>
      <c r="U42" s="142">
        <v>2519</v>
      </c>
      <c r="V42" s="142">
        <v>21206</v>
      </c>
      <c r="W42" s="142">
        <v>12514</v>
      </c>
      <c r="X42" s="142">
        <v>153</v>
      </c>
      <c r="Y42" s="142">
        <v>34</v>
      </c>
      <c r="Z42" s="142">
        <v>214</v>
      </c>
      <c r="AA42" s="142">
        <v>2060</v>
      </c>
      <c r="AB42" s="142">
        <v>3880</v>
      </c>
      <c r="AC42" s="142">
        <v>1052</v>
      </c>
      <c r="AD42" s="142">
        <v>2910</v>
      </c>
      <c r="AE42" s="142">
        <v>7463</v>
      </c>
      <c r="AF42" s="142">
        <v>31598</v>
      </c>
      <c r="AG42" s="142">
        <v>697</v>
      </c>
      <c r="AH42" s="142">
        <v>1394</v>
      </c>
      <c r="AI42" s="142">
        <v>4387</v>
      </c>
      <c r="AJ42" s="142">
        <v>283</v>
      </c>
      <c r="AK42" s="142">
        <v>13250</v>
      </c>
      <c r="AL42" s="142">
        <v>3332</v>
      </c>
      <c r="AM42" s="142">
        <v>276</v>
      </c>
      <c r="AN42" s="142">
        <v>1809</v>
      </c>
      <c r="AO42" s="142">
        <v>26791</v>
      </c>
      <c r="AP42" s="142">
        <v>12471</v>
      </c>
      <c r="AQ42" s="128" t="s">
        <v>173</v>
      </c>
      <c r="AR42" s="143">
        <v>337838</v>
      </c>
      <c r="AS42" s="117"/>
    </row>
    <row r="43" spans="1:45" ht="15" customHeight="1">
      <c r="A43" t="s">
        <v>169</v>
      </c>
      <c r="B43" s="188" t="s">
        <v>188</v>
      </c>
      <c r="C43" s="124">
        <v>4</v>
      </c>
      <c r="D43" s="125">
        <v>458064</v>
      </c>
      <c r="E43" s="126">
        <v>2543</v>
      </c>
      <c r="F43" s="127">
        <v>26708</v>
      </c>
      <c r="G43" s="127">
        <v>26000</v>
      </c>
      <c r="H43" s="127">
        <v>10350</v>
      </c>
      <c r="I43" s="127">
        <v>10351</v>
      </c>
      <c r="J43" s="127">
        <v>139</v>
      </c>
      <c r="K43" s="127">
        <v>5565</v>
      </c>
      <c r="L43" s="127">
        <v>8639</v>
      </c>
      <c r="M43" s="127">
        <v>14410</v>
      </c>
      <c r="N43" s="127">
        <v>10650</v>
      </c>
      <c r="O43" s="127">
        <v>51514</v>
      </c>
      <c r="P43" s="127">
        <v>29421</v>
      </c>
      <c r="Q43" s="127">
        <v>23900</v>
      </c>
      <c r="R43" s="127">
        <v>9891</v>
      </c>
      <c r="S43" s="127">
        <v>2155</v>
      </c>
      <c r="T43" s="127">
        <v>786</v>
      </c>
      <c r="U43" s="127">
        <v>2750</v>
      </c>
      <c r="V43" s="127">
        <v>20319</v>
      </c>
      <c r="W43" s="127">
        <v>21475</v>
      </c>
      <c r="X43" s="127">
        <v>197</v>
      </c>
      <c r="Y43" s="127">
        <v>36</v>
      </c>
      <c r="Z43" s="127">
        <v>346</v>
      </c>
      <c r="AA43" s="127">
        <v>1841</v>
      </c>
      <c r="AB43" s="127">
        <v>13108</v>
      </c>
      <c r="AC43" s="127">
        <v>1988</v>
      </c>
      <c r="AD43" s="127">
        <v>2095</v>
      </c>
      <c r="AE43" s="127">
        <v>6086</v>
      </c>
      <c r="AF43" s="127">
        <v>39932</v>
      </c>
      <c r="AG43" s="127">
        <v>1527</v>
      </c>
      <c r="AH43" s="127">
        <v>3020</v>
      </c>
      <c r="AI43" s="127">
        <v>9333</v>
      </c>
      <c r="AJ43" s="127">
        <v>566</v>
      </c>
      <c r="AK43" s="127">
        <v>19457</v>
      </c>
      <c r="AL43" s="127">
        <v>5332</v>
      </c>
      <c r="AM43" s="127">
        <v>666</v>
      </c>
      <c r="AN43" s="127">
        <v>3166</v>
      </c>
      <c r="AO43" s="127">
        <v>44056</v>
      </c>
      <c r="AP43" s="127">
        <v>27746</v>
      </c>
      <c r="AQ43" s="130" t="s">
        <v>174</v>
      </c>
      <c r="AR43" s="129">
        <v>421787</v>
      </c>
      <c r="AS43" s="117"/>
    </row>
    <row r="44" spans="1:45" ht="15" customHeight="1">
      <c r="A44" t="s">
        <v>169</v>
      </c>
      <c r="B44" s="188" t="s">
        <v>188</v>
      </c>
      <c r="C44" s="124">
        <v>3</v>
      </c>
      <c r="D44" s="125">
        <v>587518</v>
      </c>
      <c r="E44" s="126">
        <v>2730</v>
      </c>
      <c r="F44" s="127">
        <v>43242</v>
      </c>
      <c r="G44" s="127">
        <v>28556</v>
      </c>
      <c r="H44" s="127">
        <v>11326</v>
      </c>
      <c r="I44" s="127">
        <v>19297</v>
      </c>
      <c r="J44" s="127">
        <v>416</v>
      </c>
      <c r="K44" s="127">
        <v>5396</v>
      </c>
      <c r="L44" s="127">
        <v>14387</v>
      </c>
      <c r="M44" s="127">
        <v>10900</v>
      </c>
      <c r="N44" s="127">
        <v>6796</v>
      </c>
      <c r="O44" s="127">
        <v>73175</v>
      </c>
      <c r="P44" s="127">
        <v>51190</v>
      </c>
      <c r="Q44" s="127">
        <v>12776</v>
      </c>
      <c r="R44" s="127">
        <v>12725</v>
      </c>
      <c r="S44" s="127">
        <v>3473</v>
      </c>
      <c r="T44" s="127">
        <v>937</v>
      </c>
      <c r="U44" s="127">
        <v>1984</v>
      </c>
      <c r="V44" s="127">
        <v>47633</v>
      </c>
      <c r="W44" s="127">
        <v>22975</v>
      </c>
      <c r="X44" s="127">
        <v>468</v>
      </c>
      <c r="Y44" s="127">
        <v>118</v>
      </c>
      <c r="Z44" s="127">
        <v>653</v>
      </c>
      <c r="AA44" s="127">
        <v>2541</v>
      </c>
      <c r="AB44" s="127">
        <v>15615</v>
      </c>
      <c r="AC44" s="127">
        <v>3234</v>
      </c>
      <c r="AD44" s="127">
        <v>1252</v>
      </c>
      <c r="AE44" s="127">
        <v>3999</v>
      </c>
      <c r="AF44" s="127">
        <v>28703</v>
      </c>
      <c r="AG44" s="127">
        <v>2831</v>
      </c>
      <c r="AH44" s="127">
        <v>11546</v>
      </c>
      <c r="AI44" s="127">
        <v>11184</v>
      </c>
      <c r="AJ44" s="127">
        <v>642</v>
      </c>
      <c r="AK44" s="127">
        <v>29668</v>
      </c>
      <c r="AL44" s="127">
        <v>5223</v>
      </c>
      <c r="AM44" s="127">
        <v>1107</v>
      </c>
      <c r="AN44" s="127">
        <v>3136</v>
      </c>
      <c r="AO44" s="127">
        <v>56166</v>
      </c>
      <c r="AP44" s="127">
        <v>39518</v>
      </c>
      <c r="AQ44" s="130" t="s">
        <v>175</v>
      </c>
      <c r="AR44" s="129">
        <v>396400</v>
      </c>
      <c r="AS44" s="117"/>
    </row>
    <row r="45" spans="1:45" ht="15" customHeight="1">
      <c r="A45" t="s">
        <v>169</v>
      </c>
      <c r="B45" s="188" t="s">
        <v>188</v>
      </c>
      <c r="C45" s="124">
        <v>2</v>
      </c>
      <c r="D45" s="125">
        <v>484258</v>
      </c>
      <c r="E45" s="126">
        <v>2212</v>
      </c>
      <c r="F45" s="127">
        <v>26187</v>
      </c>
      <c r="G45" s="127">
        <v>30240</v>
      </c>
      <c r="H45" s="127">
        <v>7511</v>
      </c>
      <c r="I45" s="127">
        <v>16174</v>
      </c>
      <c r="J45" s="127">
        <v>198</v>
      </c>
      <c r="K45" s="127">
        <v>2895</v>
      </c>
      <c r="L45" s="127">
        <v>5887</v>
      </c>
      <c r="M45" s="127">
        <v>9299</v>
      </c>
      <c r="N45" s="127">
        <v>4574</v>
      </c>
      <c r="O45" s="127">
        <v>72764</v>
      </c>
      <c r="P45" s="127">
        <v>51279</v>
      </c>
      <c r="Q45" s="127">
        <v>20650</v>
      </c>
      <c r="R45" s="127">
        <v>13129</v>
      </c>
      <c r="S45" s="127">
        <v>1657</v>
      </c>
      <c r="T45" s="127">
        <v>692</v>
      </c>
      <c r="U45" s="127">
        <v>1891</v>
      </c>
      <c r="V45" s="127">
        <v>35381</v>
      </c>
      <c r="W45" s="127">
        <v>17633</v>
      </c>
      <c r="X45" s="127">
        <v>396</v>
      </c>
      <c r="Y45" s="127">
        <v>51</v>
      </c>
      <c r="Z45" s="127">
        <v>568</v>
      </c>
      <c r="AA45" s="127">
        <v>2218</v>
      </c>
      <c r="AB45" s="127">
        <v>21052</v>
      </c>
      <c r="AC45" s="127">
        <v>2732</v>
      </c>
      <c r="AD45" s="127">
        <v>1659</v>
      </c>
      <c r="AE45" s="127">
        <v>2236</v>
      </c>
      <c r="AF45" s="127">
        <v>19311</v>
      </c>
      <c r="AG45" s="127">
        <v>1030</v>
      </c>
      <c r="AH45" s="127">
        <v>2341</v>
      </c>
      <c r="AI45" s="127">
        <v>4532</v>
      </c>
      <c r="AJ45" s="127">
        <v>237</v>
      </c>
      <c r="AK45" s="127">
        <v>20189</v>
      </c>
      <c r="AL45" s="127">
        <v>1330</v>
      </c>
      <c r="AM45" s="127">
        <v>641</v>
      </c>
      <c r="AN45" s="127">
        <v>444</v>
      </c>
      <c r="AO45" s="127">
        <v>48751</v>
      </c>
      <c r="AP45" s="127">
        <v>34287</v>
      </c>
      <c r="AQ45" s="130" t="s">
        <v>176</v>
      </c>
      <c r="AR45" s="129">
        <v>917</v>
      </c>
      <c r="AS45" s="117"/>
    </row>
    <row r="46" spans="1:45" ht="15" customHeight="1">
      <c r="A46" t="s">
        <v>169</v>
      </c>
      <c r="B46" s="188" t="s">
        <v>188</v>
      </c>
      <c r="C46" s="124">
        <v>1</v>
      </c>
      <c r="D46" s="125">
        <v>257954</v>
      </c>
      <c r="E46" s="126">
        <v>760</v>
      </c>
      <c r="F46" s="127">
        <v>4762</v>
      </c>
      <c r="G46" s="127">
        <v>17040</v>
      </c>
      <c r="H46" s="127">
        <v>2094</v>
      </c>
      <c r="I46" s="127">
        <v>11857</v>
      </c>
      <c r="J46" s="127">
        <v>257</v>
      </c>
      <c r="K46" s="127">
        <v>3773</v>
      </c>
      <c r="L46" s="127">
        <v>2070</v>
      </c>
      <c r="M46" s="127">
        <v>11173</v>
      </c>
      <c r="N46" s="127">
        <v>4947</v>
      </c>
      <c r="O46" s="127">
        <v>18961</v>
      </c>
      <c r="P46" s="127">
        <v>12622</v>
      </c>
      <c r="Q46" s="127">
        <v>12902</v>
      </c>
      <c r="R46" s="127">
        <v>4284</v>
      </c>
      <c r="S46" s="127">
        <v>311</v>
      </c>
      <c r="T46" s="127">
        <v>256</v>
      </c>
      <c r="U46" s="127">
        <v>1110</v>
      </c>
      <c r="V46" s="127">
        <v>17947</v>
      </c>
      <c r="W46" s="127">
        <v>25457</v>
      </c>
      <c r="X46" s="127">
        <v>113</v>
      </c>
      <c r="Y46" s="127">
        <v>73</v>
      </c>
      <c r="Z46" s="127">
        <v>284</v>
      </c>
      <c r="AA46" s="127">
        <v>894</v>
      </c>
      <c r="AB46" s="127">
        <v>12163</v>
      </c>
      <c r="AC46" s="127">
        <v>592</v>
      </c>
      <c r="AD46" s="127">
        <v>871</v>
      </c>
      <c r="AE46" s="127">
        <v>1578</v>
      </c>
      <c r="AF46" s="127">
        <v>23408</v>
      </c>
      <c r="AG46" s="127">
        <v>183</v>
      </c>
      <c r="AH46" s="127">
        <v>192</v>
      </c>
      <c r="AI46" s="127">
        <v>851</v>
      </c>
      <c r="AJ46" s="127">
        <v>60</v>
      </c>
      <c r="AK46" s="127">
        <v>15610</v>
      </c>
      <c r="AL46" s="127">
        <v>262</v>
      </c>
      <c r="AM46" s="127">
        <v>84</v>
      </c>
      <c r="AN46" s="127">
        <v>38</v>
      </c>
      <c r="AO46" s="127">
        <v>37306</v>
      </c>
      <c r="AP46" s="127">
        <v>10809</v>
      </c>
      <c r="AQ46" s="130" t="s">
        <v>177</v>
      </c>
      <c r="AR46" s="129">
        <v>13184</v>
      </c>
      <c r="AS46" s="117"/>
    </row>
    <row r="47" spans="1:45" ht="15" customHeight="1">
      <c r="A47" t="s">
        <v>169</v>
      </c>
      <c r="B47" s="188" t="s">
        <v>188</v>
      </c>
      <c r="C47" s="124" t="s">
        <v>178</v>
      </c>
      <c r="D47" s="125">
        <v>2079090</v>
      </c>
      <c r="E47" s="126">
        <v>9371</v>
      </c>
      <c r="F47" s="127">
        <v>108416</v>
      </c>
      <c r="G47" s="127">
        <v>125742</v>
      </c>
      <c r="H47" s="127">
        <v>52159</v>
      </c>
      <c r="I47" s="127">
        <v>63480</v>
      </c>
      <c r="J47" s="127">
        <v>1076</v>
      </c>
      <c r="K47" s="127">
        <v>23562</v>
      </c>
      <c r="L47" s="127">
        <v>36485</v>
      </c>
      <c r="M47" s="127">
        <v>56029</v>
      </c>
      <c r="N47" s="127">
        <v>34082</v>
      </c>
      <c r="O47" s="127">
        <v>242580</v>
      </c>
      <c r="P47" s="127">
        <v>155480</v>
      </c>
      <c r="Q47" s="127">
        <v>78882</v>
      </c>
      <c r="R47" s="127">
        <v>45320</v>
      </c>
      <c r="S47" s="127">
        <v>8870</v>
      </c>
      <c r="T47" s="127">
        <v>3230</v>
      </c>
      <c r="U47" s="127">
        <v>10254</v>
      </c>
      <c r="V47" s="127">
        <v>142486</v>
      </c>
      <c r="W47" s="127">
        <v>100054</v>
      </c>
      <c r="X47" s="127">
        <v>1327</v>
      </c>
      <c r="Y47" s="127">
        <v>312</v>
      </c>
      <c r="Z47" s="127">
        <v>2065</v>
      </c>
      <c r="AA47" s="127">
        <v>9554</v>
      </c>
      <c r="AB47" s="127">
        <v>65818</v>
      </c>
      <c r="AC47" s="127">
        <v>9598</v>
      </c>
      <c r="AD47" s="127">
        <v>8787</v>
      </c>
      <c r="AE47" s="127">
        <v>21362</v>
      </c>
      <c r="AF47" s="127">
        <v>142952</v>
      </c>
      <c r="AG47" s="127">
        <v>6268</v>
      </c>
      <c r="AH47" s="127">
        <v>18493</v>
      </c>
      <c r="AI47" s="127">
        <v>30287</v>
      </c>
      <c r="AJ47" s="127">
        <v>1788</v>
      </c>
      <c r="AK47" s="127">
        <v>98174</v>
      </c>
      <c r="AL47" s="127">
        <v>15479</v>
      </c>
      <c r="AM47" s="127">
        <v>2774</v>
      </c>
      <c r="AN47" s="127">
        <v>8593</v>
      </c>
      <c r="AO47" s="127">
        <v>213070</v>
      </c>
      <c r="AP47" s="127">
        <v>124831</v>
      </c>
      <c r="AQ47" s="130" t="s">
        <v>179</v>
      </c>
      <c r="AR47" s="129">
        <v>1170126</v>
      </c>
      <c r="AS47" s="117"/>
    </row>
    <row r="48" spans="1:45" s="131" customFormat="1" ht="15" customHeight="1">
      <c r="A48" s="131" t="s">
        <v>169</v>
      </c>
      <c r="B48" s="132" t="s">
        <v>180</v>
      </c>
      <c r="C48" s="133" t="s">
        <v>181</v>
      </c>
      <c r="D48" s="134">
        <v>3.02</v>
      </c>
      <c r="E48" s="135">
        <v>3.11</v>
      </c>
      <c r="F48" s="136">
        <v>3.06</v>
      </c>
      <c r="G48" s="136">
        <v>3.08</v>
      </c>
      <c r="H48" s="136">
        <v>3.77</v>
      </c>
      <c r="I48" s="136">
        <v>2.72</v>
      </c>
      <c r="J48" s="136">
        <v>2.59</v>
      </c>
      <c r="K48" s="136">
        <v>3.3</v>
      </c>
      <c r="L48" s="136">
        <v>3.26</v>
      </c>
      <c r="M48" s="136">
        <v>3.06</v>
      </c>
      <c r="N48" s="136">
        <v>3.31</v>
      </c>
      <c r="O48" s="136">
        <v>2.97</v>
      </c>
      <c r="P48" s="136">
        <v>2.84</v>
      </c>
      <c r="Q48" s="136">
        <v>2.93</v>
      </c>
      <c r="R48" s="136">
        <v>2.97</v>
      </c>
      <c r="S48" s="136">
        <v>3.27</v>
      </c>
      <c r="T48" s="136">
        <v>3.22</v>
      </c>
      <c r="U48" s="136">
        <v>3.36</v>
      </c>
      <c r="V48" s="136">
        <v>2.94</v>
      </c>
      <c r="W48" s="136">
        <v>2.78</v>
      </c>
      <c r="X48" s="136">
        <v>2.91</v>
      </c>
      <c r="Y48" s="136">
        <v>2.7</v>
      </c>
      <c r="Z48" s="136">
        <v>2.82</v>
      </c>
      <c r="AA48" s="136">
        <v>3.2</v>
      </c>
      <c r="AB48" s="136">
        <v>2.63</v>
      </c>
      <c r="AC48" s="136">
        <v>3.02</v>
      </c>
      <c r="AD48" s="136">
        <v>3.51</v>
      </c>
      <c r="AE48" s="136">
        <v>3.73</v>
      </c>
      <c r="AF48" s="136">
        <v>3.26</v>
      </c>
      <c r="AG48" s="136">
        <v>3.24</v>
      </c>
      <c r="AH48" s="136">
        <v>3.17</v>
      </c>
      <c r="AI48" s="136">
        <v>3.39</v>
      </c>
      <c r="AJ48" s="136">
        <v>3.43</v>
      </c>
      <c r="AK48" s="136">
        <v>2.94</v>
      </c>
      <c r="AL48" s="136">
        <v>3.66</v>
      </c>
      <c r="AM48" s="136">
        <v>3.15</v>
      </c>
      <c r="AN48" s="136">
        <v>3.73</v>
      </c>
      <c r="AO48" s="136">
        <v>2.88</v>
      </c>
      <c r="AP48" s="136">
        <v>2.97</v>
      </c>
      <c r="AQ48" s="130" t="s">
        <v>182</v>
      </c>
      <c r="AR48" s="137" t="s">
        <v>183</v>
      </c>
      <c r="AS48" s="138"/>
    </row>
    <row r="49" spans="1:45" ht="15" customHeight="1">
      <c r="A49" t="s">
        <v>169</v>
      </c>
      <c r="B49" s="139" t="s">
        <v>189</v>
      </c>
      <c r="C49" s="140">
        <v>5</v>
      </c>
      <c r="D49" s="125">
        <v>27879</v>
      </c>
      <c r="E49" s="141">
        <v>139</v>
      </c>
      <c r="F49" s="142">
        <v>834</v>
      </c>
      <c r="G49" s="142">
        <v>2102</v>
      </c>
      <c r="H49" s="142">
        <v>2161</v>
      </c>
      <c r="I49" s="142">
        <v>634</v>
      </c>
      <c r="J49" s="142">
        <v>89</v>
      </c>
      <c r="K49" s="142">
        <v>696</v>
      </c>
      <c r="L49" s="142">
        <v>558</v>
      </c>
      <c r="M49" s="142">
        <v>909</v>
      </c>
      <c r="N49" s="142">
        <v>621</v>
      </c>
      <c r="O49" s="142">
        <v>2694</v>
      </c>
      <c r="P49" s="142">
        <v>1084</v>
      </c>
      <c r="Q49" s="142">
        <v>853</v>
      </c>
      <c r="R49" s="142">
        <v>525</v>
      </c>
      <c r="S49" s="142">
        <v>126</v>
      </c>
      <c r="T49" s="142">
        <v>50</v>
      </c>
      <c r="U49" s="142">
        <v>192</v>
      </c>
      <c r="V49" s="142">
        <v>1805</v>
      </c>
      <c r="W49" s="142">
        <v>1032</v>
      </c>
      <c r="X49" s="142">
        <v>6</v>
      </c>
      <c r="Y49" s="142">
        <v>157</v>
      </c>
      <c r="Z49" s="142">
        <v>21</v>
      </c>
      <c r="AA49" s="142">
        <v>183</v>
      </c>
      <c r="AB49" s="142">
        <v>443</v>
      </c>
      <c r="AC49" s="142">
        <v>125</v>
      </c>
      <c r="AD49" s="142">
        <v>274</v>
      </c>
      <c r="AE49" s="142">
        <v>711</v>
      </c>
      <c r="AF49" s="142">
        <v>2603</v>
      </c>
      <c r="AG49" s="142">
        <v>74</v>
      </c>
      <c r="AH49" s="142">
        <v>137</v>
      </c>
      <c r="AI49" s="142">
        <v>423</v>
      </c>
      <c r="AJ49" s="142">
        <v>28</v>
      </c>
      <c r="AK49" s="142">
        <v>1234</v>
      </c>
      <c r="AL49" s="142">
        <v>338</v>
      </c>
      <c r="AM49" s="142">
        <v>28</v>
      </c>
      <c r="AN49" s="142">
        <v>222</v>
      </c>
      <c r="AO49" s="142">
        <v>2551</v>
      </c>
      <c r="AP49" s="142">
        <v>1217</v>
      </c>
      <c r="AQ49" s="128" t="s">
        <v>173</v>
      </c>
      <c r="AR49" s="143">
        <v>33595</v>
      </c>
      <c r="AS49" s="117"/>
    </row>
    <row r="50" spans="1:45" ht="15" customHeight="1">
      <c r="A50" t="s">
        <v>169</v>
      </c>
      <c r="B50" s="188" t="s">
        <v>189</v>
      </c>
      <c r="C50" s="124">
        <v>4</v>
      </c>
      <c r="D50" s="125">
        <v>40704</v>
      </c>
      <c r="E50" s="126">
        <v>272</v>
      </c>
      <c r="F50" s="127">
        <v>2442</v>
      </c>
      <c r="G50" s="127">
        <v>2126</v>
      </c>
      <c r="H50" s="127">
        <v>995</v>
      </c>
      <c r="I50" s="127">
        <v>999</v>
      </c>
      <c r="J50" s="127">
        <v>73</v>
      </c>
      <c r="K50" s="127">
        <v>591</v>
      </c>
      <c r="L50" s="127">
        <v>849</v>
      </c>
      <c r="M50" s="127">
        <v>1255</v>
      </c>
      <c r="N50" s="127">
        <v>839</v>
      </c>
      <c r="O50" s="127">
        <v>4701</v>
      </c>
      <c r="P50" s="127">
        <v>2549</v>
      </c>
      <c r="Q50" s="127">
        <v>2037</v>
      </c>
      <c r="R50" s="127">
        <v>848</v>
      </c>
      <c r="S50" s="127">
        <v>231</v>
      </c>
      <c r="T50" s="127">
        <v>62</v>
      </c>
      <c r="U50" s="127">
        <v>254</v>
      </c>
      <c r="V50" s="127">
        <v>1674</v>
      </c>
      <c r="W50" s="127">
        <v>1854</v>
      </c>
      <c r="X50" s="127">
        <v>13</v>
      </c>
      <c r="Y50" s="127">
        <v>59</v>
      </c>
      <c r="Z50" s="127">
        <v>35</v>
      </c>
      <c r="AA50" s="127">
        <v>168</v>
      </c>
      <c r="AB50" s="127">
        <v>1160</v>
      </c>
      <c r="AC50" s="127">
        <v>161</v>
      </c>
      <c r="AD50" s="127">
        <v>211</v>
      </c>
      <c r="AE50" s="127">
        <v>524</v>
      </c>
      <c r="AF50" s="127">
        <v>3259</v>
      </c>
      <c r="AG50" s="127">
        <v>137</v>
      </c>
      <c r="AH50" s="127">
        <v>293</v>
      </c>
      <c r="AI50" s="127">
        <v>752</v>
      </c>
      <c r="AJ50" s="127">
        <v>48</v>
      </c>
      <c r="AK50" s="127">
        <v>1606</v>
      </c>
      <c r="AL50" s="127">
        <v>543</v>
      </c>
      <c r="AM50" s="127">
        <v>55</v>
      </c>
      <c r="AN50" s="127">
        <v>314</v>
      </c>
      <c r="AO50" s="127">
        <v>4017</v>
      </c>
      <c r="AP50" s="127">
        <v>2698</v>
      </c>
      <c r="AQ50" s="130" t="s">
        <v>174</v>
      </c>
      <c r="AR50" s="129">
        <v>39021</v>
      </c>
      <c r="AS50" s="117"/>
    </row>
    <row r="51" spans="1:45" ht="15" customHeight="1">
      <c r="A51" t="s">
        <v>169</v>
      </c>
      <c r="B51" s="188" t="s">
        <v>189</v>
      </c>
      <c r="C51" s="124">
        <v>3</v>
      </c>
      <c r="D51" s="125">
        <v>51628</v>
      </c>
      <c r="E51" s="126">
        <v>275</v>
      </c>
      <c r="F51" s="127">
        <v>3682</v>
      </c>
      <c r="G51" s="127">
        <v>2299</v>
      </c>
      <c r="H51" s="127">
        <v>992</v>
      </c>
      <c r="I51" s="127">
        <v>1571</v>
      </c>
      <c r="J51" s="127">
        <v>95</v>
      </c>
      <c r="K51" s="127">
        <v>529</v>
      </c>
      <c r="L51" s="127">
        <v>1428</v>
      </c>
      <c r="M51" s="127">
        <v>895</v>
      </c>
      <c r="N51" s="127">
        <v>554</v>
      </c>
      <c r="O51" s="127">
        <v>6653</v>
      </c>
      <c r="P51" s="127">
        <v>4450</v>
      </c>
      <c r="Q51" s="127">
        <v>1066</v>
      </c>
      <c r="R51" s="127">
        <v>1089</v>
      </c>
      <c r="S51" s="127">
        <v>324</v>
      </c>
      <c r="T51" s="127">
        <v>58</v>
      </c>
      <c r="U51" s="127">
        <v>206</v>
      </c>
      <c r="V51" s="127">
        <v>3959</v>
      </c>
      <c r="W51" s="127">
        <v>2032</v>
      </c>
      <c r="X51" s="127">
        <v>23</v>
      </c>
      <c r="Y51" s="127">
        <v>75</v>
      </c>
      <c r="Z51" s="127">
        <v>58</v>
      </c>
      <c r="AA51" s="127">
        <v>212</v>
      </c>
      <c r="AB51" s="127">
        <v>1324</v>
      </c>
      <c r="AC51" s="127">
        <v>271</v>
      </c>
      <c r="AD51" s="127">
        <v>128</v>
      </c>
      <c r="AE51" s="127">
        <v>376</v>
      </c>
      <c r="AF51" s="127">
        <v>2400</v>
      </c>
      <c r="AG51" s="127">
        <v>262</v>
      </c>
      <c r="AH51" s="127">
        <v>1091</v>
      </c>
      <c r="AI51" s="127">
        <v>890</v>
      </c>
      <c r="AJ51" s="127">
        <v>55</v>
      </c>
      <c r="AK51" s="127">
        <v>2285</v>
      </c>
      <c r="AL51" s="127">
        <v>540</v>
      </c>
      <c r="AM51" s="127">
        <v>116</v>
      </c>
      <c r="AN51" s="127">
        <v>346</v>
      </c>
      <c r="AO51" s="127">
        <v>4952</v>
      </c>
      <c r="AP51" s="127">
        <v>4067</v>
      </c>
      <c r="AQ51" s="130" t="s">
        <v>175</v>
      </c>
      <c r="AR51" s="129">
        <v>33730</v>
      </c>
      <c r="AS51" s="117"/>
    </row>
    <row r="52" spans="1:45" ht="15" customHeight="1">
      <c r="A52" t="s">
        <v>169</v>
      </c>
      <c r="B52" s="188" t="s">
        <v>189</v>
      </c>
      <c r="C52" s="124">
        <v>2</v>
      </c>
      <c r="D52" s="125">
        <v>45467</v>
      </c>
      <c r="E52" s="126">
        <v>217</v>
      </c>
      <c r="F52" s="127">
        <v>2573</v>
      </c>
      <c r="G52" s="127">
        <v>2460</v>
      </c>
      <c r="H52" s="127">
        <v>666</v>
      </c>
      <c r="I52" s="127">
        <v>1370</v>
      </c>
      <c r="J52" s="127">
        <v>24</v>
      </c>
      <c r="K52" s="127">
        <v>279</v>
      </c>
      <c r="L52" s="127">
        <v>630</v>
      </c>
      <c r="M52" s="127">
        <v>778</v>
      </c>
      <c r="N52" s="127">
        <v>349</v>
      </c>
      <c r="O52" s="127">
        <v>7437</v>
      </c>
      <c r="P52" s="127">
        <v>4854</v>
      </c>
      <c r="Q52" s="127">
        <v>1804</v>
      </c>
      <c r="R52" s="127">
        <v>1274</v>
      </c>
      <c r="S52" s="127">
        <v>190</v>
      </c>
      <c r="T52" s="127">
        <v>33</v>
      </c>
      <c r="U52" s="127">
        <v>156</v>
      </c>
      <c r="V52" s="127">
        <v>3128</v>
      </c>
      <c r="W52" s="127">
        <v>1645</v>
      </c>
      <c r="X52" s="127">
        <v>12</v>
      </c>
      <c r="Y52" s="127">
        <v>21</v>
      </c>
      <c r="Z52" s="127">
        <v>51</v>
      </c>
      <c r="AA52" s="127">
        <v>226</v>
      </c>
      <c r="AB52" s="127">
        <v>1925</v>
      </c>
      <c r="AC52" s="127">
        <v>219</v>
      </c>
      <c r="AD52" s="127">
        <v>154</v>
      </c>
      <c r="AE52" s="127">
        <v>224</v>
      </c>
      <c r="AF52" s="127">
        <v>1646</v>
      </c>
      <c r="AG52" s="127">
        <v>127</v>
      </c>
      <c r="AH52" s="127">
        <v>309</v>
      </c>
      <c r="AI52" s="127">
        <v>402</v>
      </c>
      <c r="AJ52" s="127">
        <v>16</v>
      </c>
      <c r="AK52" s="127">
        <v>1509</v>
      </c>
      <c r="AL52" s="127">
        <v>186</v>
      </c>
      <c r="AM52" s="127">
        <v>82</v>
      </c>
      <c r="AN52" s="127">
        <v>57</v>
      </c>
      <c r="AO52" s="127">
        <v>4497</v>
      </c>
      <c r="AP52" s="127">
        <v>3937</v>
      </c>
      <c r="AQ52" s="130" t="s">
        <v>176</v>
      </c>
      <c r="AR52" s="129">
        <v>162</v>
      </c>
      <c r="AS52" s="117"/>
    </row>
    <row r="53" spans="1:45" ht="15" customHeight="1">
      <c r="A53" t="s">
        <v>169</v>
      </c>
      <c r="B53" s="188" t="s">
        <v>189</v>
      </c>
      <c r="C53" s="124">
        <v>1</v>
      </c>
      <c r="D53" s="125">
        <v>30773</v>
      </c>
      <c r="E53" s="126">
        <v>85</v>
      </c>
      <c r="F53" s="127">
        <v>666</v>
      </c>
      <c r="G53" s="127">
        <v>1764</v>
      </c>
      <c r="H53" s="127">
        <v>260</v>
      </c>
      <c r="I53" s="127">
        <v>1237</v>
      </c>
      <c r="J53" s="127">
        <v>39</v>
      </c>
      <c r="K53" s="127">
        <v>425</v>
      </c>
      <c r="L53" s="127">
        <v>272</v>
      </c>
      <c r="M53" s="127">
        <v>1232</v>
      </c>
      <c r="N53" s="127">
        <v>492</v>
      </c>
      <c r="O53" s="127">
        <v>2759</v>
      </c>
      <c r="P53" s="127">
        <v>1953</v>
      </c>
      <c r="Q53" s="127">
        <v>1480</v>
      </c>
      <c r="R53" s="127">
        <v>442</v>
      </c>
      <c r="S53" s="127">
        <v>43</v>
      </c>
      <c r="T53" s="127">
        <v>21</v>
      </c>
      <c r="U53" s="127">
        <v>154</v>
      </c>
      <c r="V53" s="127">
        <v>2262</v>
      </c>
      <c r="W53" s="127">
        <v>3006</v>
      </c>
      <c r="X53" s="127">
        <v>12</v>
      </c>
      <c r="Y53" s="127">
        <v>28</v>
      </c>
      <c r="Z53" s="127">
        <v>15</v>
      </c>
      <c r="AA53" s="127">
        <v>107</v>
      </c>
      <c r="AB53" s="127">
        <v>1396</v>
      </c>
      <c r="AC53" s="127">
        <v>73</v>
      </c>
      <c r="AD53" s="127">
        <v>67</v>
      </c>
      <c r="AE53" s="127">
        <v>146</v>
      </c>
      <c r="AF53" s="127">
        <v>2380</v>
      </c>
      <c r="AG53" s="127">
        <v>27</v>
      </c>
      <c r="AH53" s="127">
        <v>41</v>
      </c>
      <c r="AI53" s="127">
        <v>88</v>
      </c>
      <c r="AJ53" s="127">
        <v>4</v>
      </c>
      <c r="AK53" s="127">
        <v>1675</v>
      </c>
      <c r="AL53" s="127">
        <v>43</v>
      </c>
      <c r="AM53" s="127">
        <v>8</v>
      </c>
      <c r="AN53" s="127">
        <v>4</v>
      </c>
      <c r="AO53" s="127">
        <v>4438</v>
      </c>
      <c r="AP53" s="127">
        <v>1629</v>
      </c>
      <c r="AQ53" s="130" t="s">
        <v>177</v>
      </c>
      <c r="AR53" s="129">
        <v>1328</v>
      </c>
      <c r="AS53" s="117"/>
    </row>
    <row r="54" spans="1:45" ht="15" customHeight="1">
      <c r="A54" t="s">
        <v>169</v>
      </c>
      <c r="B54" s="188" t="s">
        <v>189</v>
      </c>
      <c r="C54" s="124" t="s">
        <v>178</v>
      </c>
      <c r="D54" s="125">
        <v>196451</v>
      </c>
      <c r="E54" s="126">
        <v>988</v>
      </c>
      <c r="F54" s="127">
        <v>10197</v>
      </c>
      <c r="G54" s="127">
        <v>10751</v>
      </c>
      <c r="H54" s="127">
        <v>5074</v>
      </c>
      <c r="I54" s="127">
        <v>5811</v>
      </c>
      <c r="J54" s="127">
        <v>320</v>
      </c>
      <c r="K54" s="127">
        <v>2520</v>
      </c>
      <c r="L54" s="127">
        <v>3737</v>
      </c>
      <c r="M54" s="127">
        <v>5069</v>
      </c>
      <c r="N54" s="127">
        <v>2855</v>
      </c>
      <c r="O54" s="127">
        <v>24244</v>
      </c>
      <c r="P54" s="127">
        <v>14890</v>
      </c>
      <c r="Q54" s="127">
        <v>7240</v>
      </c>
      <c r="R54" s="127">
        <v>4178</v>
      </c>
      <c r="S54" s="127">
        <v>914</v>
      </c>
      <c r="T54" s="127">
        <v>224</v>
      </c>
      <c r="U54" s="127">
        <v>962</v>
      </c>
      <c r="V54" s="127">
        <v>12828</v>
      </c>
      <c r="W54" s="127">
        <v>9569</v>
      </c>
      <c r="X54" s="127">
        <v>66</v>
      </c>
      <c r="Y54" s="127">
        <v>340</v>
      </c>
      <c r="Z54" s="127">
        <v>180</v>
      </c>
      <c r="AA54" s="127">
        <v>896</v>
      </c>
      <c r="AB54" s="127">
        <v>6248</v>
      </c>
      <c r="AC54" s="127">
        <v>849</v>
      </c>
      <c r="AD54" s="127">
        <v>834</v>
      </c>
      <c r="AE54" s="127">
        <v>1981</v>
      </c>
      <c r="AF54" s="127">
        <v>12288</v>
      </c>
      <c r="AG54" s="127">
        <v>627</v>
      </c>
      <c r="AH54" s="127">
        <v>1871</v>
      </c>
      <c r="AI54" s="127">
        <v>2555</v>
      </c>
      <c r="AJ54" s="127">
        <v>151</v>
      </c>
      <c r="AK54" s="127">
        <v>8309</v>
      </c>
      <c r="AL54" s="127">
        <v>1650</v>
      </c>
      <c r="AM54" s="127">
        <v>289</v>
      </c>
      <c r="AN54" s="127">
        <v>943</v>
      </c>
      <c r="AO54" s="127">
        <v>20455</v>
      </c>
      <c r="AP54" s="127">
        <v>13548</v>
      </c>
      <c r="AQ54" s="130" t="s">
        <v>179</v>
      </c>
      <c r="AR54" s="129">
        <v>107836</v>
      </c>
      <c r="AS54" s="117"/>
    </row>
    <row r="55" spans="1:45" s="131" customFormat="1" ht="15" customHeight="1">
      <c r="A55" s="131" t="s">
        <v>169</v>
      </c>
      <c r="B55" s="132" t="s">
        <v>180</v>
      </c>
      <c r="C55" s="133" t="s">
        <v>181</v>
      </c>
      <c r="D55" s="134">
        <v>2.95</v>
      </c>
      <c r="E55" s="135">
        <v>3.16</v>
      </c>
      <c r="F55" s="136">
        <v>3.02</v>
      </c>
      <c r="G55" s="136">
        <v>3.03</v>
      </c>
      <c r="H55" s="136">
        <v>3.81</v>
      </c>
      <c r="I55" s="136">
        <v>2.73</v>
      </c>
      <c r="J55" s="136">
        <v>3.47</v>
      </c>
      <c r="K55" s="136">
        <v>3.34</v>
      </c>
      <c r="L55" s="136">
        <v>3.21</v>
      </c>
      <c r="M55" s="136">
        <v>2.97</v>
      </c>
      <c r="N55" s="136">
        <v>3.26</v>
      </c>
      <c r="O55" s="136">
        <v>2.88</v>
      </c>
      <c r="P55" s="136">
        <v>2.73</v>
      </c>
      <c r="Q55" s="136">
        <v>2.86</v>
      </c>
      <c r="R55" s="136">
        <v>2.94</v>
      </c>
      <c r="S55" s="136">
        <v>3.23</v>
      </c>
      <c r="T55" s="136">
        <v>3.39</v>
      </c>
      <c r="U55" s="136">
        <v>3.18</v>
      </c>
      <c r="V55" s="136">
        <v>2.82</v>
      </c>
      <c r="W55" s="136">
        <v>2.61</v>
      </c>
      <c r="X55" s="136">
        <v>2.83</v>
      </c>
      <c r="Y55" s="136">
        <v>3.87</v>
      </c>
      <c r="Z55" s="136">
        <v>2.98</v>
      </c>
      <c r="AA55" s="136">
        <v>3.1</v>
      </c>
      <c r="AB55" s="136">
        <v>2.57</v>
      </c>
      <c r="AC55" s="136">
        <v>3.05</v>
      </c>
      <c r="AD55" s="136">
        <v>3.56</v>
      </c>
      <c r="AE55" s="136">
        <v>3.72</v>
      </c>
      <c r="AF55" s="136">
        <v>3.17</v>
      </c>
      <c r="AG55" s="136">
        <v>3.17</v>
      </c>
      <c r="AH55" s="136">
        <v>3.09</v>
      </c>
      <c r="AI55" s="136">
        <v>3.4</v>
      </c>
      <c r="AJ55" s="136">
        <v>3.53</v>
      </c>
      <c r="AK55" s="136">
        <v>2.91</v>
      </c>
      <c r="AL55" s="136">
        <v>3.57</v>
      </c>
      <c r="AM55" s="136">
        <v>3.04</v>
      </c>
      <c r="AN55" s="136">
        <v>3.73</v>
      </c>
      <c r="AO55" s="136">
        <v>2.79</v>
      </c>
      <c r="AP55" s="136">
        <v>2.85</v>
      </c>
      <c r="AQ55" s="130" t="s">
        <v>182</v>
      </c>
      <c r="AR55" s="137" t="s">
        <v>183</v>
      </c>
      <c r="AS55" s="138"/>
    </row>
    <row r="56" spans="1:45" ht="15" customHeight="1">
      <c r="A56" t="s">
        <v>169</v>
      </c>
      <c r="B56" s="139" t="s">
        <v>190</v>
      </c>
      <c r="C56" s="140">
        <v>5</v>
      </c>
      <c r="D56" s="125" t="s">
        <v>172</v>
      </c>
      <c r="E56" s="141" t="s">
        <v>171</v>
      </c>
      <c r="F56" s="142" t="s">
        <v>171</v>
      </c>
      <c r="G56" s="142" t="s">
        <v>171</v>
      </c>
      <c r="H56" s="142" t="s">
        <v>171</v>
      </c>
      <c r="I56" s="142" t="s">
        <v>171</v>
      </c>
      <c r="J56" s="142" t="s">
        <v>171</v>
      </c>
      <c r="K56" s="142" t="s">
        <v>171</v>
      </c>
      <c r="L56" s="142" t="s">
        <v>171</v>
      </c>
      <c r="M56" s="142" t="s">
        <v>171</v>
      </c>
      <c r="N56" s="142" t="s">
        <v>171</v>
      </c>
      <c r="O56" s="142" t="s">
        <v>171</v>
      </c>
      <c r="P56" s="142" t="s">
        <v>171</v>
      </c>
      <c r="Q56" s="142" t="s">
        <v>171</v>
      </c>
      <c r="R56" s="142" t="s">
        <v>171</v>
      </c>
      <c r="S56" s="142" t="s">
        <v>171</v>
      </c>
      <c r="T56" s="142" t="s">
        <v>171</v>
      </c>
      <c r="U56" s="142" t="s">
        <v>171</v>
      </c>
      <c r="V56" s="142" t="s">
        <v>171</v>
      </c>
      <c r="W56" s="142" t="s">
        <v>172</v>
      </c>
      <c r="X56" s="142" t="s">
        <v>171</v>
      </c>
      <c r="Y56" s="142" t="s">
        <v>171</v>
      </c>
      <c r="Z56" s="142" t="s">
        <v>171</v>
      </c>
      <c r="AA56" s="142" t="s">
        <v>171</v>
      </c>
      <c r="AB56" s="142" t="s">
        <v>171</v>
      </c>
      <c r="AC56" s="142" t="s">
        <v>171</v>
      </c>
      <c r="AD56" s="142" t="s">
        <v>171</v>
      </c>
      <c r="AE56" s="142" t="s">
        <v>171</v>
      </c>
      <c r="AF56" s="142" t="s">
        <v>171</v>
      </c>
      <c r="AG56" s="142" t="s">
        <v>171</v>
      </c>
      <c r="AH56" s="142" t="s">
        <v>171</v>
      </c>
      <c r="AI56" s="142" t="s">
        <v>171</v>
      </c>
      <c r="AJ56" s="142" t="s">
        <v>171</v>
      </c>
      <c r="AK56" s="142" t="s">
        <v>171</v>
      </c>
      <c r="AL56" s="142" t="s">
        <v>171</v>
      </c>
      <c r="AM56" s="142" t="s">
        <v>171</v>
      </c>
      <c r="AN56" s="142" t="s">
        <v>171</v>
      </c>
      <c r="AO56" s="142" t="s">
        <v>171</v>
      </c>
      <c r="AP56" s="142" t="s">
        <v>171</v>
      </c>
      <c r="AQ56" s="128" t="s">
        <v>173</v>
      </c>
      <c r="AR56" s="143">
        <v>1</v>
      </c>
      <c r="AS56" s="117"/>
    </row>
    <row r="57" spans="1:45" ht="15" customHeight="1">
      <c r="A57" t="s">
        <v>169</v>
      </c>
      <c r="B57" s="188" t="s">
        <v>190</v>
      </c>
      <c r="C57" s="124">
        <v>4</v>
      </c>
      <c r="D57" s="125" t="s">
        <v>172</v>
      </c>
      <c r="E57" s="126" t="s">
        <v>171</v>
      </c>
      <c r="F57" s="127" t="s">
        <v>171</v>
      </c>
      <c r="G57" s="127" t="s">
        <v>171</v>
      </c>
      <c r="H57" s="127" t="s">
        <v>171</v>
      </c>
      <c r="I57" s="127" t="s">
        <v>171</v>
      </c>
      <c r="J57" s="127" t="s">
        <v>171</v>
      </c>
      <c r="K57" s="127" t="s">
        <v>171</v>
      </c>
      <c r="L57" s="127" t="s">
        <v>171</v>
      </c>
      <c r="M57" s="127" t="s">
        <v>171</v>
      </c>
      <c r="N57" s="127" t="s">
        <v>171</v>
      </c>
      <c r="O57" s="127" t="s">
        <v>171</v>
      </c>
      <c r="P57" s="127" t="s">
        <v>171</v>
      </c>
      <c r="Q57" s="127" t="s">
        <v>171</v>
      </c>
      <c r="R57" s="127" t="s">
        <v>171</v>
      </c>
      <c r="S57" s="127" t="s">
        <v>171</v>
      </c>
      <c r="T57" s="127" t="s">
        <v>171</v>
      </c>
      <c r="U57" s="127" t="s">
        <v>171</v>
      </c>
      <c r="V57" s="127" t="s">
        <v>171</v>
      </c>
      <c r="W57" s="127" t="s">
        <v>172</v>
      </c>
      <c r="X57" s="127" t="s">
        <v>171</v>
      </c>
      <c r="Y57" s="127" t="s">
        <v>171</v>
      </c>
      <c r="Z57" s="127" t="s">
        <v>171</v>
      </c>
      <c r="AA57" s="127" t="s">
        <v>171</v>
      </c>
      <c r="AB57" s="127" t="s">
        <v>171</v>
      </c>
      <c r="AC57" s="127" t="s">
        <v>171</v>
      </c>
      <c r="AD57" s="127" t="s">
        <v>171</v>
      </c>
      <c r="AE57" s="127" t="s">
        <v>171</v>
      </c>
      <c r="AF57" s="127" t="s">
        <v>171</v>
      </c>
      <c r="AG57" s="127" t="s">
        <v>171</v>
      </c>
      <c r="AH57" s="127" t="s">
        <v>171</v>
      </c>
      <c r="AI57" s="127" t="s">
        <v>171</v>
      </c>
      <c r="AJ57" s="127" t="s">
        <v>171</v>
      </c>
      <c r="AK57" s="127" t="s">
        <v>171</v>
      </c>
      <c r="AL57" s="127" t="s">
        <v>171</v>
      </c>
      <c r="AM57" s="127" t="s">
        <v>171</v>
      </c>
      <c r="AN57" s="127" t="s">
        <v>171</v>
      </c>
      <c r="AO57" s="127" t="s">
        <v>171</v>
      </c>
      <c r="AP57" s="127" t="s">
        <v>171</v>
      </c>
      <c r="AQ57" s="130" t="s">
        <v>174</v>
      </c>
      <c r="AR57" s="129" t="s">
        <v>183</v>
      </c>
      <c r="AS57" s="117"/>
    </row>
    <row r="58" spans="1:45" ht="15" customHeight="1">
      <c r="A58" t="s">
        <v>169</v>
      </c>
      <c r="B58" s="188" t="s">
        <v>190</v>
      </c>
      <c r="C58" s="124">
        <v>3</v>
      </c>
      <c r="D58" s="125" t="s">
        <v>172</v>
      </c>
      <c r="E58" s="126" t="s">
        <v>171</v>
      </c>
      <c r="F58" s="127" t="s">
        <v>171</v>
      </c>
      <c r="G58" s="127" t="s">
        <v>171</v>
      </c>
      <c r="H58" s="127" t="s">
        <v>171</v>
      </c>
      <c r="I58" s="127" t="s">
        <v>171</v>
      </c>
      <c r="J58" s="127" t="s">
        <v>171</v>
      </c>
      <c r="K58" s="127" t="s">
        <v>171</v>
      </c>
      <c r="L58" s="127" t="s">
        <v>171</v>
      </c>
      <c r="M58" s="127" t="s">
        <v>171</v>
      </c>
      <c r="N58" s="127" t="s">
        <v>171</v>
      </c>
      <c r="O58" s="127" t="s">
        <v>171</v>
      </c>
      <c r="P58" s="127" t="s">
        <v>171</v>
      </c>
      <c r="Q58" s="127" t="s">
        <v>171</v>
      </c>
      <c r="R58" s="127" t="s">
        <v>171</v>
      </c>
      <c r="S58" s="127" t="s">
        <v>171</v>
      </c>
      <c r="T58" s="127" t="s">
        <v>171</v>
      </c>
      <c r="U58" s="127" t="s">
        <v>171</v>
      </c>
      <c r="V58" s="127" t="s">
        <v>171</v>
      </c>
      <c r="W58" s="127" t="s">
        <v>172</v>
      </c>
      <c r="X58" s="127" t="s">
        <v>171</v>
      </c>
      <c r="Y58" s="127" t="s">
        <v>171</v>
      </c>
      <c r="Z58" s="127" t="s">
        <v>171</v>
      </c>
      <c r="AA58" s="127" t="s">
        <v>171</v>
      </c>
      <c r="AB58" s="127" t="s">
        <v>171</v>
      </c>
      <c r="AC58" s="127" t="s">
        <v>171</v>
      </c>
      <c r="AD58" s="127" t="s">
        <v>171</v>
      </c>
      <c r="AE58" s="127" t="s">
        <v>171</v>
      </c>
      <c r="AF58" s="127" t="s">
        <v>171</v>
      </c>
      <c r="AG58" s="127" t="s">
        <v>171</v>
      </c>
      <c r="AH58" s="127" t="s">
        <v>171</v>
      </c>
      <c r="AI58" s="127" t="s">
        <v>171</v>
      </c>
      <c r="AJ58" s="127" t="s">
        <v>171</v>
      </c>
      <c r="AK58" s="127" t="s">
        <v>171</v>
      </c>
      <c r="AL58" s="127" t="s">
        <v>171</v>
      </c>
      <c r="AM58" s="127" t="s">
        <v>171</v>
      </c>
      <c r="AN58" s="127" t="s">
        <v>171</v>
      </c>
      <c r="AO58" s="127" t="s">
        <v>171</v>
      </c>
      <c r="AP58" s="127" t="s">
        <v>171</v>
      </c>
      <c r="AQ58" s="130" t="s">
        <v>175</v>
      </c>
      <c r="AR58" s="129" t="s">
        <v>183</v>
      </c>
      <c r="AS58" s="117"/>
    </row>
    <row r="59" spans="1:45" ht="15" customHeight="1">
      <c r="A59" t="s">
        <v>169</v>
      </c>
      <c r="B59" s="188" t="s">
        <v>190</v>
      </c>
      <c r="C59" s="124">
        <v>2</v>
      </c>
      <c r="D59" s="125" t="s">
        <v>172</v>
      </c>
      <c r="E59" s="126" t="s">
        <v>171</v>
      </c>
      <c r="F59" s="127" t="s">
        <v>171</v>
      </c>
      <c r="G59" s="127" t="s">
        <v>171</v>
      </c>
      <c r="H59" s="127" t="s">
        <v>171</v>
      </c>
      <c r="I59" s="127" t="s">
        <v>171</v>
      </c>
      <c r="J59" s="127" t="s">
        <v>171</v>
      </c>
      <c r="K59" s="127" t="s">
        <v>171</v>
      </c>
      <c r="L59" s="127" t="s">
        <v>171</v>
      </c>
      <c r="M59" s="127" t="s">
        <v>171</v>
      </c>
      <c r="N59" s="127" t="s">
        <v>171</v>
      </c>
      <c r="O59" s="127" t="s">
        <v>171</v>
      </c>
      <c r="P59" s="127" t="s">
        <v>171</v>
      </c>
      <c r="Q59" s="127" t="s">
        <v>171</v>
      </c>
      <c r="R59" s="127" t="s">
        <v>171</v>
      </c>
      <c r="S59" s="127" t="s">
        <v>171</v>
      </c>
      <c r="T59" s="127" t="s">
        <v>171</v>
      </c>
      <c r="U59" s="127" t="s">
        <v>171</v>
      </c>
      <c r="V59" s="127" t="s">
        <v>171</v>
      </c>
      <c r="W59" s="127" t="s">
        <v>172</v>
      </c>
      <c r="X59" s="127" t="s">
        <v>171</v>
      </c>
      <c r="Y59" s="127" t="s">
        <v>171</v>
      </c>
      <c r="Z59" s="127" t="s">
        <v>171</v>
      </c>
      <c r="AA59" s="127" t="s">
        <v>171</v>
      </c>
      <c r="AB59" s="127" t="s">
        <v>171</v>
      </c>
      <c r="AC59" s="127" t="s">
        <v>171</v>
      </c>
      <c r="AD59" s="127" t="s">
        <v>171</v>
      </c>
      <c r="AE59" s="127" t="s">
        <v>171</v>
      </c>
      <c r="AF59" s="127" t="s">
        <v>171</v>
      </c>
      <c r="AG59" s="127" t="s">
        <v>171</v>
      </c>
      <c r="AH59" s="127" t="s">
        <v>171</v>
      </c>
      <c r="AI59" s="127" t="s">
        <v>171</v>
      </c>
      <c r="AJ59" s="127" t="s">
        <v>171</v>
      </c>
      <c r="AK59" s="127" t="s">
        <v>171</v>
      </c>
      <c r="AL59" s="127" t="s">
        <v>171</v>
      </c>
      <c r="AM59" s="127" t="s">
        <v>171</v>
      </c>
      <c r="AN59" s="127" t="s">
        <v>171</v>
      </c>
      <c r="AO59" s="127" t="s">
        <v>171</v>
      </c>
      <c r="AP59" s="127" t="s">
        <v>171</v>
      </c>
      <c r="AQ59" s="130" t="s">
        <v>176</v>
      </c>
      <c r="AR59" s="129" t="s">
        <v>183</v>
      </c>
      <c r="AS59" s="117"/>
    </row>
    <row r="60" spans="1:45" ht="15" customHeight="1">
      <c r="A60" t="s">
        <v>169</v>
      </c>
      <c r="B60" s="188" t="s">
        <v>190</v>
      </c>
      <c r="C60" s="124">
        <v>1</v>
      </c>
      <c r="D60" s="125" t="s">
        <v>172</v>
      </c>
      <c r="E60" s="126" t="s">
        <v>171</v>
      </c>
      <c r="F60" s="127" t="s">
        <v>171</v>
      </c>
      <c r="G60" s="127" t="s">
        <v>171</v>
      </c>
      <c r="H60" s="127" t="s">
        <v>171</v>
      </c>
      <c r="I60" s="127" t="s">
        <v>171</v>
      </c>
      <c r="J60" s="127" t="s">
        <v>171</v>
      </c>
      <c r="K60" s="127" t="s">
        <v>171</v>
      </c>
      <c r="L60" s="127" t="s">
        <v>171</v>
      </c>
      <c r="M60" s="127" t="s">
        <v>171</v>
      </c>
      <c r="N60" s="127" t="s">
        <v>171</v>
      </c>
      <c r="O60" s="127" t="s">
        <v>171</v>
      </c>
      <c r="P60" s="127" t="s">
        <v>171</v>
      </c>
      <c r="Q60" s="127" t="s">
        <v>171</v>
      </c>
      <c r="R60" s="127" t="s">
        <v>171</v>
      </c>
      <c r="S60" s="127" t="s">
        <v>171</v>
      </c>
      <c r="T60" s="127" t="s">
        <v>171</v>
      </c>
      <c r="U60" s="127" t="s">
        <v>171</v>
      </c>
      <c r="V60" s="127" t="s">
        <v>171</v>
      </c>
      <c r="W60" s="127" t="s">
        <v>172</v>
      </c>
      <c r="X60" s="127" t="s">
        <v>171</v>
      </c>
      <c r="Y60" s="127" t="s">
        <v>171</v>
      </c>
      <c r="Z60" s="127" t="s">
        <v>171</v>
      </c>
      <c r="AA60" s="127" t="s">
        <v>171</v>
      </c>
      <c r="AB60" s="127" t="s">
        <v>171</v>
      </c>
      <c r="AC60" s="127" t="s">
        <v>171</v>
      </c>
      <c r="AD60" s="127" t="s">
        <v>171</v>
      </c>
      <c r="AE60" s="127" t="s">
        <v>171</v>
      </c>
      <c r="AF60" s="127" t="s">
        <v>171</v>
      </c>
      <c r="AG60" s="127" t="s">
        <v>171</v>
      </c>
      <c r="AH60" s="127" t="s">
        <v>171</v>
      </c>
      <c r="AI60" s="127" t="s">
        <v>171</v>
      </c>
      <c r="AJ60" s="127" t="s">
        <v>171</v>
      </c>
      <c r="AK60" s="127" t="s">
        <v>171</v>
      </c>
      <c r="AL60" s="127" t="s">
        <v>171</v>
      </c>
      <c r="AM60" s="127" t="s">
        <v>171</v>
      </c>
      <c r="AN60" s="127" t="s">
        <v>171</v>
      </c>
      <c r="AO60" s="127" t="s">
        <v>171</v>
      </c>
      <c r="AP60" s="127" t="s">
        <v>171</v>
      </c>
      <c r="AQ60" s="130" t="s">
        <v>177</v>
      </c>
      <c r="AR60" s="129" t="s">
        <v>183</v>
      </c>
      <c r="AS60" s="117"/>
    </row>
    <row r="61" spans="1:45" ht="15" customHeight="1">
      <c r="A61" t="s">
        <v>169</v>
      </c>
      <c r="B61" s="188" t="s">
        <v>190</v>
      </c>
      <c r="C61" s="124" t="s">
        <v>178</v>
      </c>
      <c r="D61" s="125">
        <v>1</v>
      </c>
      <c r="E61" s="126" t="s">
        <v>171</v>
      </c>
      <c r="F61" s="127" t="s">
        <v>171</v>
      </c>
      <c r="G61" s="127" t="s">
        <v>171</v>
      </c>
      <c r="H61" s="127" t="s">
        <v>171</v>
      </c>
      <c r="I61" s="127" t="s">
        <v>171</v>
      </c>
      <c r="J61" s="127" t="s">
        <v>171</v>
      </c>
      <c r="K61" s="127" t="s">
        <v>171</v>
      </c>
      <c r="L61" s="127" t="s">
        <v>171</v>
      </c>
      <c r="M61" s="127" t="s">
        <v>171</v>
      </c>
      <c r="N61" s="127" t="s">
        <v>171</v>
      </c>
      <c r="O61" s="127" t="s">
        <v>171</v>
      </c>
      <c r="P61" s="127" t="s">
        <v>171</v>
      </c>
      <c r="Q61" s="127" t="s">
        <v>171</v>
      </c>
      <c r="R61" s="127" t="s">
        <v>171</v>
      </c>
      <c r="S61" s="127" t="s">
        <v>171</v>
      </c>
      <c r="T61" s="127" t="s">
        <v>171</v>
      </c>
      <c r="U61" s="127" t="s">
        <v>171</v>
      </c>
      <c r="V61" s="127" t="s">
        <v>171</v>
      </c>
      <c r="W61" s="127">
        <v>1</v>
      </c>
      <c r="X61" s="127" t="s">
        <v>171</v>
      </c>
      <c r="Y61" s="127" t="s">
        <v>171</v>
      </c>
      <c r="Z61" s="127" t="s">
        <v>171</v>
      </c>
      <c r="AA61" s="127" t="s">
        <v>171</v>
      </c>
      <c r="AB61" s="127" t="s">
        <v>171</v>
      </c>
      <c r="AC61" s="127" t="s">
        <v>171</v>
      </c>
      <c r="AD61" s="127" t="s">
        <v>171</v>
      </c>
      <c r="AE61" s="127" t="s">
        <v>171</v>
      </c>
      <c r="AF61" s="127" t="s">
        <v>171</v>
      </c>
      <c r="AG61" s="127" t="s">
        <v>171</v>
      </c>
      <c r="AH61" s="127" t="s">
        <v>171</v>
      </c>
      <c r="AI61" s="127" t="s">
        <v>171</v>
      </c>
      <c r="AJ61" s="127" t="s">
        <v>171</v>
      </c>
      <c r="AK61" s="127" t="s">
        <v>171</v>
      </c>
      <c r="AL61" s="127" t="s">
        <v>171</v>
      </c>
      <c r="AM61" s="127" t="s">
        <v>171</v>
      </c>
      <c r="AN61" s="127" t="s">
        <v>171</v>
      </c>
      <c r="AO61" s="127" t="s">
        <v>171</v>
      </c>
      <c r="AP61" s="127" t="s">
        <v>171</v>
      </c>
      <c r="AQ61" s="130" t="s">
        <v>179</v>
      </c>
      <c r="AR61" s="129">
        <v>1</v>
      </c>
      <c r="AS61" s="117"/>
    </row>
    <row r="62" spans="1:45" s="131" customFormat="1" ht="15" customHeight="1">
      <c r="A62" s="131" t="s">
        <v>169</v>
      </c>
      <c r="B62" s="132" t="s">
        <v>180</v>
      </c>
      <c r="C62" s="133" t="s">
        <v>181</v>
      </c>
      <c r="D62" s="134" t="s">
        <v>172</v>
      </c>
      <c r="E62" s="135" t="s">
        <v>171</v>
      </c>
      <c r="F62" s="136" t="s">
        <v>171</v>
      </c>
      <c r="G62" s="136" t="s">
        <v>171</v>
      </c>
      <c r="H62" s="136" t="s">
        <v>171</v>
      </c>
      <c r="I62" s="136" t="s">
        <v>171</v>
      </c>
      <c r="J62" s="136" t="s">
        <v>171</v>
      </c>
      <c r="K62" s="136" t="s">
        <v>171</v>
      </c>
      <c r="L62" s="136" t="s">
        <v>171</v>
      </c>
      <c r="M62" s="136" t="s">
        <v>171</v>
      </c>
      <c r="N62" s="136" t="s">
        <v>171</v>
      </c>
      <c r="O62" s="136" t="s">
        <v>171</v>
      </c>
      <c r="P62" s="136" t="s">
        <v>171</v>
      </c>
      <c r="Q62" s="136" t="s">
        <v>171</v>
      </c>
      <c r="R62" s="136" t="s">
        <v>171</v>
      </c>
      <c r="S62" s="136" t="s">
        <v>171</v>
      </c>
      <c r="T62" s="136" t="s">
        <v>171</v>
      </c>
      <c r="U62" s="136" t="s">
        <v>171</v>
      </c>
      <c r="V62" s="136" t="s">
        <v>171</v>
      </c>
      <c r="W62" s="136" t="s">
        <v>172</v>
      </c>
      <c r="X62" s="136" t="s">
        <v>171</v>
      </c>
      <c r="Y62" s="136" t="s">
        <v>171</v>
      </c>
      <c r="Z62" s="136" t="s">
        <v>171</v>
      </c>
      <c r="AA62" s="136" t="s">
        <v>171</v>
      </c>
      <c r="AB62" s="136" t="s">
        <v>171</v>
      </c>
      <c r="AC62" s="136" t="s">
        <v>171</v>
      </c>
      <c r="AD62" s="136" t="s">
        <v>171</v>
      </c>
      <c r="AE62" s="136" t="s">
        <v>171</v>
      </c>
      <c r="AF62" s="136" t="s">
        <v>171</v>
      </c>
      <c r="AG62" s="136" t="s">
        <v>171</v>
      </c>
      <c r="AH62" s="136" t="s">
        <v>171</v>
      </c>
      <c r="AI62" s="136" t="s">
        <v>171</v>
      </c>
      <c r="AJ62" s="136" t="s">
        <v>171</v>
      </c>
      <c r="AK62" s="136" t="s">
        <v>171</v>
      </c>
      <c r="AL62" s="136" t="s">
        <v>171</v>
      </c>
      <c r="AM62" s="136" t="s">
        <v>171</v>
      </c>
      <c r="AN62" s="136" t="s">
        <v>171</v>
      </c>
      <c r="AO62" s="136" t="s">
        <v>171</v>
      </c>
      <c r="AP62" s="136" t="s">
        <v>171</v>
      </c>
      <c r="AQ62" s="130" t="s">
        <v>182</v>
      </c>
      <c r="AR62" s="137" t="s">
        <v>183</v>
      </c>
      <c r="AS62" s="138"/>
    </row>
    <row r="63" spans="1:45" ht="15" customHeight="1">
      <c r="A63" t="s">
        <v>169</v>
      </c>
      <c r="B63" s="139" t="s">
        <v>191</v>
      </c>
      <c r="C63" s="140">
        <v>5</v>
      </c>
      <c r="D63" s="125">
        <v>11457</v>
      </c>
      <c r="E63" s="141">
        <v>47</v>
      </c>
      <c r="F63" s="142">
        <v>377</v>
      </c>
      <c r="G63" s="142">
        <v>676</v>
      </c>
      <c r="H63" s="142">
        <v>944</v>
      </c>
      <c r="I63" s="142">
        <v>358</v>
      </c>
      <c r="J63" s="142">
        <v>290</v>
      </c>
      <c r="K63" s="142">
        <v>451</v>
      </c>
      <c r="L63" s="142">
        <v>305</v>
      </c>
      <c r="M63" s="142">
        <v>374</v>
      </c>
      <c r="N63" s="142">
        <v>274</v>
      </c>
      <c r="O63" s="142">
        <v>868</v>
      </c>
      <c r="P63" s="142">
        <v>259</v>
      </c>
      <c r="Q63" s="142">
        <v>222</v>
      </c>
      <c r="R63" s="142">
        <v>216</v>
      </c>
      <c r="S63" s="142">
        <v>53</v>
      </c>
      <c r="T63" s="142">
        <v>16</v>
      </c>
      <c r="U63" s="142">
        <v>60</v>
      </c>
      <c r="V63" s="142">
        <v>539</v>
      </c>
      <c r="W63" s="142">
        <v>546</v>
      </c>
      <c r="X63" s="142">
        <v>3</v>
      </c>
      <c r="Y63" s="142">
        <v>28</v>
      </c>
      <c r="Z63" s="142">
        <v>5</v>
      </c>
      <c r="AA63" s="142">
        <v>74</v>
      </c>
      <c r="AB63" s="142">
        <v>288</v>
      </c>
      <c r="AC63" s="142">
        <v>56</v>
      </c>
      <c r="AD63" s="142">
        <v>129</v>
      </c>
      <c r="AE63" s="142">
        <v>326</v>
      </c>
      <c r="AF63" s="142">
        <v>834</v>
      </c>
      <c r="AG63" s="142">
        <v>32</v>
      </c>
      <c r="AH63" s="142">
        <v>54</v>
      </c>
      <c r="AI63" s="142">
        <v>557</v>
      </c>
      <c r="AJ63" s="142">
        <v>12</v>
      </c>
      <c r="AK63" s="142">
        <v>512</v>
      </c>
      <c r="AL63" s="142">
        <v>114</v>
      </c>
      <c r="AM63" s="142">
        <v>8</v>
      </c>
      <c r="AN63" s="142">
        <v>67</v>
      </c>
      <c r="AO63" s="142">
        <v>977</v>
      </c>
      <c r="AP63" s="142">
        <v>506</v>
      </c>
      <c r="AQ63" s="128" t="s">
        <v>173</v>
      </c>
      <c r="AR63" s="143">
        <v>15786</v>
      </c>
      <c r="AS63" s="117"/>
    </row>
    <row r="64" spans="1:45" ht="15" customHeight="1">
      <c r="A64" t="s">
        <v>169</v>
      </c>
      <c r="B64" s="188" t="s">
        <v>191</v>
      </c>
      <c r="C64" s="124">
        <v>4</v>
      </c>
      <c r="D64" s="125">
        <v>14192</v>
      </c>
      <c r="E64" s="126">
        <v>80</v>
      </c>
      <c r="F64" s="127">
        <v>840</v>
      </c>
      <c r="G64" s="127">
        <v>646</v>
      </c>
      <c r="H64" s="127">
        <v>305</v>
      </c>
      <c r="I64" s="127">
        <v>339</v>
      </c>
      <c r="J64" s="127">
        <v>72</v>
      </c>
      <c r="K64" s="127">
        <v>309</v>
      </c>
      <c r="L64" s="127">
        <v>415</v>
      </c>
      <c r="M64" s="127">
        <v>404</v>
      </c>
      <c r="N64" s="127">
        <v>303</v>
      </c>
      <c r="O64" s="127">
        <v>1344</v>
      </c>
      <c r="P64" s="127">
        <v>572</v>
      </c>
      <c r="Q64" s="127">
        <v>551</v>
      </c>
      <c r="R64" s="127">
        <v>319</v>
      </c>
      <c r="S64" s="127">
        <v>78</v>
      </c>
      <c r="T64" s="127">
        <v>19</v>
      </c>
      <c r="U64" s="127">
        <v>58</v>
      </c>
      <c r="V64" s="127">
        <v>460</v>
      </c>
      <c r="W64" s="127">
        <v>856</v>
      </c>
      <c r="X64" s="127">
        <v>4</v>
      </c>
      <c r="Y64" s="127">
        <v>7</v>
      </c>
      <c r="Z64" s="127">
        <v>13</v>
      </c>
      <c r="AA64" s="127">
        <v>57</v>
      </c>
      <c r="AB64" s="127">
        <v>537</v>
      </c>
      <c r="AC64" s="127">
        <v>67</v>
      </c>
      <c r="AD64" s="127">
        <v>87</v>
      </c>
      <c r="AE64" s="127">
        <v>195</v>
      </c>
      <c r="AF64" s="127">
        <v>1029</v>
      </c>
      <c r="AG64" s="127">
        <v>59</v>
      </c>
      <c r="AH64" s="127">
        <v>87</v>
      </c>
      <c r="AI64" s="127">
        <v>1012</v>
      </c>
      <c r="AJ64" s="127">
        <v>49</v>
      </c>
      <c r="AK64" s="127">
        <v>508</v>
      </c>
      <c r="AL64" s="127">
        <v>150</v>
      </c>
      <c r="AM64" s="127">
        <v>18</v>
      </c>
      <c r="AN64" s="127">
        <v>74</v>
      </c>
      <c r="AO64" s="127">
        <v>1242</v>
      </c>
      <c r="AP64" s="127">
        <v>1027</v>
      </c>
      <c r="AQ64" s="130" t="s">
        <v>174</v>
      </c>
      <c r="AR64" s="129">
        <v>12829</v>
      </c>
      <c r="AS64" s="117"/>
    </row>
    <row r="65" spans="1:45" ht="15" customHeight="1">
      <c r="A65" t="s">
        <v>169</v>
      </c>
      <c r="B65" s="188" t="s">
        <v>191</v>
      </c>
      <c r="C65" s="124">
        <v>3</v>
      </c>
      <c r="D65" s="125">
        <v>17495</v>
      </c>
      <c r="E65" s="126">
        <v>98</v>
      </c>
      <c r="F65" s="127">
        <v>1108</v>
      </c>
      <c r="G65" s="127">
        <v>702</v>
      </c>
      <c r="H65" s="127">
        <v>319</v>
      </c>
      <c r="I65" s="127">
        <v>527</v>
      </c>
      <c r="J65" s="127">
        <v>59</v>
      </c>
      <c r="K65" s="127">
        <v>282</v>
      </c>
      <c r="L65" s="127">
        <v>715</v>
      </c>
      <c r="M65" s="127">
        <v>334</v>
      </c>
      <c r="N65" s="127">
        <v>207</v>
      </c>
      <c r="O65" s="127">
        <v>1882</v>
      </c>
      <c r="P65" s="127">
        <v>1012</v>
      </c>
      <c r="Q65" s="127">
        <v>319</v>
      </c>
      <c r="R65" s="127">
        <v>331</v>
      </c>
      <c r="S65" s="127">
        <v>129</v>
      </c>
      <c r="T65" s="127">
        <v>27</v>
      </c>
      <c r="U65" s="127">
        <v>60</v>
      </c>
      <c r="V65" s="127">
        <v>1059</v>
      </c>
      <c r="W65" s="127">
        <v>952</v>
      </c>
      <c r="X65" s="127">
        <v>10</v>
      </c>
      <c r="Y65" s="127">
        <v>15</v>
      </c>
      <c r="Z65" s="127">
        <v>21</v>
      </c>
      <c r="AA65" s="127">
        <v>79</v>
      </c>
      <c r="AB65" s="127">
        <v>469</v>
      </c>
      <c r="AC65" s="127">
        <v>91</v>
      </c>
      <c r="AD65" s="127">
        <v>47</v>
      </c>
      <c r="AE65" s="127">
        <v>108</v>
      </c>
      <c r="AF65" s="127">
        <v>812</v>
      </c>
      <c r="AG65" s="127">
        <v>150</v>
      </c>
      <c r="AH65" s="127">
        <v>403</v>
      </c>
      <c r="AI65" s="127">
        <v>1100</v>
      </c>
      <c r="AJ65" s="127">
        <v>110</v>
      </c>
      <c r="AK65" s="127">
        <v>718</v>
      </c>
      <c r="AL65" s="127">
        <v>195</v>
      </c>
      <c r="AM65" s="127">
        <v>36</v>
      </c>
      <c r="AN65" s="127">
        <v>109</v>
      </c>
      <c r="AO65" s="127">
        <v>1530</v>
      </c>
      <c r="AP65" s="127">
        <v>1370</v>
      </c>
      <c r="AQ65" s="130" t="s">
        <v>175</v>
      </c>
      <c r="AR65" s="129">
        <v>9624</v>
      </c>
      <c r="AS65" s="117"/>
    </row>
    <row r="66" spans="1:45" ht="15" customHeight="1">
      <c r="A66" t="s">
        <v>169</v>
      </c>
      <c r="B66" s="188" t="s">
        <v>191</v>
      </c>
      <c r="C66" s="124">
        <v>2</v>
      </c>
      <c r="D66" s="125">
        <v>16399</v>
      </c>
      <c r="E66" s="126">
        <v>108</v>
      </c>
      <c r="F66" s="127">
        <v>1018</v>
      </c>
      <c r="G66" s="127">
        <v>743</v>
      </c>
      <c r="H66" s="127">
        <v>197</v>
      </c>
      <c r="I66" s="127">
        <v>417</v>
      </c>
      <c r="J66" s="127">
        <v>8</v>
      </c>
      <c r="K66" s="127">
        <v>152</v>
      </c>
      <c r="L66" s="127">
        <v>378</v>
      </c>
      <c r="M66" s="127">
        <v>264</v>
      </c>
      <c r="N66" s="127">
        <v>155</v>
      </c>
      <c r="O66" s="127">
        <v>2569</v>
      </c>
      <c r="P66" s="127">
        <v>1469</v>
      </c>
      <c r="Q66" s="127">
        <v>570</v>
      </c>
      <c r="R66" s="127">
        <v>428</v>
      </c>
      <c r="S66" s="127">
        <v>73</v>
      </c>
      <c r="T66" s="127">
        <v>14</v>
      </c>
      <c r="U66" s="127">
        <v>52</v>
      </c>
      <c r="V66" s="127">
        <v>887</v>
      </c>
      <c r="W66" s="127">
        <v>831</v>
      </c>
      <c r="X66" s="127">
        <v>14</v>
      </c>
      <c r="Y66" s="127">
        <v>1</v>
      </c>
      <c r="Z66" s="127">
        <v>18</v>
      </c>
      <c r="AA66" s="127">
        <v>86</v>
      </c>
      <c r="AB66" s="127">
        <v>592</v>
      </c>
      <c r="AC66" s="127">
        <v>89</v>
      </c>
      <c r="AD66" s="127">
        <v>58</v>
      </c>
      <c r="AE66" s="127">
        <v>68</v>
      </c>
      <c r="AF66" s="127">
        <v>610</v>
      </c>
      <c r="AG66" s="127">
        <v>102</v>
      </c>
      <c r="AH66" s="127">
        <v>156</v>
      </c>
      <c r="AI66" s="127">
        <v>456</v>
      </c>
      <c r="AJ66" s="127">
        <v>98</v>
      </c>
      <c r="AK66" s="127">
        <v>555</v>
      </c>
      <c r="AL66" s="127">
        <v>70</v>
      </c>
      <c r="AM66" s="127">
        <v>20</v>
      </c>
      <c r="AN66" s="127">
        <v>30</v>
      </c>
      <c r="AO66" s="127">
        <v>1490</v>
      </c>
      <c r="AP66" s="127">
        <v>1553</v>
      </c>
      <c r="AQ66" s="130" t="s">
        <v>176</v>
      </c>
      <c r="AR66" s="129">
        <v>394</v>
      </c>
      <c r="AS66" s="117"/>
    </row>
    <row r="67" spans="1:45" ht="15" customHeight="1">
      <c r="A67" t="s">
        <v>169</v>
      </c>
      <c r="B67" s="188" t="s">
        <v>191</v>
      </c>
      <c r="C67" s="124">
        <v>1</v>
      </c>
      <c r="D67" s="125">
        <v>17909</v>
      </c>
      <c r="E67" s="126">
        <v>97</v>
      </c>
      <c r="F67" s="127">
        <v>496</v>
      </c>
      <c r="G67" s="127">
        <v>743</v>
      </c>
      <c r="H67" s="127">
        <v>74</v>
      </c>
      <c r="I67" s="127">
        <v>487</v>
      </c>
      <c r="J67" s="127">
        <v>21</v>
      </c>
      <c r="K67" s="127">
        <v>271</v>
      </c>
      <c r="L67" s="127">
        <v>259</v>
      </c>
      <c r="M67" s="127">
        <v>612</v>
      </c>
      <c r="N67" s="127">
        <v>295</v>
      </c>
      <c r="O67" s="127">
        <v>2106</v>
      </c>
      <c r="P67" s="127">
        <v>1215</v>
      </c>
      <c r="Q67" s="127">
        <v>731</v>
      </c>
      <c r="R67" s="127">
        <v>224</v>
      </c>
      <c r="S67" s="127">
        <v>21</v>
      </c>
      <c r="T67" s="127">
        <v>8</v>
      </c>
      <c r="U67" s="127">
        <v>103</v>
      </c>
      <c r="V67" s="127">
        <v>948</v>
      </c>
      <c r="W67" s="127">
        <v>2206</v>
      </c>
      <c r="X67" s="127">
        <v>12</v>
      </c>
      <c r="Y67" s="127">
        <v>6</v>
      </c>
      <c r="Z67" s="127">
        <v>7</v>
      </c>
      <c r="AA67" s="127">
        <v>53</v>
      </c>
      <c r="AB67" s="127">
        <v>571</v>
      </c>
      <c r="AC67" s="127">
        <v>33</v>
      </c>
      <c r="AD67" s="127">
        <v>47</v>
      </c>
      <c r="AE67" s="127">
        <v>53</v>
      </c>
      <c r="AF67" s="127">
        <v>1290</v>
      </c>
      <c r="AG67" s="127">
        <v>25</v>
      </c>
      <c r="AH67" s="127">
        <v>32</v>
      </c>
      <c r="AI67" s="127">
        <v>119</v>
      </c>
      <c r="AJ67" s="127">
        <v>47</v>
      </c>
      <c r="AK67" s="127">
        <v>748</v>
      </c>
      <c r="AL67" s="127">
        <v>26</v>
      </c>
      <c r="AM67" s="127">
        <v>4</v>
      </c>
      <c r="AN67" s="127">
        <v>2</v>
      </c>
      <c r="AO67" s="127">
        <v>2572</v>
      </c>
      <c r="AP67" s="127">
        <v>1345</v>
      </c>
      <c r="AQ67" s="130" t="s">
        <v>177</v>
      </c>
      <c r="AR67" s="129">
        <v>10045</v>
      </c>
      <c r="AS67" s="117"/>
    </row>
    <row r="68" spans="1:45" ht="15" customHeight="1">
      <c r="A68" t="s">
        <v>169</v>
      </c>
      <c r="B68" s="188" t="s">
        <v>191</v>
      </c>
      <c r="C68" s="124" t="s">
        <v>178</v>
      </c>
      <c r="D68" s="125">
        <v>77452</v>
      </c>
      <c r="E68" s="126">
        <v>430</v>
      </c>
      <c r="F68" s="127">
        <v>3839</v>
      </c>
      <c r="G68" s="127">
        <v>3510</v>
      </c>
      <c r="H68" s="127">
        <v>1839</v>
      </c>
      <c r="I68" s="127">
        <v>2128</v>
      </c>
      <c r="J68" s="127">
        <v>450</v>
      </c>
      <c r="K68" s="127">
        <v>1465</v>
      </c>
      <c r="L68" s="127">
        <v>2072</v>
      </c>
      <c r="M68" s="127">
        <v>1988</v>
      </c>
      <c r="N68" s="127">
        <v>1234</v>
      </c>
      <c r="O68" s="127">
        <v>8769</v>
      </c>
      <c r="P68" s="127">
        <v>4527</v>
      </c>
      <c r="Q68" s="127">
        <v>2393</v>
      </c>
      <c r="R68" s="127">
        <v>1518</v>
      </c>
      <c r="S68" s="127">
        <v>354</v>
      </c>
      <c r="T68" s="127">
        <v>84</v>
      </c>
      <c r="U68" s="127">
        <v>333</v>
      </c>
      <c r="V68" s="127">
        <v>3893</v>
      </c>
      <c r="W68" s="127">
        <v>5391</v>
      </c>
      <c r="X68" s="127">
        <v>43</v>
      </c>
      <c r="Y68" s="127">
        <v>57</v>
      </c>
      <c r="Z68" s="127">
        <v>64</v>
      </c>
      <c r="AA68" s="127">
        <v>349</v>
      </c>
      <c r="AB68" s="127">
        <v>2457</v>
      </c>
      <c r="AC68" s="127">
        <v>336</v>
      </c>
      <c r="AD68" s="127">
        <v>368</v>
      </c>
      <c r="AE68" s="127">
        <v>750</v>
      </c>
      <c r="AF68" s="127">
        <v>4575</v>
      </c>
      <c r="AG68" s="127">
        <v>368</v>
      </c>
      <c r="AH68" s="127">
        <v>732</v>
      </c>
      <c r="AI68" s="127">
        <v>3244</v>
      </c>
      <c r="AJ68" s="127">
        <v>316</v>
      </c>
      <c r="AK68" s="127">
        <v>3041</v>
      </c>
      <c r="AL68" s="127">
        <v>555</v>
      </c>
      <c r="AM68" s="127">
        <v>86</v>
      </c>
      <c r="AN68" s="127">
        <v>282</v>
      </c>
      <c r="AO68" s="127">
        <v>7811</v>
      </c>
      <c r="AP68" s="127">
        <v>5801</v>
      </c>
      <c r="AQ68" s="130" t="s">
        <v>179</v>
      </c>
      <c r="AR68" s="129">
        <v>48678</v>
      </c>
      <c r="AS68" s="117"/>
    </row>
    <row r="69" spans="1:45" s="131" customFormat="1" ht="15" customHeight="1">
      <c r="A69" s="131" t="s">
        <v>169</v>
      </c>
      <c r="B69" s="132" t="s">
        <v>180</v>
      </c>
      <c r="C69" s="133" t="s">
        <v>181</v>
      </c>
      <c r="D69" s="134">
        <v>2.8</v>
      </c>
      <c r="E69" s="135">
        <v>2.7</v>
      </c>
      <c r="F69" s="136">
        <v>2.89</v>
      </c>
      <c r="G69" s="136">
        <v>2.93</v>
      </c>
      <c r="H69" s="136">
        <v>4</v>
      </c>
      <c r="I69" s="136">
        <v>2.84</v>
      </c>
      <c r="J69" s="136">
        <v>4.34</v>
      </c>
      <c r="K69" s="136">
        <v>3.35</v>
      </c>
      <c r="L69" s="136">
        <v>3.06</v>
      </c>
      <c r="M69" s="136">
        <v>2.83</v>
      </c>
      <c r="N69" s="136">
        <v>3.09</v>
      </c>
      <c r="O69" s="136">
        <v>2.58</v>
      </c>
      <c r="P69" s="136">
        <v>2.38</v>
      </c>
      <c r="Q69" s="136">
        <v>2.57</v>
      </c>
      <c r="R69" s="136">
        <v>2.92</v>
      </c>
      <c r="S69" s="136">
        <v>3.19</v>
      </c>
      <c r="T69" s="136">
        <v>3.25</v>
      </c>
      <c r="U69" s="136">
        <v>2.76</v>
      </c>
      <c r="V69" s="136">
        <v>2.68</v>
      </c>
      <c r="W69" s="136">
        <v>2.39</v>
      </c>
      <c r="X69" s="136">
        <v>2.35</v>
      </c>
      <c r="Y69" s="136">
        <v>3.88</v>
      </c>
      <c r="Z69" s="136">
        <v>2.86</v>
      </c>
      <c r="AA69" s="136">
        <v>3.04</v>
      </c>
      <c r="AB69" s="136">
        <v>2.75</v>
      </c>
      <c r="AC69" s="136">
        <v>3.07</v>
      </c>
      <c r="AD69" s="136">
        <v>3.52</v>
      </c>
      <c r="AE69" s="136">
        <v>3.9</v>
      </c>
      <c r="AF69" s="136">
        <v>2.89</v>
      </c>
      <c r="AG69" s="136">
        <v>2.92</v>
      </c>
      <c r="AH69" s="136">
        <v>2.97</v>
      </c>
      <c r="AI69" s="136">
        <v>3.44</v>
      </c>
      <c r="AJ69" s="136">
        <v>2.62</v>
      </c>
      <c r="AK69" s="136">
        <v>2.83</v>
      </c>
      <c r="AL69" s="136">
        <v>3.46</v>
      </c>
      <c r="AM69" s="136">
        <v>3.07</v>
      </c>
      <c r="AN69" s="136">
        <v>3.62</v>
      </c>
      <c r="AO69" s="136">
        <v>2.56</v>
      </c>
      <c r="AP69" s="136">
        <v>2.62</v>
      </c>
      <c r="AQ69" s="130" t="s">
        <v>182</v>
      </c>
      <c r="AR69" s="137" t="s">
        <v>183</v>
      </c>
      <c r="AS69" s="138"/>
    </row>
    <row r="70" spans="1:45" ht="15" customHeight="1">
      <c r="A70" t="s">
        <v>169</v>
      </c>
      <c r="B70" s="139" t="s">
        <v>192</v>
      </c>
      <c r="C70" s="140">
        <v>5</v>
      </c>
      <c r="D70" s="125">
        <v>579346</v>
      </c>
      <c r="E70" s="141">
        <v>2195</v>
      </c>
      <c r="F70" s="142">
        <v>15051</v>
      </c>
      <c r="G70" s="142">
        <v>43704</v>
      </c>
      <c r="H70" s="142">
        <v>44572</v>
      </c>
      <c r="I70" s="142">
        <v>13354</v>
      </c>
      <c r="J70" s="142">
        <v>5700</v>
      </c>
      <c r="K70" s="142">
        <v>14444</v>
      </c>
      <c r="L70" s="142">
        <v>11311</v>
      </c>
      <c r="M70" s="142">
        <v>19938</v>
      </c>
      <c r="N70" s="142">
        <v>13745</v>
      </c>
      <c r="O70" s="142">
        <v>46098</v>
      </c>
      <c r="P70" s="142">
        <v>17944</v>
      </c>
      <c r="Q70" s="142">
        <v>14088</v>
      </c>
      <c r="R70" s="142">
        <v>9177</v>
      </c>
      <c r="S70" s="142">
        <v>2105</v>
      </c>
      <c r="T70" s="142">
        <v>725</v>
      </c>
      <c r="U70" s="142">
        <v>4012</v>
      </c>
      <c r="V70" s="142">
        <v>35515</v>
      </c>
      <c r="W70" s="142">
        <v>21617</v>
      </c>
      <c r="X70" s="142">
        <v>250</v>
      </c>
      <c r="Y70" s="142">
        <v>738</v>
      </c>
      <c r="Z70" s="142">
        <v>373</v>
      </c>
      <c r="AA70" s="142">
        <v>3370</v>
      </c>
      <c r="AB70" s="142">
        <v>7871</v>
      </c>
      <c r="AC70" s="142">
        <v>2262</v>
      </c>
      <c r="AD70" s="142">
        <v>6367</v>
      </c>
      <c r="AE70" s="142">
        <v>14991</v>
      </c>
      <c r="AF70" s="142">
        <v>54411</v>
      </c>
      <c r="AG70" s="142">
        <v>1374</v>
      </c>
      <c r="AH70" s="142">
        <v>2659</v>
      </c>
      <c r="AI70" s="142">
        <v>40537</v>
      </c>
      <c r="AJ70" s="142">
        <v>2086</v>
      </c>
      <c r="AK70" s="142">
        <v>25746</v>
      </c>
      <c r="AL70" s="142">
        <v>6240</v>
      </c>
      <c r="AM70" s="142">
        <v>427</v>
      </c>
      <c r="AN70" s="142">
        <v>3723</v>
      </c>
      <c r="AO70" s="142">
        <v>47591</v>
      </c>
      <c r="AP70" s="142">
        <v>23035</v>
      </c>
      <c r="AQ70" s="128" t="s">
        <v>173</v>
      </c>
      <c r="AR70" s="143">
        <v>734401</v>
      </c>
      <c r="AS70" s="117"/>
    </row>
    <row r="71" spans="1:45" ht="15" customHeight="1">
      <c r="A71" t="s">
        <v>169</v>
      </c>
      <c r="B71" s="188" t="s">
        <v>192</v>
      </c>
      <c r="C71" s="124">
        <v>4</v>
      </c>
      <c r="D71" s="125">
        <v>848523</v>
      </c>
      <c r="E71" s="126">
        <v>4864</v>
      </c>
      <c r="F71" s="127">
        <v>47221</v>
      </c>
      <c r="G71" s="127">
        <v>44336</v>
      </c>
      <c r="H71" s="127">
        <v>19879</v>
      </c>
      <c r="I71" s="127">
        <v>20233</v>
      </c>
      <c r="J71" s="127">
        <v>1587</v>
      </c>
      <c r="K71" s="127">
        <v>12090</v>
      </c>
      <c r="L71" s="127">
        <v>17504</v>
      </c>
      <c r="M71" s="127">
        <v>26888</v>
      </c>
      <c r="N71" s="127">
        <v>18514</v>
      </c>
      <c r="O71" s="127">
        <v>87271</v>
      </c>
      <c r="P71" s="127">
        <v>46934</v>
      </c>
      <c r="Q71" s="127">
        <v>38553</v>
      </c>
      <c r="R71" s="127">
        <v>16621</v>
      </c>
      <c r="S71" s="127">
        <v>3869</v>
      </c>
      <c r="T71" s="127">
        <v>1049</v>
      </c>
      <c r="U71" s="127">
        <v>4456</v>
      </c>
      <c r="V71" s="127">
        <v>34086</v>
      </c>
      <c r="W71" s="127">
        <v>37301</v>
      </c>
      <c r="X71" s="127">
        <v>395</v>
      </c>
      <c r="Y71" s="127">
        <v>239</v>
      </c>
      <c r="Z71" s="127">
        <v>604</v>
      </c>
      <c r="AA71" s="127">
        <v>3003</v>
      </c>
      <c r="AB71" s="127">
        <v>23460</v>
      </c>
      <c r="AC71" s="127">
        <v>3607</v>
      </c>
      <c r="AD71" s="127">
        <v>4251</v>
      </c>
      <c r="AE71" s="127">
        <v>11198</v>
      </c>
      <c r="AF71" s="127">
        <v>68344</v>
      </c>
      <c r="AG71" s="127">
        <v>2915</v>
      </c>
      <c r="AH71" s="127">
        <v>5648</v>
      </c>
      <c r="AI71" s="127">
        <v>57284</v>
      </c>
      <c r="AJ71" s="127">
        <v>6026</v>
      </c>
      <c r="AK71" s="127">
        <v>33153</v>
      </c>
      <c r="AL71" s="127">
        <v>9899</v>
      </c>
      <c r="AM71" s="127">
        <v>1091</v>
      </c>
      <c r="AN71" s="127">
        <v>6024</v>
      </c>
      <c r="AO71" s="127">
        <v>76384</v>
      </c>
      <c r="AP71" s="127">
        <v>51742</v>
      </c>
      <c r="AQ71" s="130" t="s">
        <v>174</v>
      </c>
      <c r="AR71" s="129">
        <v>863699</v>
      </c>
      <c r="AS71" s="117"/>
    </row>
    <row r="72" spans="1:45" ht="15" customHeight="1">
      <c r="A72" t="s">
        <v>169</v>
      </c>
      <c r="B72" s="188" t="s">
        <v>192</v>
      </c>
      <c r="C72" s="124">
        <v>3</v>
      </c>
      <c r="D72" s="125">
        <v>1099038</v>
      </c>
      <c r="E72" s="126">
        <v>5362</v>
      </c>
      <c r="F72" s="127">
        <v>78156</v>
      </c>
      <c r="G72" s="127">
        <v>50005</v>
      </c>
      <c r="H72" s="127">
        <v>21329</v>
      </c>
      <c r="I72" s="127">
        <v>35179</v>
      </c>
      <c r="J72" s="127">
        <v>1529</v>
      </c>
      <c r="K72" s="127">
        <v>11594</v>
      </c>
      <c r="L72" s="127">
        <v>30961</v>
      </c>
      <c r="M72" s="127">
        <v>20528</v>
      </c>
      <c r="N72" s="127">
        <v>12041</v>
      </c>
      <c r="O72" s="127">
        <v>130440</v>
      </c>
      <c r="P72" s="127">
        <v>86674</v>
      </c>
      <c r="Q72" s="127">
        <v>21394</v>
      </c>
      <c r="R72" s="127">
        <v>21848</v>
      </c>
      <c r="S72" s="127">
        <v>6479</v>
      </c>
      <c r="T72" s="127">
        <v>1266</v>
      </c>
      <c r="U72" s="127">
        <v>3406</v>
      </c>
      <c r="V72" s="127">
        <v>82364</v>
      </c>
      <c r="W72" s="127">
        <v>41800</v>
      </c>
      <c r="X72" s="127">
        <v>782</v>
      </c>
      <c r="Y72" s="127">
        <v>451</v>
      </c>
      <c r="Z72" s="127">
        <v>1004</v>
      </c>
      <c r="AA72" s="127">
        <v>4139</v>
      </c>
      <c r="AB72" s="127">
        <v>27441</v>
      </c>
      <c r="AC72" s="127">
        <v>5668</v>
      </c>
      <c r="AD72" s="127">
        <v>2469</v>
      </c>
      <c r="AE72" s="127">
        <v>7560</v>
      </c>
      <c r="AF72" s="127">
        <v>50876</v>
      </c>
      <c r="AG72" s="127">
        <v>6023</v>
      </c>
      <c r="AH72" s="127">
        <v>22715</v>
      </c>
      <c r="AI72" s="127">
        <v>49685</v>
      </c>
      <c r="AJ72" s="127">
        <v>9929</v>
      </c>
      <c r="AK72" s="127">
        <v>49495</v>
      </c>
      <c r="AL72" s="127">
        <v>10967</v>
      </c>
      <c r="AM72" s="127">
        <v>1950</v>
      </c>
      <c r="AN72" s="127">
        <v>6728</v>
      </c>
      <c r="AO72" s="127">
        <v>99965</v>
      </c>
      <c r="AP72" s="127">
        <v>78836</v>
      </c>
      <c r="AQ72" s="130" t="s">
        <v>175</v>
      </c>
      <c r="AR72" s="129">
        <v>797767</v>
      </c>
      <c r="AS72" s="117"/>
    </row>
    <row r="73" spans="1:45" ht="15" customHeight="1">
      <c r="A73" t="s">
        <v>169</v>
      </c>
      <c r="B73" s="188" t="s">
        <v>192</v>
      </c>
      <c r="C73" s="124">
        <v>2</v>
      </c>
      <c r="D73" s="125">
        <v>1024817</v>
      </c>
      <c r="E73" s="126">
        <v>5010</v>
      </c>
      <c r="F73" s="127">
        <v>61377</v>
      </c>
      <c r="G73" s="127">
        <v>57682</v>
      </c>
      <c r="H73" s="127">
        <v>15200</v>
      </c>
      <c r="I73" s="127">
        <v>30429</v>
      </c>
      <c r="J73" s="127">
        <v>414</v>
      </c>
      <c r="K73" s="127">
        <v>6584</v>
      </c>
      <c r="L73" s="127">
        <v>15915</v>
      </c>
      <c r="M73" s="127">
        <v>18314</v>
      </c>
      <c r="N73" s="127">
        <v>8392</v>
      </c>
      <c r="O73" s="127">
        <v>163016</v>
      </c>
      <c r="P73" s="127">
        <v>114332</v>
      </c>
      <c r="Q73" s="127">
        <v>38964</v>
      </c>
      <c r="R73" s="127">
        <v>25887</v>
      </c>
      <c r="S73" s="127">
        <v>3548</v>
      </c>
      <c r="T73" s="127">
        <v>918</v>
      </c>
      <c r="U73" s="127">
        <v>3391</v>
      </c>
      <c r="V73" s="127">
        <v>69625</v>
      </c>
      <c r="W73" s="127">
        <v>35330</v>
      </c>
      <c r="X73" s="127">
        <v>569</v>
      </c>
      <c r="Y73" s="127">
        <v>169</v>
      </c>
      <c r="Z73" s="127">
        <v>865</v>
      </c>
      <c r="AA73" s="127">
        <v>3980</v>
      </c>
      <c r="AB73" s="127">
        <v>39730</v>
      </c>
      <c r="AC73" s="127">
        <v>5253</v>
      </c>
      <c r="AD73" s="127">
        <v>3325</v>
      </c>
      <c r="AE73" s="127">
        <v>4448</v>
      </c>
      <c r="AF73" s="127">
        <v>36795</v>
      </c>
      <c r="AG73" s="127">
        <v>2774</v>
      </c>
      <c r="AH73" s="127">
        <v>6582</v>
      </c>
      <c r="AI73" s="127">
        <v>16055</v>
      </c>
      <c r="AJ73" s="127">
        <v>5954</v>
      </c>
      <c r="AK73" s="127">
        <v>36650</v>
      </c>
      <c r="AL73" s="127">
        <v>3524</v>
      </c>
      <c r="AM73" s="127">
        <v>1382</v>
      </c>
      <c r="AN73" s="127">
        <v>1478</v>
      </c>
      <c r="AO73" s="127">
        <v>97098</v>
      </c>
      <c r="AP73" s="127">
        <v>83858</v>
      </c>
      <c r="AQ73" s="130" t="s">
        <v>176</v>
      </c>
      <c r="AR73" s="129">
        <v>8173</v>
      </c>
      <c r="AS73" s="117"/>
    </row>
    <row r="74" spans="1:45" ht="15" customHeight="1">
      <c r="A74" t="s">
        <v>169</v>
      </c>
      <c r="B74" s="188" t="s">
        <v>192</v>
      </c>
      <c r="C74" s="124">
        <v>1</v>
      </c>
      <c r="D74" s="125">
        <v>812670</v>
      </c>
      <c r="E74" s="126">
        <v>2563</v>
      </c>
      <c r="F74" s="127">
        <v>21175</v>
      </c>
      <c r="G74" s="127">
        <v>46412</v>
      </c>
      <c r="H74" s="127">
        <v>5333</v>
      </c>
      <c r="I74" s="127">
        <v>29655</v>
      </c>
      <c r="J74" s="127">
        <v>652</v>
      </c>
      <c r="K74" s="127">
        <v>10535</v>
      </c>
      <c r="L74" s="127">
        <v>8165</v>
      </c>
      <c r="M74" s="127">
        <v>33735</v>
      </c>
      <c r="N74" s="127">
        <v>13146</v>
      </c>
      <c r="O74" s="127">
        <v>78935</v>
      </c>
      <c r="P74" s="127">
        <v>56848</v>
      </c>
      <c r="Q74" s="127">
        <v>40229</v>
      </c>
      <c r="R74" s="127">
        <v>11558</v>
      </c>
      <c r="S74" s="127">
        <v>966</v>
      </c>
      <c r="T74" s="127">
        <v>394</v>
      </c>
      <c r="U74" s="127">
        <v>2930</v>
      </c>
      <c r="V74" s="127">
        <v>58204</v>
      </c>
      <c r="W74" s="127">
        <v>73474</v>
      </c>
      <c r="X74" s="127">
        <v>215</v>
      </c>
      <c r="Y74" s="127">
        <v>290</v>
      </c>
      <c r="Z74" s="127">
        <v>510</v>
      </c>
      <c r="AA74" s="127">
        <v>2191</v>
      </c>
      <c r="AB74" s="127">
        <v>37450</v>
      </c>
      <c r="AC74" s="127">
        <v>1717</v>
      </c>
      <c r="AD74" s="127">
        <v>2004</v>
      </c>
      <c r="AE74" s="127">
        <v>3593</v>
      </c>
      <c r="AF74" s="127">
        <v>61052</v>
      </c>
      <c r="AG74" s="127">
        <v>684</v>
      </c>
      <c r="AH74" s="127">
        <v>957</v>
      </c>
      <c r="AI74" s="127">
        <v>3097</v>
      </c>
      <c r="AJ74" s="127">
        <v>1773</v>
      </c>
      <c r="AK74" s="127">
        <v>40583</v>
      </c>
      <c r="AL74" s="127">
        <v>979</v>
      </c>
      <c r="AM74" s="127">
        <v>246</v>
      </c>
      <c r="AN74" s="127">
        <v>209</v>
      </c>
      <c r="AO74" s="127">
        <v>112698</v>
      </c>
      <c r="AP74" s="127">
        <v>47513</v>
      </c>
      <c r="AQ74" s="130" t="s">
        <v>177</v>
      </c>
      <c r="AR74" s="129">
        <v>40712</v>
      </c>
      <c r="AS74" s="117"/>
    </row>
    <row r="75" spans="1:45" ht="15" customHeight="1">
      <c r="A75" t="s">
        <v>169</v>
      </c>
      <c r="B75" s="188" t="s">
        <v>192</v>
      </c>
      <c r="C75" s="124" t="s">
        <v>178</v>
      </c>
      <c r="D75" s="125">
        <v>4364394</v>
      </c>
      <c r="E75" s="126">
        <v>19994</v>
      </c>
      <c r="F75" s="127">
        <v>222980</v>
      </c>
      <c r="G75" s="127">
        <v>242139</v>
      </c>
      <c r="H75" s="127">
        <v>106313</v>
      </c>
      <c r="I75" s="127">
        <v>128850</v>
      </c>
      <c r="J75" s="127">
        <v>9882</v>
      </c>
      <c r="K75" s="127">
        <v>55247</v>
      </c>
      <c r="L75" s="127">
        <v>83856</v>
      </c>
      <c r="M75" s="127">
        <v>119403</v>
      </c>
      <c r="N75" s="127">
        <v>65838</v>
      </c>
      <c r="O75" s="127">
        <v>505760</v>
      </c>
      <c r="P75" s="127">
        <v>322732</v>
      </c>
      <c r="Q75" s="127">
        <v>153228</v>
      </c>
      <c r="R75" s="127">
        <v>85091</v>
      </c>
      <c r="S75" s="127">
        <v>16967</v>
      </c>
      <c r="T75" s="127">
        <v>4352</v>
      </c>
      <c r="U75" s="127">
        <v>18195</v>
      </c>
      <c r="V75" s="127">
        <v>279794</v>
      </c>
      <c r="W75" s="127">
        <v>209522</v>
      </c>
      <c r="X75" s="127">
        <v>2211</v>
      </c>
      <c r="Y75" s="127">
        <v>1887</v>
      </c>
      <c r="Z75" s="127">
        <v>3356</v>
      </c>
      <c r="AA75" s="127">
        <v>16683</v>
      </c>
      <c r="AB75" s="127">
        <v>135952</v>
      </c>
      <c r="AC75" s="127">
        <v>18507</v>
      </c>
      <c r="AD75" s="127">
        <v>18416</v>
      </c>
      <c r="AE75" s="127">
        <v>41790</v>
      </c>
      <c r="AF75" s="127">
        <v>271478</v>
      </c>
      <c r="AG75" s="127">
        <v>13770</v>
      </c>
      <c r="AH75" s="127">
        <v>38561</v>
      </c>
      <c r="AI75" s="127">
        <v>166658</v>
      </c>
      <c r="AJ75" s="127">
        <v>25768</v>
      </c>
      <c r="AK75" s="127">
        <v>185627</v>
      </c>
      <c r="AL75" s="127">
        <v>31609</v>
      </c>
      <c r="AM75" s="127">
        <v>5096</v>
      </c>
      <c r="AN75" s="127">
        <v>18162</v>
      </c>
      <c r="AO75" s="127">
        <v>433736</v>
      </c>
      <c r="AP75" s="127">
        <v>284984</v>
      </c>
      <c r="AQ75" s="130" t="s">
        <v>179</v>
      </c>
      <c r="AR75" s="129">
        <v>2444752</v>
      </c>
      <c r="AS75" s="117"/>
    </row>
    <row r="76" spans="1:45" s="131" customFormat="1" ht="15" customHeight="1">
      <c r="A76" s="131" t="s">
        <v>169</v>
      </c>
      <c r="B76" s="144" t="s">
        <v>180</v>
      </c>
      <c r="C76" s="145" t="s">
        <v>181</v>
      </c>
      <c r="D76" s="146">
        <v>2.85</v>
      </c>
      <c r="E76" s="147">
        <v>2.96</v>
      </c>
      <c r="F76" s="148">
        <v>2.88</v>
      </c>
      <c r="G76" s="148">
        <v>2.92</v>
      </c>
      <c r="H76" s="148">
        <v>3.78</v>
      </c>
      <c r="I76" s="148">
        <v>2.67</v>
      </c>
      <c r="J76" s="148">
        <v>4.1399999999999997</v>
      </c>
      <c r="K76" s="148">
        <v>3.24</v>
      </c>
      <c r="L76" s="148">
        <v>3.09</v>
      </c>
      <c r="M76" s="148">
        <v>2.84</v>
      </c>
      <c r="N76" s="148">
        <v>3.17</v>
      </c>
      <c r="O76" s="148">
        <v>2.72</v>
      </c>
      <c r="P76" s="148">
        <v>2.5499999999999998</v>
      </c>
      <c r="Q76" s="148">
        <v>2.66</v>
      </c>
      <c r="R76" s="148">
        <v>2.84</v>
      </c>
      <c r="S76" s="148">
        <v>3.15</v>
      </c>
      <c r="T76" s="148">
        <v>3.18</v>
      </c>
      <c r="U76" s="148">
        <v>3.18</v>
      </c>
      <c r="V76" s="148">
        <v>2.71</v>
      </c>
      <c r="W76" s="148">
        <v>2.5099999999999998</v>
      </c>
      <c r="X76" s="148">
        <v>2.95</v>
      </c>
      <c r="Y76" s="148">
        <v>3.51</v>
      </c>
      <c r="Z76" s="148">
        <v>2.84</v>
      </c>
      <c r="AA76" s="148">
        <v>3.08</v>
      </c>
      <c r="AB76" s="148">
        <v>2.4500000000000002</v>
      </c>
      <c r="AC76" s="148">
        <v>2.97</v>
      </c>
      <c r="AD76" s="148">
        <v>3.52</v>
      </c>
      <c r="AE76" s="148">
        <v>3.71</v>
      </c>
      <c r="AF76" s="148">
        <v>3.07</v>
      </c>
      <c r="AG76" s="148">
        <v>3.11</v>
      </c>
      <c r="AH76" s="148">
        <v>3.06</v>
      </c>
      <c r="AI76" s="148">
        <v>3.7</v>
      </c>
      <c r="AJ76" s="148">
        <v>3.03</v>
      </c>
      <c r="AK76" s="148">
        <v>2.82</v>
      </c>
      <c r="AL76" s="148">
        <v>3.53</v>
      </c>
      <c r="AM76" s="148">
        <v>3.01</v>
      </c>
      <c r="AN76" s="148">
        <v>3.64</v>
      </c>
      <c r="AO76" s="148">
        <v>2.65</v>
      </c>
      <c r="AP76" s="148">
        <v>2.72</v>
      </c>
      <c r="AQ76" s="149" t="s">
        <v>182</v>
      </c>
      <c r="AR76" s="150" t="s">
        <v>183</v>
      </c>
      <c r="AS76" s="138"/>
    </row>
    <row r="77" spans="1:45"/>
    <row r="78" spans="1:45">
      <c r="B78" s="114" t="s">
        <v>193</v>
      </c>
    </row>
    <row r="79" spans="1:45"/>
    <row r="80" spans="1:45">
      <c r="B80" s="114" t="s">
        <v>194</v>
      </c>
    </row>
    <row r="81" spans="2:2">
      <c r="B81" s="114" t="s">
        <v>195</v>
      </c>
    </row>
    <row r="82" spans="2:2">
      <c r="B82" s="187" t="s">
        <v>210</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25"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pageSetUpPr fitToPage="1"/>
  </sheetPr>
  <dimension ref="A1:O59"/>
  <sheetViews>
    <sheetView showGridLines="0" zoomScale="80" zoomScaleNormal="80" workbookViewId="0">
      <selection sqref="A1:O1"/>
    </sheetView>
  </sheetViews>
  <sheetFormatPr defaultColWidth="0" defaultRowHeight="9" zeroHeight="1"/>
  <cols>
    <col min="1" max="1" width="43.7109375" style="1" customWidth="1"/>
    <col min="2" max="2" width="14.140625" style="1" customWidth="1"/>
    <col min="3" max="4" width="11.85546875" style="1" customWidth="1"/>
    <col min="5" max="5" width="12.28515625" style="1" customWidth="1"/>
    <col min="6" max="6" width="13" style="1" customWidth="1"/>
    <col min="7" max="7" width="13.85546875" style="1" customWidth="1"/>
    <col min="8" max="9" width="10.7109375" style="1" customWidth="1"/>
    <col min="10" max="11" width="12.42578125" style="1" customWidth="1"/>
    <col min="12" max="13" width="14.7109375" style="1" customWidth="1"/>
    <col min="14" max="14" width="13.85546875" style="1" customWidth="1"/>
    <col min="15" max="15" width="15" style="1" customWidth="1"/>
    <col min="16" max="16" width="9.140625" style="1" customWidth="1"/>
    <col min="17" max="16384" width="0" style="1" hidden="1"/>
  </cols>
  <sheetData>
    <row r="1" spans="1:15" ht="57.75" customHeight="1">
      <c r="A1" s="173" t="s">
        <v>0</v>
      </c>
      <c r="B1" s="173"/>
      <c r="C1" s="173"/>
      <c r="D1" s="173"/>
      <c r="E1" s="173"/>
      <c r="F1" s="173"/>
      <c r="G1" s="173"/>
      <c r="H1" s="173"/>
      <c r="I1" s="173"/>
      <c r="J1" s="173"/>
      <c r="K1" s="173"/>
      <c r="L1" s="173"/>
      <c r="M1" s="173"/>
      <c r="N1" s="173"/>
      <c r="O1" s="173"/>
    </row>
    <row r="2" spans="1:15" ht="14.25" customHeight="1">
      <c r="A2" s="2"/>
      <c r="B2" s="2"/>
      <c r="C2" s="174" t="s">
        <v>1</v>
      </c>
      <c r="D2" s="174"/>
      <c r="E2" s="174"/>
      <c r="F2" s="174"/>
      <c r="G2" s="174"/>
      <c r="H2" s="174"/>
      <c r="I2" s="2"/>
      <c r="J2" s="2"/>
      <c r="K2" s="2"/>
      <c r="L2" s="2"/>
      <c r="M2" s="2"/>
      <c r="N2" s="2"/>
      <c r="O2" s="2"/>
    </row>
    <row r="3" spans="1:15" s="6" customFormat="1" ht="45.75" customHeight="1">
      <c r="A3" s="3"/>
      <c r="B3" s="4" t="s">
        <v>2</v>
      </c>
      <c r="C3" s="4" t="s">
        <v>3</v>
      </c>
      <c r="D3" s="5" t="s">
        <v>4</v>
      </c>
      <c r="E3" s="5" t="s">
        <v>5</v>
      </c>
      <c r="F3" s="5" t="s">
        <v>6</v>
      </c>
      <c r="G3" s="4" t="s">
        <v>7</v>
      </c>
      <c r="H3" s="5" t="s">
        <v>8</v>
      </c>
      <c r="I3" s="5" t="s">
        <v>9</v>
      </c>
      <c r="J3" s="4" t="s">
        <v>10</v>
      </c>
      <c r="K3" s="4" t="s">
        <v>11</v>
      </c>
      <c r="L3" s="5" t="s">
        <v>12</v>
      </c>
      <c r="M3" s="5" t="s">
        <v>13</v>
      </c>
      <c r="N3" s="5" t="s">
        <v>14</v>
      </c>
      <c r="O3" s="5" t="s">
        <v>15</v>
      </c>
    </row>
    <row r="4" spans="1:15" s="9" customFormat="1" ht="15" customHeight="1">
      <c r="A4" s="7" t="s">
        <v>16</v>
      </c>
      <c r="B4" s="8">
        <v>2144</v>
      </c>
      <c r="C4" s="8">
        <v>444</v>
      </c>
      <c r="D4" s="8">
        <v>4818</v>
      </c>
      <c r="E4" s="8">
        <v>7934</v>
      </c>
      <c r="F4" s="8">
        <v>10903</v>
      </c>
      <c r="G4" s="8">
        <v>19</v>
      </c>
      <c r="H4" s="8">
        <v>2</v>
      </c>
      <c r="I4" s="8">
        <v>356</v>
      </c>
      <c r="J4" s="8">
        <v>7807</v>
      </c>
      <c r="K4" s="8">
        <v>16669</v>
      </c>
      <c r="L4" s="8">
        <v>24964</v>
      </c>
      <c r="M4" s="8">
        <v>24476</v>
      </c>
      <c r="N4" s="8">
        <v>-2</v>
      </c>
      <c r="O4" s="8">
        <v>1256</v>
      </c>
    </row>
    <row r="5" spans="1:15" s="10" customFormat="1" ht="15" customHeight="1">
      <c r="A5" s="7" t="s">
        <v>17</v>
      </c>
      <c r="B5" s="8">
        <v>11563</v>
      </c>
      <c r="C5" s="8">
        <v>5546</v>
      </c>
      <c r="D5" s="8">
        <v>38195</v>
      </c>
      <c r="E5" s="8">
        <v>102824</v>
      </c>
      <c r="F5" s="8">
        <v>110741</v>
      </c>
      <c r="G5" s="8">
        <v>166</v>
      </c>
      <c r="H5" s="8">
        <v>38</v>
      </c>
      <c r="I5" s="8">
        <v>3306</v>
      </c>
      <c r="J5" s="8">
        <v>97792</v>
      </c>
      <c r="K5" s="8">
        <v>163024</v>
      </c>
      <c r="L5" s="8">
        <v>259663</v>
      </c>
      <c r="M5" s="8">
        <v>260816</v>
      </c>
      <c r="N5" s="8">
        <v>0</v>
      </c>
      <c r="O5" s="8">
        <v>2941</v>
      </c>
    </row>
    <row r="6" spans="1:15" s="9" customFormat="1" ht="15" customHeight="1">
      <c r="A6" s="11" t="s">
        <v>18</v>
      </c>
      <c r="B6" s="8">
        <v>14316</v>
      </c>
      <c r="C6" s="8">
        <v>1002</v>
      </c>
      <c r="D6" s="8">
        <v>8858</v>
      </c>
      <c r="E6" s="8">
        <v>86238</v>
      </c>
      <c r="F6" s="8">
        <v>200254</v>
      </c>
      <c r="G6" s="8">
        <v>697</v>
      </c>
      <c r="H6" s="8">
        <v>102</v>
      </c>
      <c r="I6" s="8">
        <v>3508</v>
      </c>
      <c r="J6" s="8">
        <v>152893</v>
      </c>
      <c r="K6" s="8">
        <v>147766</v>
      </c>
      <c r="L6" s="8">
        <v>308538</v>
      </c>
      <c r="M6" s="8">
        <v>300659</v>
      </c>
      <c r="N6" s="8">
        <v>-3</v>
      </c>
      <c r="O6" s="8">
        <v>3060</v>
      </c>
    </row>
    <row r="7" spans="1:15" s="10" customFormat="1" ht="15" customHeight="1">
      <c r="A7" s="11" t="s">
        <v>19</v>
      </c>
      <c r="B7" s="8">
        <v>8032</v>
      </c>
      <c r="C7" s="8">
        <v>633</v>
      </c>
      <c r="D7" s="8">
        <v>6012</v>
      </c>
      <c r="E7" s="8">
        <v>40554</v>
      </c>
      <c r="F7" s="8">
        <v>89926</v>
      </c>
      <c r="G7" s="8">
        <v>688</v>
      </c>
      <c r="H7" s="8">
        <v>93</v>
      </c>
      <c r="I7" s="8">
        <v>1289</v>
      </c>
      <c r="J7" s="8">
        <v>80855</v>
      </c>
      <c r="K7" s="8">
        <v>58340</v>
      </c>
      <c r="L7" s="8">
        <v>139376</v>
      </c>
      <c r="M7" s="8">
        <v>139195</v>
      </c>
      <c r="N7" s="8">
        <v>0</v>
      </c>
      <c r="O7" s="8">
        <v>2037</v>
      </c>
    </row>
    <row r="8" spans="1:15" s="10" customFormat="1" ht="15" customHeight="1">
      <c r="A8" s="7" t="s">
        <v>20</v>
      </c>
      <c r="B8" s="8">
        <v>9281</v>
      </c>
      <c r="C8" s="8">
        <v>401</v>
      </c>
      <c r="D8" s="8">
        <v>17616</v>
      </c>
      <c r="E8" s="8">
        <v>89222</v>
      </c>
      <c r="F8" s="8">
        <v>49626</v>
      </c>
      <c r="G8" s="8">
        <v>471</v>
      </c>
      <c r="H8" s="8">
        <v>25</v>
      </c>
      <c r="I8" s="8">
        <v>1486</v>
      </c>
      <c r="J8" s="8">
        <v>78107</v>
      </c>
      <c r="K8" s="8">
        <v>80740</v>
      </c>
      <c r="L8" s="8">
        <v>161852</v>
      </c>
      <c r="M8" s="8">
        <v>158847</v>
      </c>
      <c r="N8" s="8">
        <v>-2</v>
      </c>
      <c r="O8" s="8">
        <v>2490</v>
      </c>
    </row>
    <row r="9" spans="1:15" s="10" customFormat="1" ht="15" customHeight="1">
      <c r="A9" s="7" t="s">
        <v>21</v>
      </c>
      <c r="B9" s="8">
        <v>2007</v>
      </c>
      <c r="C9" s="8">
        <v>2178</v>
      </c>
      <c r="D9" s="8">
        <v>3124</v>
      </c>
      <c r="E9" s="8">
        <v>4154</v>
      </c>
      <c r="F9" s="8">
        <v>3970</v>
      </c>
      <c r="G9" s="8">
        <v>15</v>
      </c>
      <c r="H9" s="8">
        <v>135</v>
      </c>
      <c r="I9" s="8">
        <v>277</v>
      </c>
      <c r="J9" s="8">
        <v>6309</v>
      </c>
      <c r="K9" s="8">
        <v>7544</v>
      </c>
      <c r="L9" s="8">
        <v>13825</v>
      </c>
      <c r="M9" s="8">
        <v>13853</v>
      </c>
      <c r="N9" s="8">
        <v>0</v>
      </c>
      <c r="O9" s="8">
        <v>593</v>
      </c>
    </row>
    <row r="10" spans="1:15" s="10" customFormat="1" ht="15" customHeight="1">
      <c r="A10" s="7" t="s">
        <v>22</v>
      </c>
      <c r="B10" s="8">
        <v>5567</v>
      </c>
      <c r="C10" s="8">
        <v>1619</v>
      </c>
      <c r="D10" s="8">
        <v>13265</v>
      </c>
      <c r="E10" s="8">
        <v>25139</v>
      </c>
      <c r="F10" s="8">
        <v>28401</v>
      </c>
      <c r="G10" s="8">
        <v>216</v>
      </c>
      <c r="H10" s="8">
        <v>150</v>
      </c>
      <c r="I10" s="8">
        <v>895</v>
      </c>
      <c r="J10" s="8">
        <v>52574</v>
      </c>
      <c r="K10" s="8">
        <v>17111</v>
      </c>
      <c r="L10" s="8">
        <v>65133</v>
      </c>
      <c r="M10" s="8">
        <v>69685</v>
      </c>
      <c r="N10" s="8">
        <v>7</v>
      </c>
      <c r="O10" s="8">
        <v>1661</v>
      </c>
    </row>
    <row r="11" spans="1:15" s="10" customFormat="1" ht="15" customHeight="1">
      <c r="A11" s="7" t="s">
        <v>23</v>
      </c>
      <c r="B11" s="8">
        <v>5189</v>
      </c>
      <c r="C11" s="8">
        <v>10813</v>
      </c>
      <c r="D11" s="8">
        <v>24773</v>
      </c>
      <c r="E11" s="8">
        <v>28455</v>
      </c>
      <c r="F11" s="8">
        <v>30436</v>
      </c>
      <c r="G11" s="8">
        <v>21</v>
      </c>
      <c r="H11" s="8">
        <v>86</v>
      </c>
      <c r="I11" s="8">
        <v>1521</v>
      </c>
      <c r="J11" s="8">
        <v>64647</v>
      </c>
      <c r="K11" s="8">
        <v>31458</v>
      </c>
      <c r="L11" s="8">
        <v>72187</v>
      </c>
      <c r="M11" s="8">
        <v>96105</v>
      </c>
      <c r="N11" s="8">
        <v>33</v>
      </c>
      <c r="O11" s="8">
        <v>2199</v>
      </c>
    </row>
    <row r="12" spans="1:15" s="10" customFormat="1" ht="15" customHeight="1">
      <c r="A12" s="7" t="s">
        <v>24</v>
      </c>
      <c r="B12" s="8">
        <v>5595</v>
      </c>
      <c r="C12" s="8">
        <v>708</v>
      </c>
      <c r="D12" s="8">
        <v>6361</v>
      </c>
      <c r="E12" s="8">
        <v>24767</v>
      </c>
      <c r="F12" s="8">
        <v>111899</v>
      </c>
      <c r="G12" s="8">
        <v>398</v>
      </c>
      <c r="H12" s="8">
        <v>25</v>
      </c>
      <c r="I12" s="8">
        <v>1933</v>
      </c>
      <c r="J12" s="8">
        <v>79941</v>
      </c>
      <c r="K12" s="8">
        <v>66150</v>
      </c>
      <c r="L12" s="8">
        <v>146673</v>
      </c>
      <c r="M12" s="8">
        <v>146091</v>
      </c>
      <c r="N12" s="8">
        <v>0</v>
      </c>
      <c r="O12" s="8">
        <v>2311</v>
      </c>
    </row>
    <row r="13" spans="1:15" s="9" customFormat="1" ht="15" customHeight="1">
      <c r="A13" s="7" t="s">
        <v>25</v>
      </c>
      <c r="B13" s="8">
        <v>4619</v>
      </c>
      <c r="C13" s="8">
        <v>698</v>
      </c>
      <c r="D13" s="8">
        <v>6299</v>
      </c>
      <c r="E13" s="8">
        <v>22734</v>
      </c>
      <c r="F13" s="8">
        <v>60080</v>
      </c>
      <c r="G13" s="8">
        <v>410</v>
      </c>
      <c r="H13" s="8">
        <v>28</v>
      </c>
      <c r="I13" s="8">
        <v>1302</v>
      </c>
      <c r="J13" s="8">
        <v>52823</v>
      </c>
      <c r="K13" s="8">
        <v>38728</v>
      </c>
      <c r="L13" s="8">
        <v>90032</v>
      </c>
      <c r="M13" s="8">
        <v>91551</v>
      </c>
      <c r="N13" s="8">
        <v>2</v>
      </c>
      <c r="O13" s="8">
        <v>1979</v>
      </c>
    </row>
    <row r="14" spans="1:15" s="10" customFormat="1" ht="15" customHeight="1">
      <c r="A14" s="7" t="s">
        <v>26</v>
      </c>
      <c r="B14" s="8">
        <v>13706</v>
      </c>
      <c r="C14" s="8">
        <v>310</v>
      </c>
      <c r="D14" s="8">
        <v>22290</v>
      </c>
      <c r="E14" s="8">
        <v>493584</v>
      </c>
      <c r="F14" s="8">
        <v>48664</v>
      </c>
      <c r="G14" s="8">
        <v>198</v>
      </c>
      <c r="H14" s="8">
        <v>45</v>
      </c>
      <c r="I14" s="8">
        <v>8080</v>
      </c>
      <c r="J14" s="8">
        <v>214146</v>
      </c>
      <c r="K14" s="8">
        <v>359025</v>
      </c>
      <c r="L14" s="8">
        <v>580043</v>
      </c>
      <c r="M14" s="8">
        <v>573171</v>
      </c>
      <c r="N14" s="8">
        <v>-1</v>
      </c>
      <c r="O14" s="8">
        <v>3346</v>
      </c>
    </row>
    <row r="15" spans="1:15" s="9" customFormat="1" ht="15" customHeight="1">
      <c r="A15" s="7" t="s">
        <v>27</v>
      </c>
      <c r="B15" s="8">
        <v>13812</v>
      </c>
      <c r="C15" s="8">
        <v>170</v>
      </c>
      <c r="D15" s="8">
        <v>3788</v>
      </c>
      <c r="E15" s="8">
        <v>48137</v>
      </c>
      <c r="F15" s="8">
        <v>323059</v>
      </c>
      <c r="G15" s="8">
        <v>148</v>
      </c>
      <c r="H15" s="8">
        <v>12</v>
      </c>
      <c r="I15" s="8">
        <v>4822</v>
      </c>
      <c r="J15" s="8">
        <v>141583</v>
      </c>
      <c r="K15" s="8">
        <v>238553</v>
      </c>
      <c r="L15" s="8">
        <v>404014</v>
      </c>
      <c r="M15" s="8">
        <v>380136</v>
      </c>
      <c r="N15" s="8">
        <v>-6</v>
      </c>
      <c r="O15" s="8">
        <v>3344</v>
      </c>
    </row>
    <row r="16" spans="1:15" s="10" customFormat="1" ht="15" customHeight="1">
      <c r="A16" s="7" t="s">
        <v>28</v>
      </c>
      <c r="B16" s="8">
        <v>6880</v>
      </c>
      <c r="C16" s="8">
        <v>7560</v>
      </c>
      <c r="D16" s="8">
        <v>13499</v>
      </c>
      <c r="E16" s="8">
        <v>66430</v>
      </c>
      <c r="F16" s="8">
        <v>82559</v>
      </c>
      <c r="G16" s="8">
        <v>60</v>
      </c>
      <c r="H16" s="8">
        <v>47</v>
      </c>
      <c r="I16" s="8">
        <v>2301</v>
      </c>
      <c r="J16" s="8">
        <v>75036</v>
      </c>
      <c r="K16" s="8">
        <v>97420</v>
      </c>
      <c r="L16" s="8">
        <v>166433</v>
      </c>
      <c r="M16" s="8">
        <v>172456</v>
      </c>
      <c r="N16" s="8">
        <v>4</v>
      </c>
      <c r="O16" s="8">
        <v>2578</v>
      </c>
    </row>
    <row r="17" spans="1:15" s="9" customFormat="1" ht="15" customHeight="1">
      <c r="A17" s="7" t="s">
        <v>29</v>
      </c>
      <c r="B17" s="8">
        <v>4504</v>
      </c>
      <c r="C17" s="8">
        <v>1219</v>
      </c>
      <c r="D17" s="8">
        <v>66251</v>
      </c>
      <c r="E17" s="8">
        <v>12642</v>
      </c>
      <c r="F17" s="8">
        <v>19160</v>
      </c>
      <c r="G17" s="8">
        <v>22</v>
      </c>
      <c r="H17" s="8">
        <v>22</v>
      </c>
      <c r="I17" s="8">
        <v>1339</v>
      </c>
      <c r="J17" s="8">
        <v>46428</v>
      </c>
      <c r="K17" s="8">
        <v>54227</v>
      </c>
      <c r="L17" s="8">
        <v>101740</v>
      </c>
      <c r="M17" s="8">
        <v>100655</v>
      </c>
      <c r="N17" s="8">
        <v>-1</v>
      </c>
      <c r="O17" s="8">
        <v>1979</v>
      </c>
    </row>
    <row r="18" spans="1:15" s="9" customFormat="1" ht="15" customHeight="1">
      <c r="A18" s="7" t="s">
        <v>30</v>
      </c>
      <c r="B18" s="8">
        <v>3365</v>
      </c>
      <c r="C18" s="8">
        <v>483</v>
      </c>
      <c r="D18" s="8">
        <v>1761</v>
      </c>
      <c r="E18" s="8">
        <v>6255</v>
      </c>
      <c r="F18" s="8">
        <v>14386</v>
      </c>
      <c r="G18" s="8">
        <v>5</v>
      </c>
      <c r="H18" s="8">
        <v>81</v>
      </c>
      <c r="I18" s="8">
        <v>278</v>
      </c>
      <c r="J18" s="8">
        <v>7428</v>
      </c>
      <c r="K18" s="8">
        <v>15821</v>
      </c>
      <c r="L18" s="8">
        <v>22867</v>
      </c>
      <c r="M18" s="8">
        <v>23249</v>
      </c>
      <c r="N18" s="8">
        <v>2</v>
      </c>
      <c r="O18" s="8">
        <v>1225</v>
      </c>
    </row>
    <row r="19" spans="1:15" s="9" customFormat="1" ht="15" customHeight="1">
      <c r="A19" s="7" t="s">
        <v>31</v>
      </c>
      <c r="B19" s="8">
        <v>1181</v>
      </c>
      <c r="C19" s="8">
        <v>118</v>
      </c>
      <c r="D19" s="8">
        <v>457</v>
      </c>
      <c r="E19" s="8">
        <v>1026</v>
      </c>
      <c r="F19" s="8">
        <v>3464</v>
      </c>
      <c r="G19" s="8">
        <v>4</v>
      </c>
      <c r="H19" s="8">
        <v>32</v>
      </c>
      <c r="I19" s="8">
        <v>59</v>
      </c>
      <c r="J19" s="8">
        <v>2574</v>
      </c>
      <c r="K19" s="8">
        <v>2586</v>
      </c>
      <c r="L19" s="8">
        <v>5053</v>
      </c>
      <c r="M19" s="8">
        <v>5160</v>
      </c>
      <c r="N19" s="8">
        <v>2</v>
      </c>
      <c r="O19" s="8">
        <v>705</v>
      </c>
    </row>
    <row r="20" spans="1:15" s="10" customFormat="1" ht="15" customHeight="1">
      <c r="A20" s="7" t="s">
        <v>32</v>
      </c>
      <c r="B20" s="8">
        <v>1565</v>
      </c>
      <c r="C20" s="8">
        <v>541</v>
      </c>
      <c r="D20" s="8">
        <v>1842</v>
      </c>
      <c r="E20" s="8">
        <v>4893</v>
      </c>
      <c r="F20" s="8">
        <v>15891</v>
      </c>
      <c r="G20" s="8">
        <v>36</v>
      </c>
      <c r="H20" s="8">
        <v>1</v>
      </c>
      <c r="I20" s="8">
        <v>318</v>
      </c>
      <c r="J20" s="8">
        <v>11455</v>
      </c>
      <c r="K20" s="8">
        <v>12067</v>
      </c>
      <c r="L20" s="8">
        <v>24675</v>
      </c>
      <c r="M20" s="8">
        <v>23522</v>
      </c>
      <c r="N20" s="8">
        <v>-5</v>
      </c>
      <c r="O20" s="8">
        <v>1204</v>
      </c>
    </row>
    <row r="21" spans="1:15" s="9" customFormat="1" ht="15" customHeight="1">
      <c r="A21" s="7" t="s">
        <v>33</v>
      </c>
      <c r="B21" s="8">
        <v>9733</v>
      </c>
      <c r="C21" s="8">
        <v>9372</v>
      </c>
      <c r="D21" s="8">
        <v>33066</v>
      </c>
      <c r="E21" s="8">
        <v>51201</v>
      </c>
      <c r="F21" s="8">
        <v>217560</v>
      </c>
      <c r="G21" s="8">
        <v>85</v>
      </c>
      <c r="H21" s="8">
        <v>42</v>
      </c>
      <c r="I21" s="8">
        <v>3499</v>
      </c>
      <c r="J21" s="8">
        <v>144780</v>
      </c>
      <c r="K21" s="8">
        <v>170045</v>
      </c>
      <c r="L21" s="8">
        <v>326392</v>
      </c>
      <c r="M21" s="8">
        <v>314825</v>
      </c>
      <c r="N21" s="8">
        <v>-4</v>
      </c>
      <c r="O21" s="8">
        <v>3016</v>
      </c>
    </row>
    <row r="22" spans="1:15" s="10" customFormat="1" ht="15" customHeight="1">
      <c r="A22" s="7" t="s">
        <v>34</v>
      </c>
      <c r="B22" s="8">
        <v>5838</v>
      </c>
      <c r="C22" s="8">
        <v>151548</v>
      </c>
      <c r="D22" s="8">
        <v>36154</v>
      </c>
      <c r="E22" s="8">
        <v>14892</v>
      </c>
      <c r="F22" s="8">
        <v>17892</v>
      </c>
      <c r="G22" s="8">
        <v>47</v>
      </c>
      <c r="H22" s="8">
        <v>571</v>
      </c>
      <c r="I22" s="8">
        <v>4131</v>
      </c>
      <c r="J22" s="8">
        <v>98216</v>
      </c>
      <c r="K22" s="8">
        <v>127019</v>
      </c>
      <c r="L22" s="8">
        <v>216783</v>
      </c>
      <c r="M22" s="8">
        <v>225235</v>
      </c>
      <c r="N22" s="8">
        <v>4</v>
      </c>
      <c r="O22" s="8">
        <v>2428</v>
      </c>
    </row>
    <row r="23" spans="1:15" s="10" customFormat="1" ht="15" customHeight="1">
      <c r="A23" s="7" t="s">
        <v>35</v>
      </c>
      <c r="B23" s="8">
        <v>453</v>
      </c>
      <c r="C23" s="8">
        <v>57</v>
      </c>
      <c r="D23" s="8">
        <v>116</v>
      </c>
      <c r="E23" s="8">
        <v>423</v>
      </c>
      <c r="F23" s="8">
        <v>1992</v>
      </c>
      <c r="G23" s="8">
        <v>4</v>
      </c>
      <c r="H23" s="8">
        <v>27</v>
      </c>
      <c r="I23" s="8">
        <v>39</v>
      </c>
      <c r="J23" s="8">
        <v>940</v>
      </c>
      <c r="K23" s="8">
        <v>1718</v>
      </c>
      <c r="L23" s="8">
        <v>2926</v>
      </c>
      <c r="M23" s="8">
        <v>2658</v>
      </c>
      <c r="N23" s="8">
        <v>-9</v>
      </c>
      <c r="O23" s="8">
        <v>385</v>
      </c>
    </row>
    <row r="24" spans="1:15" s="10" customFormat="1" ht="15" customHeight="1">
      <c r="A24" s="7" t="s">
        <v>36</v>
      </c>
      <c r="B24" s="8">
        <v>670</v>
      </c>
      <c r="C24" s="8">
        <v>249</v>
      </c>
      <c r="D24" s="8">
        <v>434</v>
      </c>
      <c r="E24" s="8">
        <v>594</v>
      </c>
      <c r="F24" s="8">
        <v>1140</v>
      </c>
      <c r="G24" s="8">
        <v>2</v>
      </c>
      <c r="H24" s="8">
        <v>4</v>
      </c>
      <c r="I24" s="8">
        <v>56</v>
      </c>
      <c r="J24" s="8">
        <v>1114</v>
      </c>
      <c r="K24" s="8">
        <v>1365</v>
      </c>
      <c r="L24" s="8">
        <v>2459</v>
      </c>
      <c r="M24" s="8">
        <v>2479</v>
      </c>
      <c r="N24" s="8">
        <v>1</v>
      </c>
      <c r="O24" s="8">
        <v>320</v>
      </c>
    </row>
    <row r="25" spans="1:15" s="9" customFormat="1" ht="15" customHeight="1">
      <c r="A25" s="7" t="s">
        <v>37</v>
      </c>
      <c r="B25" s="8">
        <v>1099</v>
      </c>
      <c r="C25" s="8">
        <v>23</v>
      </c>
      <c r="D25" s="8">
        <v>408</v>
      </c>
      <c r="E25" s="8">
        <v>2024</v>
      </c>
      <c r="F25" s="8">
        <v>3554</v>
      </c>
      <c r="G25" s="8">
        <v>6</v>
      </c>
      <c r="H25" s="8">
        <v>1</v>
      </c>
      <c r="I25" s="8">
        <v>67</v>
      </c>
      <c r="J25" s="8">
        <v>2976</v>
      </c>
      <c r="K25" s="8">
        <v>3107</v>
      </c>
      <c r="L25" s="8">
        <v>6409</v>
      </c>
      <c r="M25" s="8">
        <v>6083</v>
      </c>
      <c r="N25" s="8">
        <v>-5</v>
      </c>
      <c r="O25" s="8">
        <v>579</v>
      </c>
    </row>
    <row r="26" spans="1:15" s="10" customFormat="1" ht="15" customHeight="1">
      <c r="A26" s="7" t="s">
        <v>38</v>
      </c>
      <c r="B26" s="8">
        <v>3162</v>
      </c>
      <c r="C26" s="8">
        <v>300</v>
      </c>
      <c r="D26" s="8">
        <v>2579</v>
      </c>
      <c r="E26" s="8">
        <v>6814</v>
      </c>
      <c r="F26" s="8">
        <v>8875</v>
      </c>
      <c r="G26" s="8">
        <v>6</v>
      </c>
      <c r="H26" s="8">
        <v>17</v>
      </c>
      <c r="I26" s="8">
        <v>273</v>
      </c>
      <c r="J26" s="8">
        <v>10230</v>
      </c>
      <c r="K26" s="8">
        <v>8634</v>
      </c>
      <c r="L26" s="8">
        <v>19018</v>
      </c>
      <c r="M26" s="8">
        <v>18864</v>
      </c>
      <c r="N26" s="8">
        <v>-1</v>
      </c>
      <c r="O26" s="8">
        <v>1250</v>
      </c>
    </row>
    <row r="27" spans="1:15" s="10" customFormat="1" ht="15" customHeight="1">
      <c r="A27" s="7" t="s">
        <v>39</v>
      </c>
      <c r="B27" s="8">
        <v>2721</v>
      </c>
      <c r="C27" s="8">
        <v>30</v>
      </c>
      <c r="D27" s="8">
        <v>411</v>
      </c>
      <c r="E27" s="8">
        <v>4147</v>
      </c>
      <c r="F27" s="8">
        <v>20217</v>
      </c>
      <c r="G27" s="8">
        <v>299</v>
      </c>
      <c r="H27" s="8">
        <v>12</v>
      </c>
      <c r="I27" s="8">
        <v>226</v>
      </c>
      <c r="J27" s="8">
        <v>19138</v>
      </c>
      <c r="K27" s="8">
        <v>6204</v>
      </c>
      <c r="L27" s="8">
        <v>25074</v>
      </c>
      <c r="M27" s="8">
        <v>25342</v>
      </c>
      <c r="N27" s="8">
        <v>1</v>
      </c>
      <c r="O27" s="8">
        <v>881</v>
      </c>
    </row>
    <row r="28" spans="1:15" s="9" customFormat="1" ht="15" customHeight="1">
      <c r="A28" s="7" t="s">
        <v>40</v>
      </c>
      <c r="B28" s="8">
        <v>4590</v>
      </c>
      <c r="C28" s="8">
        <v>97</v>
      </c>
      <c r="D28" s="8">
        <v>1195</v>
      </c>
      <c r="E28" s="8">
        <v>13108</v>
      </c>
      <c r="F28" s="8">
        <v>41771</v>
      </c>
      <c r="G28" s="8">
        <v>393</v>
      </c>
      <c r="H28" s="8">
        <v>19</v>
      </c>
      <c r="I28" s="8">
        <v>548</v>
      </c>
      <c r="J28" s="8">
        <v>40971</v>
      </c>
      <c r="K28" s="8">
        <v>16160</v>
      </c>
      <c r="L28" s="8">
        <v>57399</v>
      </c>
      <c r="M28" s="8">
        <v>57131</v>
      </c>
      <c r="N28" s="8">
        <v>0</v>
      </c>
      <c r="O28" s="8">
        <v>1430</v>
      </c>
    </row>
    <row r="29" spans="1:15" s="9" customFormat="1" ht="15" customHeight="1">
      <c r="A29" s="7" t="s">
        <v>41</v>
      </c>
      <c r="B29" s="8">
        <v>7604</v>
      </c>
      <c r="C29" s="8">
        <v>2047</v>
      </c>
      <c r="D29" s="8">
        <v>14857</v>
      </c>
      <c r="E29" s="8">
        <v>94390</v>
      </c>
      <c r="F29" s="8">
        <v>47673</v>
      </c>
      <c r="G29" s="8">
        <v>128</v>
      </c>
      <c r="H29" s="8">
        <v>85</v>
      </c>
      <c r="I29" s="8">
        <v>1891</v>
      </c>
      <c r="J29" s="8">
        <v>97908</v>
      </c>
      <c r="K29" s="8">
        <v>63163</v>
      </c>
      <c r="L29" s="8">
        <v>170653</v>
      </c>
      <c r="M29" s="8">
        <v>161071</v>
      </c>
      <c r="N29" s="8">
        <v>-6</v>
      </c>
      <c r="O29" s="8">
        <v>2391</v>
      </c>
    </row>
    <row r="30" spans="1:15" s="9" customFormat="1" ht="15" customHeight="1">
      <c r="A30" s="7" t="s">
        <v>42</v>
      </c>
      <c r="B30" s="8">
        <v>2322</v>
      </c>
      <c r="C30" s="8">
        <v>68</v>
      </c>
      <c r="D30" s="8">
        <v>1025</v>
      </c>
      <c r="E30" s="8">
        <v>6930</v>
      </c>
      <c r="F30" s="8">
        <v>15451</v>
      </c>
      <c r="G30" s="8">
        <v>69</v>
      </c>
      <c r="H30" s="8">
        <v>10</v>
      </c>
      <c r="I30" s="8">
        <v>249</v>
      </c>
      <c r="J30" s="8">
        <v>17026</v>
      </c>
      <c r="K30" s="8">
        <v>6776</v>
      </c>
      <c r="L30" s="8">
        <v>25741</v>
      </c>
      <c r="M30" s="8">
        <v>23802</v>
      </c>
      <c r="N30" s="8">
        <v>-8</v>
      </c>
      <c r="O30" s="8">
        <v>1170</v>
      </c>
    </row>
    <row r="31" spans="1:15" s="10" customFormat="1" ht="15" customHeight="1">
      <c r="A31" s="7" t="s">
        <v>43</v>
      </c>
      <c r="B31" s="8">
        <v>9210</v>
      </c>
      <c r="C31" s="8">
        <v>2087</v>
      </c>
      <c r="D31" s="8">
        <v>37412</v>
      </c>
      <c r="E31" s="8">
        <v>116708</v>
      </c>
      <c r="F31" s="8">
        <v>150510</v>
      </c>
      <c r="G31" s="8">
        <v>177</v>
      </c>
      <c r="H31" s="8">
        <v>34</v>
      </c>
      <c r="I31" s="8">
        <v>4287</v>
      </c>
      <c r="J31" s="8">
        <v>104302</v>
      </c>
      <c r="K31" s="8">
        <v>206913</v>
      </c>
      <c r="L31" s="8">
        <v>311759</v>
      </c>
      <c r="M31" s="8">
        <v>311215</v>
      </c>
      <c r="N31" s="8">
        <v>0</v>
      </c>
      <c r="O31" s="8">
        <v>3050</v>
      </c>
    </row>
    <row r="32" spans="1:15" s="10" customFormat="1" ht="15" customHeight="1">
      <c r="A32" s="7" t="s">
        <v>44</v>
      </c>
      <c r="B32" s="8">
        <v>1011</v>
      </c>
      <c r="C32" s="8">
        <v>0</v>
      </c>
      <c r="D32" s="8">
        <v>264</v>
      </c>
      <c r="E32" s="8">
        <v>5519</v>
      </c>
      <c r="F32" s="8">
        <v>9552</v>
      </c>
      <c r="G32" s="8">
        <v>2</v>
      </c>
      <c r="H32" s="8">
        <v>0</v>
      </c>
      <c r="I32" s="8">
        <v>387</v>
      </c>
      <c r="J32" s="8">
        <v>5956</v>
      </c>
      <c r="K32" s="8">
        <v>9768</v>
      </c>
      <c r="L32" s="8">
        <v>9640</v>
      </c>
      <c r="M32" s="8">
        <v>15724</v>
      </c>
      <c r="N32" s="8">
        <v>63</v>
      </c>
      <c r="O32" s="8">
        <v>1016</v>
      </c>
    </row>
    <row r="33" spans="1:15" s="10" customFormat="1" ht="15" customHeight="1">
      <c r="A33" s="7" t="s">
        <v>45</v>
      </c>
      <c r="B33" s="8">
        <v>1642</v>
      </c>
      <c r="C33" s="8">
        <v>1167</v>
      </c>
      <c r="D33" s="8">
        <v>18699</v>
      </c>
      <c r="E33" s="8">
        <v>20188</v>
      </c>
      <c r="F33" s="8">
        <v>2709</v>
      </c>
      <c r="G33" s="8">
        <v>4</v>
      </c>
      <c r="H33" s="8">
        <v>0</v>
      </c>
      <c r="I33" s="8">
        <v>674</v>
      </c>
      <c r="J33" s="8">
        <v>16804</v>
      </c>
      <c r="K33" s="8">
        <v>26637</v>
      </c>
      <c r="L33" s="8">
        <v>30964</v>
      </c>
      <c r="M33" s="8">
        <v>43441</v>
      </c>
      <c r="N33" s="8">
        <v>40</v>
      </c>
      <c r="O33" s="8">
        <v>1333</v>
      </c>
    </row>
    <row r="34" spans="1:15" s="9" customFormat="1" ht="15" customHeight="1">
      <c r="A34" s="7" t="s">
        <v>46</v>
      </c>
      <c r="B34" s="8">
        <v>8323</v>
      </c>
      <c r="C34" s="8">
        <v>9789</v>
      </c>
      <c r="D34" s="8">
        <v>32441</v>
      </c>
      <c r="E34" s="8">
        <v>69166</v>
      </c>
      <c r="F34" s="8">
        <v>66151</v>
      </c>
      <c r="G34" s="8">
        <v>91</v>
      </c>
      <c r="H34" s="8">
        <v>6268</v>
      </c>
      <c r="I34" s="8">
        <v>3227</v>
      </c>
      <c r="J34" s="8">
        <v>68971</v>
      </c>
      <c r="K34" s="8">
        <v>118162</v>
      </c>
      <c r="L34" s="8">
        <v>180435</v>
      </c>
      <c r="M34" s="8">
        <v>187133</v>
      </c>
      <c r="N34" s="8">
        <v>4</v>
      </c>
      <c r="O34" s="8">
        <v>2607</v>
      </c>
    </row>
    <row r="35" spans="1:15" s="10" customFormat="1" ht="15" customHeight="1">
      <c r="A35" s="7" t="s">
        <v>47</v>
      </c>
      <c r="B35" s="8">
        <v>2091</v>
      </c>
      <c r="C35" s="8">
        <v>573</v>
      </c>
      <c r="D35" s="8">
        <v>3473</v>
      </c>
      <c r="E35" s="8">
        <v>10072</v>
      </c>
      <c r="F35" s="8">
        <v>14720</v>
      </c>
      <c r="G35" s="8">
        <v>11</v>
      </c>
      <c r="H35" s="8">
        <v>0</v>
      </c>
      <c r="I35" s="8">
        <v>496</v>
      </c>
      <c r="J35" s="8">
        <v>9821</v>
      </c>
      <c r="K35" s="8">
        <v>19524</v>
      </c>
      <c r="L35" s="8">
        <v>27451</v>
      </c>
      <c r="M35" s="8">
        <v>29345</v>
      </c>
      <c r="N35" s="8">
        <v>7</v>
      </c>
      <c r="O35" s="8">
        <v>1198</v>
      </c>
    </row>
    <row r="36" spans="1:15" s="9" customFormat="1" ht="15" customHeight="1">
      <c r="A36" s="7" t="s">
        <v>48</v>
      </c>
      <c r="B36" s="8">
        <v>9412</v>
      </c>
      <c r="C36" s="8">
        <v>628</v>
      </c>
      <c r="D36" s="8">
        <v>11197</v>
      </c>
      <c r="E36" s="8">
        <v>44057</v>
      </c>
      <c r="F36" s="8">
        <v>160304</v>
      </c>
      <c r="G36" s="8">
        <v>342</v>
      </c>
      <c r="H36" s="8">
        <v>55</v>
      </c>
      <c r="I36" s="8">
        <v>2809</v>
      </c>
      <c r="J36" s="8">
        <v>104471</v>
      </c>
      <c r="K36" s="8">
        <v>114921</v>
      </c>
      <c r="L36" s="8">
        <v>222501</v>
      </c>
      <c r="M36" s="8">
        <v>219392</v>
      </c>
      <c r="N36" s="8">
        <v>-1</v>
      </c>
      <c r="O36" s="8">
        <v>2802</v>
      </c>
    </row>
    <row r="37" spans="1:15" s="10" customFormat="1" ht="15" customHeight="1">
      <c r="A37" s="12" t="s">
        <v>49</v>
      </c>
      <c r="B37" s="8">
        <v>4333</v>
      </c>
      <c r="C37" s="8">
        <v>37</v>
      </c>
      <c r="D37" s="8">
        <v>891</v>
      </c>
      <c r="E37" s="8">
        <v>5357</v>
      </c>
      <c r="F37" s="8">
        <v>14493</v>
      </c>
      <c r="G37" s="8">
        <v>23</v>
      </c>
      <c r="H37" s="8">
        <v>1</v>
      </c>
      <c r="I37" s="8">
        <v>967</v>
      </c>
      <c r="J37" s="8">
        <v>4384</v>
      </c>
      <c r="K37" s="8">
        <v>17385</v>
      </c>
      <c r="L37" s="8">
        <v>20853</v>
      </c>
      <c r="M37" s="8">
        <v>21769</v>
      </c>
      <c r="N37" s="8">
        <v>4</v>
      </c>
      <c r="O37" s="8">
        <v>1639</v>
      </c>
    </row>
    <row r="38" spans="1:15" s="10" customFormat="1" ht="15" customHeight="1">
      <c r="A38" s="12" t="s">
        <v>50</v>
      </c>
      <c r="B38" s="8">
        <v>5323</v>
      </c>
      <c r="C38" s="8">
        <v>310</v>
      </c>
      <c r="D38" s="8">
        <v>1682</v>
      </c>
      <c r="E38" s="8">
        <v>8988</v>
      </c>
      <c r="F38" s="8">
        <v>25157</v>
      </c>
      <c r="G38" s="8">
        <v>15</v>
      </c>
      <c r="H38" s="8">
        <v>2</v>
      </c>
      <c r="I38" s="8">
        <v>1595</v>
      </c>
      <c r="J38" s="8">
        <v>9317</v>
      </c>
      <c r="K38" s="8">
        <v>28432</v>
      </c>
      <c r="L38" s="8">
        <v>36249</v>
      </c>
      <c r="M38" s="8">
        <v>37749</v>
      </c>
      <c r="N38" s="8">
        <v>4</v>
      </c>
      <c r="O38" s="8">
        <v>2070</v>
      </c>
    </row>
    <row r="39" spans="1:15" s="10" customFormat="1" ht="15" customHeight="1">
      <c r="A39" s="12" t="s">
        <v>51</v>
      </c>
      <c r="B39" s="8">
        <v>1714</v>
      </c>
      <c r="C39" s="8">
        <v>17</v>
      </c>
      <c r="D39" s="8">
        <v>216</v>
      </c>
      <c r="E39" s="8">
        <v>1083</v>
      </c>
      <c r="F39" s="8">
        <v>4488</v>
      </c>
      <c r="G39" s="8">
        <v>2</v>
      </c>
      <c r="H39" s="8">
        <v>0</v>
      </c>
      <c r="I39" s="8">
        <v>234</v>
      </c>
      <c r="J39" s="8">
        <v>1626</v>
      </c>
      <c r="K39" s="8">
        <v>4414</v>
      </c>
      <c r="L39" s="8">
        <v>5777</v>
      </c>
      <c r="M39" s="8">
        <v>6040</v>
      </c>
      <c r="N39" s="8">
        <v>5</v>
      </c>
      <c r="O39" s="8">
        <v>938</v>
      </c>
    </row>
    <row r="40" spans="1:15" s="9" customFormat="1" ht="15" customHeight="1">
      <c r="A40" s="7" t="s">
        <v>52</v>
      </c>
      <c r="B40" s="8">
        <v>13315</v>
      </c>
      <c r="C40" s="8">
        <v>4189</v>
      </c>
      <c r="D40" s="8">
        <v>67852</v>
      </c>
      <c r="E40" s="8">
        <v>402925</v>
      </c>
      <c r="F40" s="8">
        <v>14650</v>
      </c>
      <c r="G40" s="8">
        <v>110</v>
      </c>
      <c r="H40" s="8">
        <v>98</v>
      </c>
      <c r="I40" s="8">
        <v>6749</v>
      </c>
      <c r="J40" s="8">
        <v>223147</v>
      </c>
      <c r="K40" s="8">
        <v>273426</v>
      </c>
      <c r="L40" s="8">
        <v>501530</v>
      </c>
      <c r="M40" s="8">
        <v>496573</v>
      </c>
      <c r="N40" s="8">
        <v>-1</v>
      </c>
      <c r="O40" s="8">
        <v>3177</v>
      </c>
    </row>
    <row r="41" spans="1:15" s="9" customFormat="1" ht="15" customHeight="1">
      <c r="A41" s="7" t="s">
        <v>53</v>
      </c>
      <c r="B41" s="8">
        <v>7696</v>
      </c>
      <c r="C41" s="8">
        <v>26704</v>
      </c>
      <c r="D41" s="8">
        <v>249482</v>
      </c>
      <c r="E41" s="8">
        <v>22617</v>
      </c>
      <c r="F41" s="8">
        <v>8116</v>
      </c>
      <c r="G41" s="8">
        <v>51</v>
      </c>
      <c r="H41" s="8">
        <v>945</v>
      </c>
      <c r="I41" s="8">
        <v>5402</v>
      </c>
      <c r="J41" s="8">
        <v>137418</v>
      </c>
      <c r="K41" s="8">
        <v>175899</v>
      </c>
      <c r="L41" s="8">
        <v>303243</v>
      </c>
      <c r="M41" s="8">
        <v>313317</v>
      </c>
      <c r="N41" s="8">
        <v>3</v>
      </c>
      <c r="O41" s="8">
        <v>2597</v>
      </c>
    </row>
    <row r="42" spans="1:15" s="9" customFormat="1" ht="30" customHeight="1">
      <c r="A42" s="7" t="s">
        <v>54</v>
      </c>
      <c r="B42" s="8"/>
      <c r="C42" s="8">
        <f>SUM(C4:C41)</f>
        <v>243735</v>
      </c>
      <c r="D42" s="8">
        <f t="shared" ref="D42:K42" si="0">SUM(D4:D41)</f>
        <v>753063</v>
      </c>
      <c r="E42" s="8">
        <f t="shared" si="0"/>
        <v>1966191</v>
      </c>
      <c r="F42" s="8">
        <f t="shared" si="0"/>
        <v>2050394</v>
      </c>
      <c r="G42" s="8">
        <f t="shared" si="0"/>
        <v>5441</v>
      </c>
      <c r="H42" s="8">
        <f t="shared" si="0"/>
        <v>9115</v>
      </c>
      <c r="I42" s="8">
        <f>SUM(I4:I41)</f>
        <v>70876</v>
      </c>
      <c r="J42" s="8">
        <f t="shared" si="0"/>
        <v>2291914</v>
      </c>
      <c r="K42" s="8">
        <f t="shared" si="0"/>
        <v>2806901</v>
      </c>
      <c r="L42" s="8">
        <f>SUM(L4:L41)</f>
        <v>5090324</v>
      </c>
      <c r="M42" s="8">
        <f>SUM(M4:M41)</f>
        <v>5098815</v>
      </c>
      <c r="N42" s="8">
        <v>0</v>
      </c>
      <c r="O42" s="13"/>
    </row>
    <row r="43" spans="1:15" s="9" customFormat="1" ht="30" customHeight="1">
      <c r="A43" s="7" t="s">
        <v>55</v>
      </c>
      <c r="B43" s="8"/>
      <c r="C43" s="8">
        <v>226553</v>
      </c>
      <c r="D43" s="8">
        <v>584507</v>
      </c>
      <c r="E43" s="8">
        <v>1003269</v>
      </c>
      <c r="F43" s="8">
        <v>953146</v>
      </c>
      <c r="G43" s="13">
        <v>2580</v>
      </c>
      <c r="H43" s="8">
        <v>8881</v>
      </c>
      <c r="I43" s="8">
        <v>46774</v>
      </c>
      <c r="J43" s="8">
        <v>1231488</v>
      </c>
      <c r="K43" s="8">
        <v>1594222</v>
      </c>
      <c r="L43" s="8">
        <v>2808990</v>
      </c>
      <c r="M43" s="8">
        <v>2825710</v>
      </c>
      <c r="N43" s="8">
        <v>1</v>
      </c>
      <c r="O43" s="13"/>
    </row>
    <row r="44" spans="1:15" s="9" customFormat="1" ht="30" customHeight="1">
      <c r="A44" s="14"/>
      <c r="B44" s="15"/>
      <c r="C44" s="16"/>
      <c r="D44" s="16"/>
      <c r="E44" s="16"/>
      <c r="F44" s="16"/>
      <c r="G44" s="17"/>
      <c r="H44" s="16"/>
      <c r="I44" s="16"/>
      <c r="J44" s="16"/>
      <c r="K44" s="16"/>
      <c r="L44" s="16"/>
      <c r="M44" s="16"/>
      <c r="N44" s="16"/>
      <c r="O44" s="18"/>
    </row>
    <row r="45" spans="1:15" s="9" customFormat="1" ht="30" customHeight="1">
      <c r="A45" s="175" t="s">
        <v>56</v>
      </c>
      <c r="B45" s="175"/>
      <c r="C45" s="175"/>
      <c r="D45" s="175"/>
      <c r="E45" s="175"/>
      <c r="F45" s="175"/>
      <c r="G45" s="175"/>
      <c r="H45" s="175"/>
      <c r="I45" s="175"/>
      <c r="J45" s="175"/>
      <c r="K45" s="175"/>
      <c r="L45" s="175"/>
      <c r="M45" s="175"/>
      <c r="N45" s="175"/>
      <c r="O45" s="175"/>
    </row>
    <row r="46" spans="1:15" s="10" customFormat="1" ht="36.75" customHeight="1">
      <c r="A46" s="175"/>
      <c r="B46" s="175"/>
      <c r="C46" s="175"/>
      <c r="D46" s="175"/>
      <c r="E46" s="175"/>
      <c r="F46" s="175"/>
      <c r="G46" s="175"/>
      <c r="H46" s="175"/>
      <c r="I46" s="175"/>
      <c r="J46" s="175"/>
      <c r="K46" s="175"/>
      <c r="L46" s="175"/>
      <c r="M46" s="175"/>
      <c r="N46" s="175"/>
      <c r="O46" s="175"/>
    </row>
    <row r="47" spans="1:15" s="10" customFormat="1" ht="15">
      <c r="A47" s="187" t="s">
        <v>210</v>
      </c>
      <c r="B47" s="19"/>
      <c r="C47" s="19"/>
      <c r="D47" s="19"/>
      <c r="E47" s="19"/>
      <c r="F47" s="19"/>
      <c r="G47" s="19"/>
      <c r="H47" s="19"/>
      <c r="I47" s="19"/>
      <c r="J47" s="19"/>
      <c r="K47" s="19"/>
      <c r="L47" s="19"/>
      <c r="M47" s="19"/>
      <c r="N47" s="19"/>
      <c r="O47" s="19"/>
    </row>
    <row r="48" spans="1:15" s="10" customFormat="1" ht="13.15" hidden="1" customHeight="1">
      <c r="A48" s="20"/>
      <c r="B48" s="21"/>
      <c r="C48" s="21"/>
      <c r="D48" s="21"/>
      <c r="E48" s="21"/>
      <c r="F48" s="21"/>
      <c r="G48" s="21"/>
      <c r="H48" s="21"/>
      <c r="I48" s="21"/>
      <c r="J48" s="21"/>
      <c r="K48" s="21"/>
      <c r="L48" s="22"/>
      <c r="M48" s="22"/>
      <c r="N48" s="19"/>
      <c r="O48" s="19"/>
    </row>
    <row r="49" spans="1:15" s="10" customFormat="1" ht="13.15" hidden="1" customHeight="1">
      <c r="A49" s="20"/>
      <c r="B49" s="21"/>
      <c r="C49" s="21"/>
      <c r="D49" s="21"/>
      <c r="E49" s="21"/>
      <c r="F49" s="21"/>
      <c r="G49" s="21"/>
      <c r="H49" s="21"/>
      <c r="I49" s="21"/>
      <c r="J49" s="21"/>
      <c r="K49" s="21"/>
      <c r="L49" s="22"/>
      <c r="M49" s="22"/>
      <c r="N49" s="19"/>
      <c r="O49" s="19"/>
    </row>
    <row r="50" spans="1:15" ht="13.15" hidden="1" customHeight="1">
      <c r="A50" s="23"/>
      <c r="B50" s="24"/>
      <c r="C50" s="24"/>
      <c r="D50" s="24"/>
      <c r="E50" s="24"/>
      <c r="F50" s="24"/>
      <c r="G50" s="24"/>
      <c r="H50" s="24"/>
      <c r="I50" s="24"/>
      <c r="J50" s="24"/>
      <c r="K50" s="24"/>
      <c r="L50" s="24"/>
      <c r="M50" s="24"/>
      <c r="N50" s="25"/>
      <c r="O50" s="25"/>
    </row>
    <row r="51" spans="1:15" ht="13.15" hidden="1" customHeight="1">
      <c r="A51" s="23"/>
      <c r="B51" s="24"/>
      <c r="C51" s="24"/>
      <c r="D51" s="24"/>
      <c r="E51" s="24"/>
      <c r="F51" s="24"/>
      <c r="G51" s="24"/>
      <c r="H51" s="24"/>
      <c r="I51" s="24"/>
      <c r="J51" s="24"/>
      <c r="K51" s="24"/>
      <c r="L51" s="24"/>
      <c r="M51" s="24"/>
      <c r="N51" s="25"/>
      <c r="O51" s="25"/>
    </row>
    <row r="52" spans="1:15" ht="13.15" hidden="1" customHeight="1">
      <c r="A52" s="26"/>
      <c r="B52" s="24"/>
      <c r="C52" s="24"/>
      <c r="D52" s="24"/>
      <c r="E52" s="24"/>
      <c r="F52" s="24"/>
      <c r="G52" s="24"/>
      <c r="H52" s="24"/>
      <c r="I52" s="24"/>
      <c r="J52" s="24"/>
      <c r="K52" s="24"/>
      <c r="L52" s="24"/>
      <c r="M52" s="24"/>
      <c r="N52" s="27"/>
      <c r="O52" s="25"/>
    </row>
    <row r="53" spans="1:15" ht="11.25" hidden="1">
      <c r="A53" s="25"/>
      <c r="B53" s="25"/>
      <c r="C53" s="25"/>
      <c r="D53" s="25"/>
      <c r="E53" s="25"/>
      <c r="F53" s="25"/>
      <c r="G53" s="25"/>
      <c r="H53" s="25"/>
      <c r="I53" s="25"/>
      <c r="J53" s="25"/>
      <c r="K53" s="25"/>
      <c r="L53" s="26"/>
      <c r="M53" s="26"/>
      <c r="N53" s="25"/>
      <c r="O53" s="26"/>
    </row>
    <row r="54" spans="1:15" hidden="1"/>
    <row r="55" spans="1:15" hidden="1"/>
    <row r="56" spans="1:15" hidden="1"/>
    <row r="57" spans="1:15" ht="12.75" hidden="1">
      <c r="O57" s="28"/>
    </row>
    <row r="58" spans="1:15" ht="15" hidden="1" customHeight="1">
      <c r="O58" s="29"/>
    </row>
    <row r="59" spans="1:15" hidden="1"/>
  </sheetData>
  <mergeCells count="3">
    <mergeCell ref="A1:O1"/>
    <mergeCell ref="C2:H2"/>
    <mergeCell ref="A45:O46"/>
  </mergeCells>
  <printOptions horizontalCentered="1" verticalCentered="1" gridLinesSet="0"/>
  <pageMargins left="0" right="0" top="0.26179999999999998" bottom="0.59050000000000002" header="0.39369999999999999" footer="0.1968"/>
  <pageSetup scale="41" orientation="portrait" r:id="rId1"/>
  <headerFooter alignWithMargins="0">
    <oddFooter>&amp;C&amp;"Serifa Std 45 Light,Regular"&amp;12© 2019 College Board. College Board, Advanced Placement, AP, AP Central, and the acorn logo are registered trademarks of College Board.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5BE7BB7BFBA14EBF3FC4A45B08A448" ma:contentTypeVersion="8" ma:contentTypeDescription="Create a new document." ma:contentTypeScope="" ma:versionID="5881b2602705cc06d910b39087ad9767">
  <xsd:schema xmlns:xsd="http://www.w3.org/2001/XMLSchema" xmlns:xs="http://www.w3.org/2001/XMLSchema" xmlns:p="http://schemas.microsoft.com/office/2006/metadata/properties" xmlns:ns2="48731a27-bd3e-4ae8-a1fa-7e26e9630f5f" targetNamespace="http://schemas.microsoft.com/office/2006/metadata/properties" ma:root="true" ma:fieldsID="332359e4dd2249384cdb13e20079e19b" ns2:_="">
    <xsd:import namespace="48731a27-bd3e-4ae8-a1fa-7e26e9630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1a27-bd3e-4ae8-a1fa-7e26e9630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A74B33-645D-4684-8F51-1E04A8829EAD}"/>
</file>

<file path=customXml/itemProps2.xml><?xml version="1.0" encoding="utf-8"?>
<ds:datastoreItem xmlns:ds="http://schemas.openxmlformats.org/officeDocument/2006/customXml" ds:itemID="{FD1D5182-CDD8-4BED-B17D-2C395FC409FD}"/>
</file>

<file path=customXml/itemProps3.xml><?xml version="1.0" encoding="utf-8"?>
<ds:datastoreItem xmlns:ds="http://schemas.openxmlformats.org/officeDocument/2006/customXml" ds:itemID="{A7517C06-7BB5-455F-B46B-D8BD601256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ALL</vt:lpstr>
      <vt:lpstr>MALES</vt:lpstr>
      <vt:lpstr>FEMALES</vt:lpstr>
      <vt:lpstr>12TH</vt:lpstr>
      <vt:lpstr>11TH</vt:lpstr>
      <vt:lpstr>IN STATE</vt:lpstr>
      <vt:lpstr>Out of State</vt:lpstr>
      <vt:lpstr>PUBLIC</vt:lpstr>
      <vt:lpstr>Program Summary Report</vt:lpstr>
      <vt:lpstr>Exams by State</vt:lpstr>
      <vt:lpstr>School Report of AP</vt:lpstr>
      <vt:lpstr>'11TH'!Print_Area</vt:lpstr>
      <vt:lpstr>'12TH'!Print_Area</vt:lpstr>
      <vt:lpstr>ALL!Print_Area</vt:lpstr>
      <vt:lpstr>'Exams by State'!Print_Area</vt:lpstr>
      <vt:lpstr>FEMALES!Print_Area</vt:lpstr>
      <vt:lpstr>'IN STATE'!Print_Area</vt:lpstr>
      <vt:lpstr>MALES!Print_Area</vt:lpstr>
      <vt:lpstr>'Out of State'!Print_Area</vt:lpstr>
      <vt:lpstr>'Program Summary Report'!Print_Area</vt:lpstr>
      <vt:lpstr>PUBLIC!Print_Area</vt:lpstr>
      <vt:lpstr>'School Report of AP'!Print_Area</vt:lpstr>
      <vt:lpstr>TitleRegion1.a1.g57.11</vt:lpstr>
      <vt:lpstr>TitleRegion1.a2.k58.10</vt:lpstr>
      <vt:lpstr>TitleRegion1.a2.o43.9</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AP SCORE DISTRIBUTIONS</dc:title>
  <dc:creator>Ermert, Amanda Cheylynne</dc:creator>
  <dcterms:created xsi:type="dcterms:W3CDTF">2019-09-18T14:55:45Z</dcterms:created>
  <dcterms:modified xsi:type="dcterms:W3CDTF">2019-09-26T14:45:11Z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0x0101004F5BE7BB7BFBA14EBF3FC4A45B08A448</vt:lpwstr>
  </property>
</Properties>
</file>