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lee/code/NorthwesternMSDS/MSDS498 - Capstone Modelling/Capstone/Data/"/>
    </mc:Choice>
  </mc:AlternateContent>
  <xr:revisionPtr revIDLastSave="0" documentId="8_{B24004CF-F540-394A-8A12-5F9B5E9A50E7}" xr6:coauthVersionLast="46" xr6:coauthVersionMax="46" xr10:uidLastSave="{00000000-0000-0000-0000-000000000000}"/>
  <bookViews>
    <workbookView xWindow="31920" yWindow="500" windowWidth="1928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E24" i="1" l="1"/>
  <c r="D24" i="1"/>
  <c r="F23" i="1"/>
  <c r="F12" i="1"/>
  <c r="F11" i="1"/>
  <c r="F10" i="1"/>
  <c r="F9" i="1"/>
  <c r="F8" i="1"/>
  <c r="F7" i="1"/>
  <c r="F6" i="1"/>
  <c r="F5" i="1"/>
  <c r="F4" i="1"/>
  <c r="G16" i="1" l="1"/>
  <c r="G13" i="1"/>
  <c r="G15" i="1"/>
  <c r="G17" i="1"/>
  <c r="G19" i="1"/>
  <c r="G21" i="1"/>
  <c r="G20" i="1"/>
  <c r="G14" i="1"/>
  <c r="G18" i="1"/>
  <c r="G22" i="1"/>
  <c r="G11" i="1"/>
  <c r="F24" i="1"/>
  <c r="G8" i="1"/>
  <c r="G12" i="1"/>
  <c r="G4" i="1"/>
  <c r="G5" i="1"/>
  <c r="G9" i="1"/>
  <c r="G23" i="1"/>
  <c r="G6" i="1"/>
  <c r="G10" i="1"/>
  <c r="G7" i="1"/>
  <c r="I18" i="1" l="1"/>
  <c r="I17" i="1"/>
  <c r="I21" i="1"/>
  <c r="I14" i="1"/>
  <c r="I13" i="1"/>
  <c r="I19" i="1"/>
  <c r="I15" i="1"/>
  <c r="I20" i="1"/>
  <c r="I16" i="1"/>
  <c r="I22" i="1"/>
  <c r="H20" i="1"/>
  <c r="H16" i="1"/>
  <c r="H14" i="1"/>
  <c r="H22" i="1"/>
  <c r="H18" i="1"/>
  <c r="H19" i="1"/>
  <c r="H15" i="1"/>
  <c r="H21" i="1"/>
  <c r="H17" i="1"/>
  <c r="H13" i="1"/>
  <c r="H8" i="1"/>
  <c r="H11" i="1"/>
  <c r="H7" i="1"/>
  <c r="H6" i="1"/>
  <c r="H9" i="1"/>
  <c r="H4" i="1"/>
  <c r="H12" i="1"/>
  <c r="H10" i="1"/>
  <c r="H23" i="1"/>
  <c r="H5" i="1"/>
  <c r="I23" i="1"/>
  <c r="I9" i="1"/>
  <c r="I5" i="1"/>
  <c r="I12" i="1"/>
  <c r="I8" i="1"/>
  <c r="I4" i="1"/>
  <c r="I11" i="1"/>
  <c r="I7" i="1"/>
  <c r="I10" i="1"/>
  <c r="G24" i="1"/>
  <c r="I6" i="1"/>
  <c r="J18" i="1" l="1"/>
  <c r="K18" i="1" s="1"/>
  <c r="J19" i="1"/>
  <c r="K19" i="1" s="1"/>
  <c r="J20" i="1"/>
  <c r="K20" i="1" s="1"/>
  <c r="J15" i="1"/>
  <c r="K15" i="1" s="1"/>
  <c r="J21" i="1"/>
  <c r="K21" i="1" s="1"/>
  <c r="J16" i="1"/>
  <c r="K16" i="1" s="1"/>
  <c r="J17" i="1"/>
  <c r="K17" i="1" s="1"/>
  <c r="J14" i="1"/>
  <c r="K14" i="1" s="1"/>
  <c r="J13" i="1"/>
  <c r="K13" i="1" s="1"/>
  <c r="J22" i="1"/>
  <c r="K22" i="1" s="1"/>
  <c r="J5" i="1"/>
  <c r="K5" i="1" s="1"/>
  <c r="J10" i="1"/>
  <c r="K10" i="1" s="1"/>
  <c r="J7" i="1"/>
  <c r="K7" i="1" s="1"/>
  <c r="J6" i="1"/>
  <c r="K6" i="1" s="1"/>
  <c r="J11" i="1"/>
  <c r="K11" i="1" s="1"/>
  <c r="J23" i="1"/>
  <c r="K23" i="1" s="1"/>
  <c r="J4" i="1"/>
  <c r="K4" i="1" s="1"/>
  <c r="J12" i="1"/>
  <c r="K12" i="1" s="1"/>
  <c r="J8" i="1"/>
  <c r="K8" i="1" s="1"/>
  <c r="H24" i="1"/>
  <c r="J9" i="1"/>
  <c r="K9" i="1" s="1"/>
</calcChain>
</file>

<file path=xl/sharedStrings.xml><?xml version="1.0" encoding="utf-8"?>
<sst xmlns="http://schemas.openxmlformats.org/spreadsheetml/2006/main" count="19" uniqueCount="19">
  <si>
    <t>Decile</t>
  </si>
  <si>
    <t>Obs</t>
  </si>
  <si>
    <t>Totals</t>
  </si>
  <si>
    <t>KS
Stat</t>
  </si>
  <si>
    <t>Target
CDF</t>
  </si>
  <si>
    <t>NonTarget
CDF</t>
  </si>
  <si>
    <t>* The KS Statistic is the maximum difference between the two distributions (cdf functions) of interest.</t>
  </si>
  <si>
    <t>Target
Density</t>
  </si>
  <si>
    <t>NonTarget
Density</t>
  </si>
  <si>
    <t>* Here we are interested in the difference between the Target CDF and the NonTarget CDF.</t>
  </si>
  <si>
    <t>* In practice we communcate the KS statistic in percentage points, not in decimal format.</t>
  </si>
  <si>
    <t>* This means that our KS score is 24.1 not 0.241.</t>
  </si>
  <si>
    <t>* This example uses deciles.  The other common partition is semi-deciles, or twenty groups.</t>
  </si>
  <si>
    <t>Target
(Y=1)</t>
  </si>
  <si>
    <t>NonTarget
(Y=0)</t>
  </si>
  <si>
    <t>* The Target density is the probability that Decile=k.  It is the distribution of the target observations ACROSS THE DECILES.</t>
  </si>
  <si>
    <t>* Note that the Target density is NOT the probability that Y=1 for that decile!</t>
  </si>
  <si>
    <t>Goods</t>
  </si>
  <si>
    <t>Bads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</si>
</sst>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3" xfId="2" applyNumberFormat="1" applyFont="1" applyBorder="1"/>
    <xf numFmtId="164" fontId="4" fillId="0" borderId="3" xfId="0" applyNumberFormat="1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164" fontId="0" fillId="0" borderId="4" xfId="2" applyNumberFormat="1" applyFont="1" applyBorder="1"/>
    <xf numFmtId="164" fontId="3" fillId="0" borderId="4" xfId="0" applyNumberFormat="1" applyFont="1" applyBorder="1"/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5" xfId="2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164" fontId="2" fillId="2" borderId="2" xfId="2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2" fillId="2" borderId="2" xfId="1" applyNumberFormat="1" applyFont="1" applyFill="1" applyBorder="1"/>
    <xf numFmtId="164" fontId="4" fillId="0" borderId="4" xfId="0" applyNumberFormat="1" applyFont="1" applyBorder="1"/>
    <xf numFmtId="164" fontId="4" fillId="0" borderId="5" xfId="0" applyNumberFormat="1" applyFont="1" applyBorder="1"/>
    <xf numFmtId="0" fontId="0" fillId="4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6"/>
  <sheetViews>
    <sheetView tabSelected="1" topLeftCell="B1" zoomScale="140" zoomScaleNormal="140" workbookViewId="0">
      <selection activeCell="C28" sqref="C28:K49"/>
    </sheetView>
  </sheetViews>
  <sheetFormatPr baseColWidth="10" defaultColWidth="8.83203125" defaultRowHeight="15" x14ac:dyDescent="0.2"/>
  <cols>
    <col min="4" max="4" width="10.5" bestFit="1" customWidth="1"/>
    <col min="5" max="10" width="10.6640625" customWidth="1"/>
  </cols>
  <sheetData>
    <row r="1" spans="2:13" s="23" customFormat="1" x14ac:dyDescent="0.2"/>
    <row r="2" spans="2:13" ht="16" thickBot="1" x14ac:dyDescent="0.25">
      <c r="B2" s="23"/>
      <c r="C2" s="23"/>
      <c r="D2" s="23"/>
      <c r="E2" s="23" t="s">
        <v>17</v>
      </c>
      <c r="F2" s="23" t="s">
        <v>18</v>
      </c>
      <c r="G2" s="23"/>
      <c r="H2" s="23"/>
      <c r="I2" s="23"/>
      <c r="J2" s="23"/>
      <c r="K2" s="23"/>
      <c r="L2" s="23"/>
    </row>
    <row r="3" spans="2:13" ht="43.5" customHeight="1" thickBot="1" x14ac:dyDescent="0.25">
      <c r="C3" s="15" t="s">
        <v>0</v>
      </c>
      <c r="D3" s="15" t="s">
        <v>1</v>
      </c>
      <c r="E3" s="16" t="s">
        <v>13</v>
      </c>
      <c r="F3" s="16" t="s">
        <v>14</v>
      </c>
      <c r="G3" s="16" t="s">
        <v>7</v>
      </c>
      <c r="H3" s="16" t="s">
        <v>8</v>
      </c>
      <c r="I3" s="16" t="s">
        <v>4</v>
      </c>
      <c r="J3" s="16" t="s">
        <v>5</v>
      </c>
      <c r="K3" s="16" t="s">
        <v>3</v>
      </c>
      <c r="L3" s="23"/>
    </row>
    <row r="4" spans="2:13" x14ac:dyDescent="0.2">
      <c r="B4" s="23"/>
      <c r="C4" s="1">
        <v>1</v>
      </c>
      <c r="D4" s="17">
        <v>759</v>
      </c>
      <c r="E4" s="2">
        <v>404</v>
      </c>
      <c r="F4" s="17">
        <f>D4-E4</f>
        <v>355</v>
      </c>
      <c r="G4" s="3">
        <f>E4/$E$24</f>
        <v>0.11802512416009349</v>
      </c>
      <c r="H4" s="3">
        <f>F4/$F$24</f>
        <v>3.019477757931445E-2</v>
      </c>
      <c r="I4" s="3">
        <f>G4</f>
        <v>0.11802512416009349</v>
      </c>
      <c r="J4" s="3">
        <f>H4</f>
        <v>3.019477757931445E-2</v>
      </c>
      <c r="K4" s="4">
        <f>ABS(I4-J4)</f>
        <v>8.783034658077904E-2</v>
      </c>
      <c r="L4" s="23"/>
      <c r="M4" t="s">
        <v>6</v>
      </c>
    </row>
    <row r="5" spans="2:13" x14ac:dyDescent="0.2">
      <c r="B5" s="23"/>
      <c r="C5" s="5">
        <v>2</v>
      </c>
      <c r="D5" s="18">
        <v>741</v>
      </c>
      <c r="E5" s="6">
        <v>328</v>
      </c>
      <c r="F5" s="18">
        <f t="shared" ref="F5:F13" si="0">D5-E5</f>
        <v>413</v>
      </c>
      <c r="G5" s="7">
        <f>E5/$E$24</f>
        <v>9.5822378030966993E-2</v>
      </c>
      <c r="H5" s="7">
        <f>F5/$F$24</f>
        <v>3.5128008845793993E-2</v>
      </c>
      <c r="I5" s="7">
        <f>SUM(G$4:G5)</f>
        <v>0.21384750219106047</v>
      </c>
      <c r="J5" s="7">
        <f>SUM(H$4:H5)</f>
        <v>6.5322786425108442E-2</v>
      </c>
      <c r="K5" s="21">
        <f t="shared" ref="K5:K13" si="1">ABS(I5-J5)</f>
        <v>0.14852471576595203</v>
      </c>
      <c r="L5" s="23"/>
      <c r="M5" t="s">
        <v>9</v>
      </c>
    </row>
    <row r="6" spans="2:13" x14ac:dyDescent="0.2">
      <c r="B6" s="23"/>
      <c r="C6" s="5">
        <v>3</v>
      </c>
      <c r="D6" s="18">
        <v>761</v>
      </c>
      <c r="E6" s="6">
        <v>333</v>
      </c>
      <c r="F6" s="18">
        <f t="shared" si="0"/>
        <v>428</v>
      </c>
      <c r="G6" s="7">
        <f>E6/$E$24</f>
        <v>9.7283085013146364E-2</v>
      </c>
      <c r="H6" s="7">
        <f>F6/$F$24</f>
        <v>3.6403844518159395E-2</v>
      </c>
      <c r="I6" s="7">
        <f>SUM(G$4:G6)</f>
        <v>0.31113058720420683</v>
      </c>
      <c r="J6" s="7">
        <f>SUM(H$4:H6)</f>
        <v>0.10172663094326784</v>
      </c>
      <c r="K6" s="21">
        <f t="shared" si="1"/>
        <v>0.20940395626093899</v>
      </c>
      <c r="L6" s="23"/>
      <c r="M6" t="s">
        <v>10</v>
      </c>
    </row>
    <row r="7" spans="2:13" x14ac:dyDescent="0.2">
      <c r="B7" s="23"/>
      <c r="C7" s="5">
        <v>4</v>
      </c>
      <c r="D7" s="18">
        <v>774</v>
      </c>
      <c r="E7" s="6">
        <v>298</v>
      </c>
      <c r="F7" s="18">
        <f t="shared" si="0"/>
        <v>476</v>
      </c>
      <c r="G7" s="7">
        <f>E7/$E$24</f>
        <v>8.7058136137890735E-2</v>
      </c>
      <c r="H7" s="7">
        <f>F7/$F$24</f>
        <v>4.0486518669728674E-2</v>
      </c>
      <c r="I7" s="7">
        <f>SUM(G$4:G7)</f>
        <v>0.39818872334209754</v>
      </c>
      <c r="J7" s="7">
        <f>SUM(H$4:H7)</f>
        <v>0.14221314961299653</v>
      </c>
      <c r="K7" s="21">
        <f t="shared" si="1"/>
        <v>0.25597557372910101</v>
      </c>
      <c r="L7" s="23"/>
      <c r="M7" t="s">
        <v>11</v>
      </c>
    </row>
    <row r="8" spans="2:13" x14ac:dyDescent="0.2">
      <c r="B8" s="23"/>
      <c r="C8" s="5">
        <v>5</v>
      </c>
      <c r="D8" s="18">
        <v>759</v>
      </c>
      <c r="E8" s="6">
        <v>239</v>
      </c>
      <c r="F8" s="18">
        <f t="shared" si="0"/>
        <v>520</v>
      </c>
      <c r="G8" s="7">
        <f>E8/$E$24</f>
        <v>6.9821793748174113E-2</v>
      </c>
      <c r="H8" s="7">
        <f>F8/$F$24</f>
        <v>4.4228969975333841E-2</v>
      </c>
      <c r="I8" s="7">
        <f>SUM(G$4:G8)</f>
        <v>0.46801051709027164</v>
      </c>
      <c r="J8" s="7">
        <f>SUM(H$4:H8)</f>
        <v>0.18644211958833037</v>
      </c>
      <c r="K8" s="21">
        <f t="shared" si="1"/>
        <v>0.28156839750194129</v>
      </c>
      <c r="L8" s="23"/>
      <c r="M8" t="s">
        <v>12</v>
      </c>
    </row>
    <row r="9" spans="2:13" x14ac:dyDescent="0.2">
      <c r="B9" s="23"/>
      <c r="C9" s="5">
        <v>6</v>
      </c>
      <c r="D9" s="18">
        <v>752</v>
      </c>
      <c r="E9" s="6">
        <v>225</v>
      </c>
      <c r="F9" s="18">
        <f t="shared" si="0"/>
        <v>527</v>
      </c>
      <c r="G9" s="7">
        <f>E9/$E$24</f>
        <v>6.5731814198071864E-2</v>
      </c>
      <c r="H9" s="7">
        <f>F9/$F$24</f>
        <v>4.4824359955771033E-2</v>
      </c>
      <c r="I9" s="7">
        <f>SUM(G$4:G9)</f>
        <v>0.53374233128834347</v>
      </c>
      <c r="J9" s="7">
        <f>SUM(H$4:H9)</f>
        <v>0.2312664795441014</v>
      </c>
      <c r="K9" s="21">
        <f t="shared" si="1"/>
        <v>0.30247585174424207</v>
      </c>
      <c r="L9" s="23"/>
    </row>
    <row r="10" spans="2:13" x14ac:dyDescent="0.2">
      <c r="B10" s="23"/>
      <c r="C10" s="5">
        <v>7</v>
      </c>
      <c r="D10" s="18">
        <v>759</v>
      </c>
      <c r="E10" s="6">
        <v>208</v>
      </c>
      <c r="F10" s="18">
        <f t="shared" si="0"/>
        <v>551</v>
      </c>
      <c r="G10" s="7">
        <f>E10/$E$24</f>
        <v>6.0765410458661989E-2</v>
      </c>
      <c r="H10" s="7">
        <f>F10/$F$24</f>
        <v>4.6865697031555666E-2</v>
      </c>
      <c r="I10" s="7">
        <f>SUM(G$4:G10)</f>
        <v>0.59450774174700549</v>
      </c>
      <c r="J10" s="7">
        <f>SUM(H$4:H10)</f>
        <v>0.27813217657565709</v>
      </c>
      <c r="K10" s="21">
        <f t="shared" si="1"/>
        <v>0.31637556517134841</v>
      </c>
      <c r="L10" s="23"/>
      <c r="M10" t="s">
        <v>16</v>
      </c>
    </row>
    <row r="11" spans="2:13" x14ac:dyDescent="0.2">
      <c r="B11" s="23"/>
      <c r="C11" s="5">
        <v>8</v>
      </c>
      <c r="D11" s="18">
        <v>762</v>
      </c>
      <c r="E11" s="6">
        <v>173</v>
      </c>
      <c r="F11" s="18">
        <f t="shared" si="0"/>
        <v>589</v>
      </c>
      <c r="G11" s="7">
        <f>E11/$E$24</f>
        <v>5.0540461583406367E-2</v>
      </c>
      <c r="H11" s="7">
        <f>F11/$F$24</f>
        <v>5.0097814068214681E-2</v>
      </c>
      <c r="I11" s="7">
        <f>SUM(G$4:G11)</f>
        <v>0.64504820333041191</v>
      </c>
      <c r="J11" s="7">
        <f>SUM(H$4:H11)</f>
        <v>0.32822999064387176</v>
      </c>
      <c r="K11" s="21">
        <f t="shared" si="1"/>
        <v>0.31681821268654015</v>
      </c>
      <c r="L11" s="23"/>
      <c r="M11" t="s">
        <v>15</v>
      </c>
    </row>
    <row r="12" spans="2:13" x14ac:dyDescent="0.2">
      <c r="B12" s="23"/>
      <c r="C12" s="5">
        <v>9</v>
      </c>
      <c r="D12" s="18">
        <v>748</v>
      </c>
      <c r="E12" s="6">
        <v>177</v>
      </c>
      <c r="F12" s="18">
        <f t="shared" si="0"/>
        <v>571</v>
      </c>
      <c r="G12" s="7">
        <f>E12/$E$24</f>
        <v>5.1709027169149865E-2</v>
      </c>
      <c r="H12" s="7">
        <f>F12/$F$24</f>
        <v>4.85668112613762E-2</v>
      </c>
      <c r="I12" s="7">
        <f>SUM(G$4:G12)</f>
        <v>0.69675723049956173</v>
      </c>
      <c r="J12" s="7">
        <f>SUM(H$4:H12)</f>
        <v>0.37679680190524795</v>
      </c>
      <c r="K12" s="8">
        <f t="shared" si="1"/>
        <v>0.31996042859431378</v>
      </c>
      <c r="L12" s="23"/>
    </row>
    <row r="13" spans="2:13" x14ac:dyDescent="0.2">
      <c r="B13" s="23"/>
      <c r="C13" s="5">
        <v>10</v>
      </c>
      <c r="D13" s="18">
        <v>534</v>
      </c>
      <c r="E13" s="6">
        <v>96</v>
      </c>
      <c r="F13" s="18">
        <f t="shared" ref="F13:F22" si="2">D13-E13</f>
        <v>438</v>
      </c>
      <c r="G13" s="7">
        <f t="shared" ref="G13:G22" si="3">E13/$E$24</f>
        <v>2.8045574057843997E-2</v>
      </c>
      <c r="H13" s="7">
        <f t="shared" ref="H13:H22" si="4">F13/$F$24</f>
        <v>3.7254401633069659E-2</v>
      </c>
      <c r="I13" s="7">
        <f>SUM(G$4:G13)</f>
        <v>0.72480280455740576</v>
      </c>
      <c r="J13" s="7">
        <f>SUM(H$4:H13)</f>
        <v>0.41405120353831759</v>
      </c>
      <c r="K13" s="21">
        <f t="shared" ref="K13:K22" si="5">ABS(I13-J13)</f>
        <v>0.31075160101908816</v>
      </c>
      <c r="L13" s="23"/>
    </row>
    <row r="14" spans="2:13" x14ac:dyDescent="0.2">
      <c r="B14" s="23"/>
      <c r="C14" s="5">
        <v>11</v>
      </c>
      <c r="D14" s="18">
        <v>971</v>
      </c>
      <c r="E14" s="6">
        <v>166</v>
      </c>
      <c r="F14" s="18">
        <f t="shared" si="2"/>
        <v>805</v>
      </c>
      <c r="G14" s="7">
        <f t="shared" si="3"/>
        <v>4.8495471808355242E-2</v>
      </c>
      <c r="H14" s="7">
        <f t="shared" si="4"/>
        <v>6.8469847750276425E-2</v>
      </c>
      <c r="I14" s="7">
        <f>SUM(G$4:G14)</f>
        <v>0.77329827636576098</v>
      </c>
      <c r="J14" s="7">
        <f>SUM(H$4:H14)</f>
        <v>0.48252105128859402</v>
      </c>
      <c r="K14" s="21">
        <f t="shared" si="5"/>
        <v>0.29077722507716697</v>
      </c>
      <c r="L14" s="23"/>
    </row>
    <row r="15" spans="2:13" x14ac:dyDescent="0.2">
      <c r="B15" s="23"/>
      <c r="C15" s="5">
        <v>12</v>
      </c>
      <c r="D15" s="18">
        <v>786</v>
      </c>
      <c r="E15" s="6">
        <v>126</v>
      </c>
      <c r="F15" s="18">
        <f t="shared" si="2"/>
        <v>660</v>
      </c>
      <c r="G15" s="7">
        <f t="shared" si="3"/>
        <v>3.6809815950920248E-2</v>
      </c>
      <c r="H15" s="7">
        <f t="shared" si="4"/>
        <v>5.6136769584077574E-2</v>
      </c>
      <c r="I15" s="7">
        <f>SUM(G$4:G15)</f>
        <v>0.81010809231668124</v>
      </c>
      <c r="J15" s="7">
        <f>SUM(H$4:H15)</f>
        <v>0.53865782087267156</v>
      </c>
      <c r="K15" s="21">
        <f t="shared" si="5"/>
        <v>0.27145027144400968</v>
      </c>
      <c r="L15" s="23"/>
    </row>
    <row r="16" spans="2:13" x14ac:dyDescent="0.2">
      <c r="B16" s="23"/>
      <c r="C16" s="5">
        <v>13</v>
      </c>
      <c r="D16" s="18">
        <v>761</v>
      </c>
      <c r="E16" s="6">
        <v>103</v>
      </c>
      <c r="F16" s="18">
        <f t="shared" si="2"/>
        <v>658</v>
      </c>
      <c r="G16" s="7">
        <f t="shared" si="3"/>
        <v>3.0090563832895122E-2</v>
      </c>
      <c r="H16" s="7">
        <f t="shared" si="4"/>
        <v>5.5966658161095514E-2</v>
      </c>
      <c r="I16" s="7">
        <f>SUM(G$4:G16)</f>
        <v>0.84019865614957634</v>
      </c>
      <c r="J16" s="7">
        <f>SUM(H$4:H16)</f>
        <v>0.59462447903376703</v>
      </c>
      <c r="K16" s="21">
        <f t="shared" si="5"/>
        <v>0.24557417711580931</v>
      </c>
      <c r="L16" s="23"/>
    </row>
    <row r="17" spans="2:12" x14ac:dyDescent="0.2">
      <c r="B17" s="23"/>
      <c r="C17" s="5">
        <v>14</v>
      </c>
      <c r="D17" s="18">
        <v>745</v>
      </c>
      <c r="E17" s="6">
        <v>113</v>
      </c>
      <c r="F17" s="18">
        <f t="shared" si="2"/>
        <v>632</v>
      </c>
      <c r="G17" s="7">
        <f t="shared" si="3"/>
        <v>3.3011977797253872E-2</v>
      </c>
      <c r="H17" s="7">
        <f t="shared" si="4"/>
        <v>5.3755209662328822E-2</v>
      </c>
      <c r="I17" s="7">
        <f>SUM(G$4:G17)</f>
        <v>0.87321063394683018</v>
      </c>
      <c r="J17" s="7">
        <f>SUM(H$4:H17)</f>
        <v>0.64837968869609586</v>
      </c>
      <c r="K17" s="21">
        <f t="shared" si="5"/>
        <v>0.22483094525073433</v>
      </c>
      <c r="L17" s="23"/>
    </row>
    <row r="18" spans="2:12" x14ac:dyDescent="0.2">
      <c r="B18" s="23"/>
      <c r="C18" s="5">
        <v>15</v>
      </c>
      <c r="D18" s="18">
        <v>766</v>
      </c>
      <c r="E18" s="6">
        <v>93</v>
      </c>
      <c r="F18" s="18">
        <f t="shared" si="2"/>
        <v>673</v>
      </c>
      <c r="G18" s="7">
        <f t="shared" si="3"/>
        <v>2.7169149868536371E-2</v>
      </c>
      <c r="H18" s="7">
        <f t="shared" si="4"/>
        <v>5.7242493833460917E-2</v>
      </c>
      <c r="I18" s="7">
        <f>SUM(G$4:G18)</f>
        <v>0.90037978381536654</v>
      </c>
      <c r="J18" s="7">
        <f>SUM(H$4:H18)</f>
        <v>0.70562218252955677</v>
      </c>
      <c r="K18" s="21">
        <f t="shared" si="5"/>
        <v>0.19475760128580977</v>
      </c>
      <c r="L18" s="23"/>
    </row>
    <row r="19" spans="2:12" x14ac:dyDescent="0.2">
      <c r="B19" s="23"/>
      <c r="C19" s="5">
        <v>16</v>
      </c>
      <c r="D19" s="18">
        <v>739</v>
      </c>
      <c r="E19" s="6">
        <v>92</v>
      </c>
      <c r="F19" s="18">
        <f t="shared" si="2"/>
        <v>647</v>
      </c>
      <c r="G19" s="7">
        <f t="shared" si="3"/>
        <v>2.6877008472100495E-2</v>
      </c>
      <c r="H19" s="7">
        <f t="shared" si="4"/>
        <v>5.5031045334694224E-2</v>
      </c>
      <c r="I19" s="7">
        <f>SUM(G$4:G19)</f>
        <v>0.92725679228746705</v>
      </c>
      <c r="J19" s="7">
        <f>SUM(H$4:H19)</f>
        <v>0.76065322786425105</v>
      </c>
      <c r="K19" s="21">
        <f t="shared" si="5"/>
        <v>0.166603564423216</v>
      </c>
      <c r="L19" s="23"/>
    </row>
    <row r="20" spans="2:12" x14ac:dyDescent="0.2">
      <c r="B20" s="23"/>
      <c r="C20" s="5">
        <v>17</v>
      </c>
      <c r="D20" s="18">
        <v>779</v>
      </c>
      <c r="E20" s="6">
        <v>86</v>
      </c>
      <c r="F20" s="18">
        <f t="shared" si="2"/>
        <v>693</v>
      </c>
      <c r="G20" s="7">
        <f t="shared" si="3"/>
        <v>2.5124160093485247E-2</v>
      </c>
      <c r="H20" s="7">
        <f t="shared" si="4"/>
        <v>5.8943608063281451E-2</v>
      </c>
      <c r="I20" s="7">
        <f>SUM(G$4:G20)</f>
        <v>0.95238095238095233</v>
      </c>
      <c r="J20" s="7">
        <f>SUM(H$4:H20)</f>
        <v>0.81959683592753252</v>
      </c>
      <c r="K20" s="21">
        <f t="shared" si="5"/>
        <v>0.13278411645341981</v>
      </c>
      <c r="L20" s="23"/>
    </row>
    <row r="21" spans="2:12" x14ac:dyDescent="0.2">
      <c r="B21" s="23"/>
      <c r="C21" s="5">
        <v>18</v>
      </c>
      <c r="D21" s="18">
        <v>764</v>
      </c>
      <c r="E21" s="6">
        <v>61</v>
      </c>
      <c r="F21" s="18">
        <f t="shared" si="2"/>
        <v>703</v>
      </c>
      <c r="G21" s="7">
        <f t="shared" si="3"/>
        <v>1.7820625182588371E-2</v>
      </c>
      <c r="H21" s="7">
        <f t="shared" si="4"/>
        <v>5.9794165178191715E-2</v>
      </c>
      <c r="I21" s="7">
        <f>SUM(G$4:G21)</f>
        <v>0.97020157756354075</v>
      </c>
      <c r="J21" s="7">
        <f>SUM(H$4:H21)</f>
        <v>0.87939100110572421</v>
      </c>
      <c r="K21" s="21">
        <f t="shared" si="5"/>
        <v>9.0810576457816539E-2</v>
      </c>
      <c r="L21" s="23"/>
    </row>
    <row r="22" spans="2:12" x14ac:dyDescent="0.2">
      <c r="B22" s="23"/>
      <c r="C22" s="5">
        <v>19</v>
      </c>
      <c r="D22" s="18">
        <v>737</v>
      </c>
      <c r="E22" s="6">
        <v>60</v>
      </c>
      <c r="F22" s="18">
        <f t="shared" si="2"/>
        <v>677</v>
      </c>
      <c r="G22" s="7">
        <f t="shared" si="3"/>
        <v>1.7528483786152498E-2</v>
      </c>
      <c r="H22" s="7">
        <f t="shared" si="4"/>
        <v>5.7582716679425022E-2</v>
      </c>
      <c r="I22" s="7">
        <f>SUM(G$4:G22)</f>
        <v>0.98773006134969321</v>
      </c>
      <c r="J22" s="7">
        <f>SUM(H$4:H22)</f>
        <v>0.93697371778514926</v>
      </c>
      <c r="K22" s="21">
        <f t="shared" si="5"/>
        <v>5.0756343564543949E-2</v>
      </c>
      <c r="L22" s="23"/>
    </row>
    <row r="23" spans="2:12" ht="16" thickBot="1" x14ac:dyDescent="0.25">
      <c r="B23" s="23"/>
      <c r="C23" s="9">
        <v>20</v>
      </c>
      <c r="D23" s="18">
        <v>783</v>
      </c>
      <c r="E23" s="10">
        <v>42</v>
      </c>
      <c r="F23" s="19">
        <f>D23-E23</f>
        <v>741</v>
      </c>
      <c r="G23" s="11">
        <f>E23/$E$24</f>
        <v>1.2269938650306749E-2</v>
      </c>
      <c r="H23" s="11">
        <f>F23/$F$24</f>
        <v>6.3026282214850723E-2</v>
      </c>
      <c r="I23" s="11">
        <f>SUM(G$4:G23)</f>
        <v>1</v>
      </c>
      <c r="J23" s="11">
        <f>SUM(H$4:H23)</f>
        <v>1</v>
      </c>
      <c r="K23" s="22">
        <f>ABS(I23-J23)</f>
        <v>0</v>
      </c>
      <c r="L23" s="23"/>
    </row>
    <row r="24" spans="2:12" ht="17" thickTop="1" thickBot="1" x14ac:dyDescent="0.25">
      <c r="B24" s="23"/>
      <c r="C24" s="12" t="s">
        <v>2</v>
      </c>
      <c r="D24" s="20">
        <f>SUM(D4:D23)</f>
        <v>15180</v>
      </c>
      <c r="E24" s="13">
        <f>SUM(E4:E23)</f>
        <v>3423</v>
      </c>
      <c r="F24" s="20">
        <f>SUM(F4:F23)</f>
        <v>11757</v>
      </c>
      <c r="G24" s="14">
        <f>SUM(G4:G23)</f>
        <v>1</v>
      </c>
      <c r="H24" s="14">
        <f>SUM(H4:H23)</f>
        <v>1</v>
      </c>
      <c r="I24" s="14"/>
      <c r="J24" s="14"/>
      <c r="K24" s="13"/>
      <c r="L24" s="23"/>
    </row>
    <row r="25" spans="2:12" x14ac:dyDescent="0.2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2:12" x14ac:dyDescent="0.2">
      <c r="B26" s="23"/>
      <c r="C26" s="23"/>
      <c r="D26" s="23"/>
      <c r="E26" s="23"/>
      <c r="F26" s="23"/>
      <c r="G26" s="23"/>
      <c r="H26" s="23"/>
      <c r="I26" s="23"/>
      <c r="J26" s="23"/>
      <c r="K26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RBS Citizens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 Bhatti</dc:creator>
  <cp:lastModifiedBy>Microsoft Office User</cp:lastModifiedBy>
  <dcterms:created xsi:type="dcterms:W3CDTF">2017-05-15T18:57:24Z</dcterms:created>
  <dcterms:modified xsi:type="dcterms:W3CDTF">2021-03-14T20:21:08Z</dcterms:modified>
</cp:coreProperties>
</file>