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rbt7r\OneDrive\Desktop\Adult Life\Work\Contract Work\Final Package\"/>
    </mc:Choice>
  </mc:AlternateContent>
  <xr:revisionPtr revIDLastSave="0" documentId="13_ncr:1_{ADD7D0D7-7C88-416C-A958-9D7EF9CEEBEA}" xr6:coauthVersionLast="47" xr6:coauthVersionMax="47" xr10:uidLastSave="{00000000-0000-0000-0000-000000000000}"/>
  <bookViews>
    <workbookView xWindow="-120" yWindow="-120" windowWidth="19440" windowHeight="11520" xr2:uid="{5D29D0FE-26CB-48D2-9654-BF65A84EDC4E}"/>
  </bookViews>
  <sheets>
    <sheet name="template_she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8" i="1" l="1"/>
  <c r="J7" i="1"/>
  <c r="H7" i="1"/>
  <c r="H8" i="1"/>
  <c r="AV7" i="1"/>
  <c r="AH7" i="1"/>
  <c r="AR7" i="1"/>
  <c r="AF7" i="1"/>
  <c r="AB6" i="1"/>
  <c r="AC6" i="1" s="1"/>
  <c r="V7" i="1"/>
  <c r="BM6" i="1"/>
  <c r="BM5" i="1"/>
  <c r="BM4" i="1"/>
  <c r="BI6" i="1"/>
  <c r="BI5" i="1"/>
  <c r="BI4" i="1"/>
  <c r="BE6" i="1"/>
  <c r="BE5" i="1"/>
  <c r="BE4" i="1"/>
  <c r="BA6" i="1"/>
  <c r="BA5" i="1"/>
  <c r="BA4" i="1"/>
  <c r="AW6" i="1"/>
  <c r="AW5" i="1"/>
  <c r="AW4" i="1"/>
  <c r="AS6" i="1"/>
  <c r="AS5" i="1"/>
  <c r="AS4" i="1"/>
  <c r="AO6" i="1"/>
  <c r="AO5" i="1"/>
  <c r="AO4" i="1"/>
  <c r="AK6" i="1"/>
  <c r="AK5" i="1"/>
  <c r="AK4" i="1"/>
  <c r="AG6" i="1"/>
  <c r="AG5" i="1"/>
  <c r="AG4" i="1"/>
  <c r="AC5" i="1"/>
  <c r="AC4" i="1"/>
  <c r="Y6" i="1"/>
  <c r="Y5" i="1"/>
  <c r="Y4" i="1"/>
  <c r="U6" i="1"/>
  <c r="U5" i="1"/>
  <c r="U4" i="1"/>
  <c r="AN4" i="1"/>
  <c r="AJ6" i="1"/>
  <c r="BH7" i="1"/>
  <c r="H13" i="1"/>
  <c r="K6" i="1"/>
  <c r="H6" i="1" s="1"/>
  <c r="I6" i="1" s="1"/>
  <c r="K4" i="1"/>
  <c r="H4" i="1" s="1"/>
  <c r="I4" i="1" s="1"/>
  <c r="AN7" i="1"/>
  <c r="AB7" i="1"/>
  <c r="T7" i="1" s="1"/>
  <c r="P7" i="1"/>
  <c r="BO6" i="1"/>
  <c r="BL6" i="1" s="1"/>
  <c r="BK6" i="1"/>
  <c r="BH6" i="1" s="1"/>
  <c r="BG6" i="1"/>
  <c r="BD6" i="1" s="1"/>
  <c r="BC6" i="1"/>
  <c r="AZ6" i="1" s="1"/>
  <c r="AY6" i="1"/>
  <c r="AV6" i="1" s="1"/>
  <c r="AU6" i="1"/>
  <c r="AR6" i="1" s="1"/>
  <c r="AQ6" i="1"/>
  <c r="AN6" i="1" s="1"/>
  <c r="AM6" i="1"/>
  <c r="AI6" i="1"/>
  <c r="AF6" i="1" s="1"/>
  <c r="AE6" i="1"/>
  <c r="AA6" i="1"/>
  <c r="X6" i="1" s="1"/>
  <c r="W6" i="1"/>
  <c r="T6" i="1" s="1"/>
  <c r="S6" i="1"/>
  <c r="P6" i="1" s="1"/>
  <c r="Q6" i="1" s="1"/>
  <c r="O6" i="1"/>
  <c r="L6" i="1" s="1"/>
  <c r="M6" i="1" s="1"/>
  <c r="BO5" i="1"/>
  <c r="BL5" i="1" s="1"/>
  <c r="BK5" i="1"/>
  <c r="BH5" i="1" s="1"/>
  <c r="BG5" i="1"/>
  <c r="BD5" i="1" s="1"/>
  <c r="BC5" i="1"/>
  <c r="AZ5" i="1" s="1"/>
  <c r="AY5" i="1"/>
  <c r="AV5" i="1" s="1"/>
  <c r="AU5" i="1"/>
  <c r="AR5" i="1" s="1"/>
  <c r="AQ5" i="1"/>
  <c r="AN5" i="1" s="1"/>
  <c r="AM5" i="1"/>
  <c r="AJ5" i="1" s="1"/>
  <c r="AI5" i="1"/>
  <c r="AF5" i="1" s="1"/>
  <c r="AE5" i="1"/>
  <c r="AB5" i="1" s="1"/>
  <c r="AA5" i="1"/>
  <c r="X5" i="1" s="1"/>
  <c r="W5" i="1"/>
  <c r="T5" i="1" s="1"/>
  <c r="S5" i="1"/>
  <c r="P5" i="1" s="1"/>
  <c r="Q5" i="1" s="1"/>
  <c r="O5" i="1"/>
  <c r="L5" i="1" s="1"/>
  <c r="M5" i="1" s="1"/>
  <c r="K5" i="1"/>
  <c r="H5" i="1" s="1"/>
  <c r="I5" i="1" s="1"/>
  <c r="BO4" i="1"/>
  <c r="BL4" i="1" s="1"/>
  <c r="BK4" i="1"/>
  <c r="BH4" i="1" s="1"/>
  <c r="BG4" i="1"/>
  <c r="BD4" i="1" s="1"/>
  <c r="BC4" i="1"/>
  <c r="AZ4" i="1" s="1"/>
  <c r="AY4" i="1"/>
  <c r="AV4" i="1" s="1"/>
  <c r="AU4" i="1"/>
  <c r="AR4" i="1" s="1"/>
  <c r="AQ4" i="1"/>
  <c r="AM4" i="1"/>
  <c r="AJ4" i="1" s="1"/>
  <c r="AI4" i="1"/>
  <c r="AF4" i="1" s="1"/>
  <c r="AE4" i="1"/>
  <c r="AB4" i="1" s="1"/>
  <c r="AA4" i="1"/>
  <c r="X4" i="1" s="1"/>
  <c r="W4" i="1"/>
  <c r="T4" i="1" s="1"/>
  <c r="S4" i="1"/>
  <c r="P4" i="1" s="1"/>
  <c r="Q4" i="1" s="1"/>
  <c r="O4" i="1"/>
  <c r="L4" i="1" s="1"/>
  <c r="M4" i="1" s="1"/>
  <c r="H15" i="1"/>
  <c r="T14" i="1"/>
  <c r="P14" i="1"/>
  <c r="L14" i="1"/>
  <c r="H14" i="1"/>
  <c r="AA13" i="1"/>
  <c r="Z13" i="1"/>
  <c r="X13" i="1"/>
  <c r="W13" i="1"/>
  <c r="V13" i="1"/>
  <c r="T13" i="1"/>
  <c r="S13" i="1"/>
  <c r="R13" i="1"/>
  <c r="P13" i="1"/>
  <c r="O13" i="1"/>
  <c r="N13" i="1"/>
  <c r="L13" i="1"/>
  <c r="K13" i="1"/>
  <c r="J13" i="1"/>
  <c r="AR8" i="1" l="1"/>
</calcChain>
</file>

<file path=xl/sharedStrings.xml><?xml version="1.0" encoding="utf-8"?>
<sst xmlns="http://schemas.openxmlformats.org/spreadsheetml/2006/main" count="118" uniqueCount="28">
  <si>
    <t>Stroke</t>
  </si>
  <si>
    <t>Fly</t>
  </si>
  <si>
    <t>Back</t>
  </si>
  <si>
    <t>Breast</t>
  </si>
  <si>
    <t>Free</t>
  </si>
  <si>
    <t>Distance</t>
  </si>
  <si>
    <t>50m</t>
  </si>
  <si>
    <t>100m</t>
  </si>
  <si>
    <t>200m</t>
  </si>
  <si>
    <t>400m</t>
  </si>
  <si>
    <t>800m</t>
  </si>
  <si>
    <t>1500m</t>
  </si>
  <si>
    <t>Male</t>
  </si>
  <si>
    <t>Female</t>
  </si>
  <si>
    <t>Total per distance</t>
  </si>
  <si>
    <t>Total per Stroke</t>
  </si>
  <si>
    <t>Total</t>
  </si>
  <si>
    <t># of DQ's and No Swims</t>
  </si>
  <si>
    <t>Column1</t>
  </si>
  <si>
    <t>Column2</t>
  </si>
  <si>
    <t>Column3</t>
  </si>
  <si>
    <t>Column4</t>
  </si>
  <si>
    <t>Column5</t>
  </si>
  <si>
    <t>out of</t>
  </si>
  <si>
    <t>Total % Improvement</t>
  </si>
  <si>
    <t>Gender</t>
  </si>
  <si>
    <t>Keywords</t>
  </si>
  <si>
    <t>Instructions:
Notes: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</si>
</sst>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99CCFF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ck">
        <color theme="4"/>
      </bottom>
      <diagonal/>
    </border>
    <border>
      <left/>
      <right/>
      <top style="thin">
        <color indexed="64"/>
      </top>
      <bottom style="thick">
        <color theme="4"/>
      </bottom>
      <diagonal/>
    </border>
    <border>
      <left/>
      <right style="thin">
        <color indexed="64"/>
      </right>
      <top style="thin">
        <color indexed="64"/>
      </top>
      <bottom style="thick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theme="4"/>
      </top>
      <bottom style="thick">
        <color theme="4" tint="0.499984740745262"/>
      </bottom>
      <diagonal/>
    </border>
    <border>
      <left/>
      <right/>
      <top style="thick">
        <color theme="4"/>
      </top>
      <bottom style="thick">
        <color theme="4" tint="0.499984740745262"/>
      </bottom>
      <diagonal/>
    </border>
    <border>
      <left/>
      <right style="thin">
        <color indexed="64"/>
      </right>
      <top style="thick">
        <color theme="4"/>
      </top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theme="4" tint="0.499984740745262"/>
      </top>
      <bottom style="medium">
        <color theme="4" tint="0.39997558519241921"/>
      </bottom>
      <diagonal/>
    </border>
    <border>
      <left/>
      <right/>
      <top style="thick">
        <color theme="4" tint="0.499984740745262"/>
      </top>
      <bottom style="medium">
        <color theme="4" tint="0.39997558519241921"/>
      </bottom>
      <diagonal/>
    </border>
    <border>
      <left style="thin">
        <color indexed="64"/>
      </left>
      <right/>
      <top/>
      <bottom style="thick">
        <color theme="4" tint="0.4999847407452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theme="4" tint="0.499984740745262"/>
      </top>
      <bottom style="medium">
        <color theme="4" tint="0.39997558519241921"/>
      </bottom>
      <diagonal/>
    </border>
    <border>
      <left/>
      <right style="thin">
        <color indexed="64"/>
      </right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ck">
        <color theme="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theme="4" tint="0.499984740745262"/>
      </top>
      <bottom style="medium">
        <color theme="4" tint="0.39997558519241921"/>
      </bottom>
      <diagonal/>
    </border>
    <border>
      <left style="thin">
        <color indexed="64"/>
      </left>
      <right/>
      <top style="medium">
        <color theme="4" tint="0.39997558519241921"/>
      </top>
      <bottom style="thin">
        <color indexed="64"/>
      </bottom>
      <diagonal/>
    </border>
    <border>
      <left/>
      <right style="thin">
        <color indexed="64"/>
      </right>
      <top style="medium">
        <color theme="4" tint="0.39997558519241921"/>
      </top>
      <bottom style="thin">
        <color indexed="64"/>
      </bottom>
      <diagonal/>
    </border>
  </borders>
  <cellStyleXfs count="10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9" fontId="4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</cellStyleXfs>
  <cellXfs count="60">
    <xf numFmtId="0" fontId="0" fillId="0" borderId="0" xfId="0"/>
    <xf numFmtId="0" fontId="4" fillId="3" borderId="12" xfId="7" applyBorder="1"/>
    <xf numFmtId="1" fontId="4" fillId="3" borderId="12" xfId="7" applyNumberFormat="1" applyBorder="1" applyAlignment="1">
      <alignment horizontal="center"/>
    </xf>
    <xf numFmtId="1" fontId="4" fillId="4" borderId="12" xfId="8" applyNumberFormat="1" applyBorder="1" applyAlignment="1">
      <alignment horizontal="center"/>
    </xf>
    <xf numFmtId="0" fontId="5" fillId="2" borderId="12" xfId="6" applyBorder="1"/>
    <xf numFmtId="0" fontId="5" fillId="2" borderId="8" xfId="6" applyBorder="1"/>
    <xf numFmtId="0" fontId="3" fillId="3" borderId="12" xfId="5" applyFill="1" applyBorder="1"/>
    <xf numFmtId="9" fontId="4" fillId="3" borderId="12" xfId="4" applyFill="1" applyBorder="1" applyAlignment="1">
      <alignment horizontal="center"/>
    </xf>
    <xf numFmtId="9" fontId="4" fillId="4" borderId="12" xfId="4" applyFill="1" applyBorder="1" applyAlignment="1">
      <alignment horizontal="center"/>
    </xf>
    <xf numFmtId="0" fontId="4" fillId="3" borderId="12" xfId="7" applyBorder="1" applyAlignment="1">
      <alignment horizontal="center"/>
    </xf>
    <xf numFmtId="0" fontId="4" fillId="4" borderId="12" xfId="8" applyBorder="1" applyAlignment="1">
      <alignment horizontal="center"/>
    </xf>
    <xf numFmtId="0" fontId="4" fillId="5" borderId="7" xfId="9" applyBorder="1"/>
    <xf numFmtId="0" fontId="3" fillId="3" borderId="20" xfId="5" applyFill="1" applyBorder="1"/>
    <xf numFmtId="0" fontId="4" fillId="4" borderId="12" xfId="8" applyBorder="1"/>
    <xf numFmtId="0" fontId="0" fillId="6" borderId="0" xfId="0" applyFill="1"/>
    <xf numFmtId="0" fontId="4" fillId="5" borderId="12" xfId="9" applyBorder="1"/>
    <xf numFmtId="0" fontId="3" fillId="3" borderId="21" xfId="3" applyFill="1" applyBorder="1"/>
    <xf numFmtId="0" fontId="5" fillId="2" borderId="8" xfId="6" applyBorder="1" applyAlignment="1">
      <alignment horizontal="center"/>
    </xf>
    <xf numFmtId="0" fontId="5" fillId="2" borderId="13" xfId="6" applyBorder="1" applyAlignment="1">
      <alignment horizontal="center"/>
    </xf>
    <xf numFmtId="0" fontId="5" fillId="2" borderId="17" xfId="6" applyBorder="1" applyAlignment="1">
      <alignment horizontal="center"/>
    </xf>
    <xf numFmtId="0" fontId="4" fillId="5" borderId="12" xfId="9" applyBorder="1" applyAlignment="1">
      <alignment horizontal="center"/>
    </xf>
    <xf numFmtId="0" fontId="2" fillId="3" borderId="9" xfId="2" applyFill="1" applyBorder="1" applyAlignment="1">
      <alignment horizontal="center"/>
    </xf>
    <xf numFmtId="0" fontId="2" fillId="3" borderId="10" xfId="2" applyFill="1" applyBorder="1" applyAlignment="1">
      <alignment horizontal="center"/>
    </xf>
    <xf numFmtId="0" fontId="2" fillId="3" borderId="11" xfId="2" applyFill="1" applyBorder="1" applyAlignment="1">
      <alignment horizontal="center"/>
    </xf>
    <xf numFmtId="0" fontId="3" fillId="3" borderId="14" xfId="3" applyFill="1" applyBorder="1" applyAlignment="1">
      <alignment horizontal="center"/>
    </xf>
    <xf numFmtId="0" fontId="3" fillId="3" borderId="18" xfId="3" applyFill="1" applyBorder="1" applyAlignment="1">
      <alignment horizontal="center"/>
    </xf>
    <xf numFmtId="0" fontId="4" fillId="4" borderId="22" xfId="8" applyBorder="1" applyAlignment="1">
      <alignment horizontal="center"/>
    </xf>
    <xf numFmtId="0" fontId="4" fillId="4" borderId="23" xfId="8" applyBorder="1" applyAlignment="1">
      <alignment horizontal="center"/>
    </xf>
    <xf numFmtId="10" fontId="5" fillId="2" borderId="8" xfId="6" applyNumberFormat="1" applyBorder="1" applyAlignment="1">
      <alignment horizontal="center"/>
    </xf>
    <xf numFmtId="10" fontId="5" fillId="2" borderId="13" xfId="6" applyNumberFormat="1" applyBorder="1" applyAlignment="1">
      <alignment horizontal="center"/>
    </xf>
    <xf numFmtId="10" fontId="5" fillId="2" borderId="17" xfId="6" applyNumberFormat="1" applyBorder="1" applyAlignment="1">
      <alignment horizontal="center"/>
    </xf>
    <xf numFmtId="0" fontId="1" fillId="3" borderId="4" xfId="1" applyFill="1" applyBorder="1" applyAlignment="1">
      <alignment horizontal="center"/>
    </xf>
    <xf numFmtId="0" fontId="1" fillId="3" borderId="5" xfId="1" applyFill="1" applyBorder="1" applyAlignment="1">
      <alignment horizontal="center"/>
    </xf>
    <xf numFmtId="0" fontId="1" fillId="3" borderId="6" xfId="1" applyFill="1" applyBorder="1" applyAlignment="1">
      <alignment horizontal="center"/>
    </xf>
    <xf numFmtId="9" fontId="4" fillId="5" borderId="8" xfId="4" applyFill="1" applyBorder="1" applyAlignment="1">
      <alignment horizontal="center"/>
    </xf>
    <xf numFmtId="9" fontId="4" fillId="5" borderId="17" xfId="4" applyFill="1" applyBorder="1" applyAlignment="1">
      <alignment horizontal="center"/>
    </xf>
    <xf numFmtId="0" fontId="1" fillId="3" borderId="4" xfId="1" applyFill="1" applyBorder="1" applyAlignment="1">
      <alignment horizontal="left"/>
    </xf>
    <xf numFmtId="0" fontId="1" fillId="3" borderId="5" xfId="1" applyFill="1" applyBorder="1" applyAlignment="1">
      <alignment horizontal="left"/>
    </xf>
    <xf numFmtId="0" fontId="1" fillId="3" borderId="6" xfId="1" applyFill="1" applyBorder="1" applyAlignment="1">
      <alignment horizontal="left"/>
    </xf>
    <xf numFmtId="1" fontId="4" fillId="5" borderId="12" xfId="9" applyNumberFormat="1" applyBorder="1" applyAlignment="1">
      <alignment horizontal="center"/>
    </xf>
    <xf numFmtId="0" fontId="3" fillId="3" borderId="15" xfId="3" applyFill="1" applyBorder="1" applyAlignment="1">
      <alignment horizontal="center"/>
    </xf>
    <xf numFmtId="9" fontId="4" fillId="5" borderId="13" xfId="4" applyFill="1" applyBorder="1" applyAlignment="1">
      <alignment horizontal="center"/>
    </xf>
    <xf numFmtId="0" fontId="6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3" borderId="16" xfId="2" applyFill="1" applyBorder="1" applyAlignment="1">
      <alignment horizontal="center"/>
    </xf>
    <xf numFmtId="0" fontId="2" fillId="3" borderId="2" xfId="2" applyFill="1" applyAlignment="1">
      <alignment horizontal="center"/>
    </xf>
    <xf numFmtId="0" fontId="2" fillId="3" borderId="19" xfId="2" applyFill="1" applyBorder="1" applyAlignment="1">
      <alignment horizontal="center"/>
    </xf>
    <xf numFmtId="1" fontId="5" fillId="2" borderId="8" xfId="6" applyNumberFormat="1" applyBorder="1" applyAlignment="1">
      <alignment horizontal="center"/>
    </xf>
    <xf numFmtId="1" fontId="5" fillId="2" borderId="13" xfId="6" applyNumberFormat="1" applyBorder="1" applyAlignment="1">
      <alignment horizontal="center"/>
    </xf>
    <xf numFmtId="0" fontId="1" fillId="3" borderId="1" xfId="1" applyFill="1" applyAlignment="1">
      <alignment horizontal="center"/>
    </xf>
    <xf numFmtId="0" fontId="1" fillId="3" borderId="0" xfId="1" applyFill="1" applyBorder="1" applyAlignment="1">
      <alignment horizontal="center"/>
    </xf>
    <xf numFmtId="0" fontId="4" fillId="3" borderId="8" xfId="7" applyBorder="1" applyAlignment="1">
      <alignment horizontal="center"/>
    </xf>
    <xf numFmtId="0" fontId="4" fillId="3" borderId="13" xfId="7" applyBorder="1" applyAlignment="1">
      <alignment horizontal="center"/>
    </xf>
    <xf numFmtId="0" fontId="4" fillId="3" borderId="17" xfId="7" applyBorder="1" applyAlignment="1">
      <alignment horizontal="center"/>
    </xf>
    <xf numFmtId="1" fontId="4" fillId="5" borderId="8" xfId="9" applyNumberFormat="1" applyBorder="1" applyAlignment="1">
      <alignment horizontal="center"/>
    </xf>
    <xf numFmtId="1" fontId="4" fillId="5" borderId="13" xfId="9" applyNumberFormat="1" applyBorder="1" applyAlignment="1">
      <alignment horizontal="center"/>
    </xf>
    <xf numFmtId="1" fontId="4" fillId="5" borderId="17" xfId="9" applyNumberFormat="1" applyBorder="1" applyAlignment="1">
      <alignment horizontal="center"/>
    </xf>
    <xf numFmtId="0" fontId="4" fillId="5" borderId="8" xfId="9" applyBorder="1" applyAlignment="1">
      <alignment horizontal="center"/>
    </xf>
    <xf numFmtId="0" fontId="4" fillId="5" borderId="13" xfId="9" applyBorder="1" applyAlignment="1">
      <alignment horizontal="center"/>
    </xf>
    <xf numFmtId="0" fontId="4" fillId="5" borderId="17" xfId="9" applyBorder="1" applyAlignment="1">
      <alignment horizontal="center"/>
    </xf>
  </cellXfs>
  <cellStyles count="10">
    <cellStyle name="20% - Accent1" xfId="7" builtinId="30"/>
    <cellStyle name="40% - Accent1" xfId="8" builtinId="31"/>
    <cellStyle name="60% - Accent1" xfId="9" builtinId="32"/>
    <cellStyle name="Accent1" xfId="6" builtinId="29"/>
    <cellStyle name="Heading 1" xfId="1" builtinId="16"/>
    <cellStyle name="Heading 2" xfId="2" builtinId="17"/>
    <cellStyle name="Heading 3" xfId="3" builtinId="18"/>
    <cellStyle name="Heading 4" xfId="5" builtinId="19"/>
    <cellStyle name="Normal" xfId="0" builtinId="0"/>
    <cellStyle name="Percent" xfId="4" builtinId="5"/>
  </cellStyles>
  <dxfs count="0"/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F4AF4E9-F120-4E3D-9C35-11BD99459DDE}" name="Table4" displayName="Table4" ref="A18:E1048576" totalsRowShown="0">
  <autoFilter ref="A18:E1048576" xr:uid="{0F4AF4E9-F120-4E3D-9C35-11BD99459DDE}"/>
  <tableColumns count="5">
    <tableColumn id="1" xr3:uid="{0EE74A6A-6C3D-46A7-8827-4F56DBC202EA}" name="Column1"/>
    <tableColumn id="2" xr3:uid="{B3AA6E32-231C-45D8-8528-97D14BFFFFD2}" name="Column2"/>
    <tableColumn id="3" xr3:uid="{73713AB4-940F-4E20-8156-25666B6DA228}" name="Column3"/>
    <tableColumn id="4" xr3:uid="{99B5D03A-F68A-4311-A273-94AD5FDA282A}" name="Column4"/>
    <tableColumn id="5" xr3:uid="{71865EB3-16F0-44A2-A79D-DA6D630712FD}" name="Column5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CC07C-EDF6-42C1-9DC2-A5F239844990}">
  <sheetPr codeName="Sheet1"/>
  <dimension ref="A1:CA18"/>
  <sheetViews>
    <sheetView tabSelected="1" zoomScale="62" zoomScaleNormal="85" workbookViewId="0">
      <selection activeCell="AM26" sqref="AM26"/>
    </sheetView>
  </sheetViews>
  <sheetFormatPr defaultColWidth="10.7109375" defaultRowHeight="15" x14ac:dyDescent="0.25"/>
  <cols>
    <col min="1" max="1" width="53.28515625" customWidth="1"/>
    <col min="2" max="2" width="29.85546875" customWidth="1"/>
    <col min="3" max="3" width="10.85546875" bestFit="1" customWidth="1"/>
    <col min="4" max="5" width="10.85546875" customWidth="1"/>
    <col min="6" max="6" width="3.42578125" customWidth="1"/>
    <col min="7" max="7" width="16.85546875" bestFit="1" customWidth="1"/>
    <col min="8" max="67" width="6.7109375" customWidth="1"/>
    <col min="78" max="84" width="9" customWidth="1"/>
  </cols>
  <sheetData>
    <row r="1" spans="1:79" ht="20.25" thickBot="1" x14ac:dyDescent="0.35">
      <c r="A1" s="42" t="s">
        <v>27</v>
      </c>
      <c r="B1" s="43"/>
      <c r="C1" s="43"/>
      <c r="D1" s="43"/>
      <c r="E1" s="43"/>
      <c r="F1" s="14"/>
      <c r="G1" s="36" t="s">
        <v>24</v>
      </c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8"/>
    </row>
    <row r="2" spans="1:79" ht="21" thickTop="1" thickBot="1" x14ac:dyDescent="0.35">
      <c r="A2" s="43"/>
      <c r="B2" s="43"/>
      <c r="C2" s="43"/>
      <c r="D2" s="43"/>
      <c r="E2" s="43"/>
      <c r="F2" s="14"/>
      <c r="G2" s="12" t="s">
        <v>0</v>
      </c>
      <c r="H2" s="21" t="s">
        <v>1</v>
      </c>
      <c r="I2" s="22"/>
      <c r="J2" s="22"/>
      <c r="K2" s="22"/>
      <c r="L2" s="22"/>
      <c r="M2" s="22"/>
      <c r="N2" s="22"/>
      <c r="O2" s="22"/>
      <c r="P2" s="22"/>
      <c r="Q2" s="22"/>
      <c r="R2" s="22"/>
      <c r="S2" s="23"/>
      <c r="T2" s="21" t="s">
        <v>2</v>
      </c>
      <c r="U2" s="22"/>
      <c r="V2" s="22"/>
      <c r="W2" s="22"/>
      <c r="X2" s="22"/>
      <c r="Y2" s="22"/>
      <c r="Z2" s="22"/>
      <c r="AA2" s="22"/>
      <c r="AB2" s="22"/>
      <c r="AC2" s="22"/>
      <c r="AD2" s="22"/>
      <c r="AE2" s="23"/>
      <c r="AF2" s="44" t="s">
        <v>3</v>
      </c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6"/>
      <c r="AR2" s="44" t="s">
        <v>4</v>
      </c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  <c r="BE2" s="45"/>
      <c r="BF2" s="45"/>
      <c r="BG2" s="45"/>
      <c r="BH2" s="45"/>
      <c r="BI2" s="45"/>
      <c r="BJ2" s="45"/>
      <c r="BK2" s="45"/>
      <c r="BL2" s="45"/>
      <c r="BM2" s="45"/>
      <c r="BN2" s="45"/>
      <c r="BO2" s="46"/>
      <c r="BU2" s="49" t="s">
        <v>26</v>
      </c>
      <c r="BV2" s="50"/>
      <c r="BW2" s="50"/>
      <c r="BX2" s="50"/>
      <c r="BY2" s="50"/>
      <c r="BZ2" s="50"/>
      <c r="CA2" s="50"/>
    </row>
    <row r="3" spans="1:79" ht="16.5" thickTop="1" thickBot="1" x14ac:dyDescent="0.3">
      <c r="A3" s="43"/>
      <c r="B3" s="43"/>
      <c r="C3" s="43"/>
      <c r="D3" s="43"/>
      <c r="E3" s="43"/>
      <c r="F3" s="14"/>
      <c r="G3" s="6" t="s">
        <v>5</v>
      </c>
      <c r="H3" s="24" t="s">
        <v>6</v>
      </c>
      <c r="I3" s="40"/>
      <c r="J3" s="40"/>
      <c r="K3" s="25"/>
      <c r="L3" s="24" t="s">
        <v>7</v>
      </c>
      <c r="M3" s="40"/>
      <c r="N3" s="40"/>
      <c r="O3" s="25"/>
      <c r="P3" s="24" t="s">
        <v>8</v>
      </c>
      <c r="Q3" s="40"/>
      <c r="R3" s="40"/>
      <c r="S3" s="25"/>
      <c r="T3" s="24" t="s">
        <v>6</v>
      </c>
      <c r="U3" s="40"/>
      <c r="V3" s="40"/>
      <c r="W3" s="25"/>
      <c r="X3" s="24" t="s">
        <v>7</v>
      </c>
      <c r="Y3" s="40"/>
      <c r="Z3" s="40"/>
      <c r="AA3" s="25"/>
      <c r="AB3" s="24" t="s">
        <v>8</v>
      </c>
      <c r="AC3" s="40"/>
      <c r="AD3" s="40"/>
      <c r="AE3" s="25"/>
      <c r="AF3" s="24" t="s">
        <v>6</v>
      </c>
      <c r="AG3" s="40"/>
      <c r="AH3" s="40"/>
      <c r="AI3" s="25"/>
      <c r="AJ3" s="24" t="s">
        <v>7</v>
      </c>
      <c r="AK3" s="40"/>
      <c r="AL3" s="40"/>
      <c r="AM3" s="25"/>
      <c r="AN3" s="24" t="s">
        <v>8</v>
      </c>
      <c r="AO3" s="40"/>
      <c r="AP3" s="40"/>
      <c r="AQ3" s="25"/>
      <c r="AR3" s="24" t="s">
        <v>6</v>
      </c>
      <c r="AS3" s="40"/>
      <c r="AT3" s="40"/>
      <c r="AU3" s="25"/>
      <c r="AV3" s="24" t="s">
        <v>7</v>
      </c>
      <c r="AW3" s="40"/>
      <c r="AX3" s="40"/>
      <c r="AY3" s="25"/>
      <c r="AZ3" s="24" t="s">
        <v>8</v>
      </c>
      <c r="BA3" s="40"/>
      <c r="BB3" s="40"/>
      <c r="BC3" s="25"/>
      <c r="BD3" s="24" t="s">
        <v>9</v>
      </c>
      <c r="BE3" s="40"/>
      <c r="BF3" s="40"/>
      <c r="BG3" s="25"/>
      <c r="BH3" s="24" t="s">
        <v>10</v>
      </c>
      <c r="BI3" s="40"/>
      <c r="BJ3" s="40"/>
      <c r="BK3" s="25"/>
      <c r="BL3" s="24" t="s">
        <v>11</v>
      </c>
      <c r="BM3" s="40"/>
      <c r="BN3" s="40"/>
      <c r="BO3" s="25"/>
      <c r="BU3" s="6" t="s">
        <v>25</v>
      </c>
      <c r="BV3" s="1" t="s">
        <v>12</v>
      </c>
      <c r="BW3" s="1" t="s">
        <v>13</v>
      </c>
      <c r="BX3" s="51"/>
      <c r="BY3" s="52"/>
      <c r="BZ3" s="52"/>
      <c r="CA3" s="53"/>
    </row>
    <row r="4" spans="1:79" x14ac:dyDescent="0.25">
      <c r="A4" s="43"/>
      <c r="B4" s="43"/>
      <c r="C4" s="43"/>
      <c r="D4" s="43"/>
      <c r="E4" s="43"/>
      <c r="F4" s="14"/>
      <c r="G4" s="6" t="s">
        <v>12</v>
      </c>
      <c r="H4" s="7">
        <f>IFERROR((COUNTIFS($B:$B,"* "&amp;$BV$3&amp;"*",$B:$B,"*"&amp;$BV$4&amp;"*",$B:$B,"*"&amp;$BV$5&amp;"*",$E:$E,"&gt;0")/K$4), 0)</f>
        <v>0</v>
      </c>
      <c r="I4" s="7" t="str">
        <f>IFERROR("(" &amp; $H$4*$K$4 &amp; ")", 0)</f>
        <v>(0)</v>
      </c>
      <c r="J4" s="9" t="s">
        <v>23</v>
      </c>
      <c r="K4" s="2">
        <f>COUNTIFS($B:$B,"* "&amp;$BV$3&amp;"*", $B:$B,"*"&amp;$BV$4&amp;"*",$B:$B, "*"&amp;$BV$5&amp;"*")</f>
        <v>0</v>
      </c>
      <c r="L4" s="7">
        <f>IFERROR((COUNTIFS($B:$B,"* "&amp;$BV$3&amp;"*",$B:$B,"*"&amp;$BV$4&amp;"*",$B:$B,"*"&amp;$BW$5&amp;"*",$E:$E,"&gt;0")/O$4),0)</f>
        <v>0</v>
      </c>
      <c r="M4" s="7" t="str">
        <f>IFERROR("(" &amp; $L$4*$O$4 &amp; ")", 0)</f>
        <v>(0)</v>
      </c>
      <c r="N4" s="9" t="s">
        <v>23</v>
      </c>
      <c r="O4" s="2">
        <f>COUNTIFS($B:$B,"* "&amp;$BV$3&amp;"*", $B:$B,"*"&amp;$BV$4&amp;"*",$B:$B, "*"&amp;$BW$5&amp;"*")</f>
        <v>0</v>
      </c>
      <c r="P4" s="7">
        <f>IFERROR(COUNTIFS($B:$B,"* "&amp;$BV$3&amp;"*",$B:$B,"*"&amp;$BV$4&amp;"*",$B:$B,"*"&amp;$BX$5&amp;"*",$E:$E,"&gt;0")/S$4, 0)</f>
        <v>0</v>
      </c>
      <c r="Q4" s="7" t="str">
        <f>IFERROR("(" &amp; $P$4*$S$4 &amp; ")", 0)</f>
        <v>(0)</v>
      </c>
      <c r="R4" s="9" t="s">
        <v>23</v>
      </c>
      <c r="S4" s="2">
        <f>COUNTIFS($B:$B,"* "&amp;$BV$3&amp;"*", $B:$B,"*"&amp;$BV$4&amp;"*",$B:$B, "*"&amp;$BX$5&amp;"*")</f>
        <v>0</v>
      </c>
      <c r="T4" s="7">
        <f>IFERROR(COUNTIFS($B:$B,"* "&amp;$BV$3&amp;"*",$B:$B,"*"&amp;$BW$4&amp;"*",$B:$B,"*"&amp;$BV$5&amp;"*",$E:$E,"&gt;0")/W$4, 0)</f>
        <v>0</v>
      </c>
      <c r="U4" s="7" t="str">
        <f>IFERROR("(" &amp; $T$4*$W$4 &amp; ")", 0)</f>
        <v>(0)</v>
      </c>
      <c r="V4" s="9" t="s">
        <v>23</v>
      </c>
      <c r="W4" s="2">
        <f>COUNTIFS($B:$B,"* "&amp;$BV$3&amp;"*", $B:$B,"*"&amp;$BW$4&amp;"*",$B:$B, "*"&amp;$BV$5&amp;"*")</f>
        <v>0</v>
      </c>
      <c r="X4" s="7">
        <f>IFERROR(COUNTIFS($B:$B,"* "&amp;$BV$3&amp;"*",$B:$B,"*"&amp;$BW$4&amp;"*",$B:$B,"*"&amp;$BW$5&amp;"*",$E:$E,"&gt;0")/AA$4, 0)</f>
        <v>0</v>
      </c>
      <c r="Y4" s="7" t="str">
        <f>IFERROR("(" &amp; $X$4*$AA$4 &amp; ")", 0)</f>
        <v>(0)</v>
      </c>
      <c r="Z4" s="9" t="s">
        <v>23</v>
      </c>
      <c r="AA4" s="2">
        <f>COUNTIFS($B:$B,"* "&amp;$BV$3&amp;"*", $B:$B,"*"&amp;$BW$4&amp;"*",$B:$B, "*"&amp;$BW$5&amp;"*")</f>
        <v>0</v>
      </c>
      <c r="AB4" s="7">
        <f>IFERROR(COUNTIFS($B:$B,"* "&amp;$BV$3&amp;"*",$B:$B,"*"&amp;$BW$4&amp;"*",$B:$B,"*"&amp;$BX$5&amp;"*",$E:$E,"&gt;0")/AE$4, 0)</f>
        <v>0</v>
      </c>
      <c r="AC4" s="7" t="str">
        <f>IFERROR("(" &amp; $AB$4*$AE$4 &amp; ")", 0)</f>
        <v>(0)</v>
      </c>
      <c r="AD4" s="9" t="s">
        <v>23</v>
      </c>
      <c r="AE4" s="2">
        <f>COUNTIFS($B:$B,"* "&amp;$BV$3&amp;"*", $B:$B,"*"&amp;$BW$4&amp;"*",$B:$B, "*"&amp;$BX$5&amp;"*")</f>
        <v>0</v>
      </c>
      <c r="AF4" s="7">
        <f>IFERROR(COUNTIFS($B:$B,"* "&amp;$BV$3&amp;"*",$B:$B,"*"&amp;$BX$4&amp;"*",$B:$B,"*"&amp;$BV$5&amp;"*",$E:$E,"&gt;0")/AI$4, 0)</f>
        <v>0</v>
      </c>
      <c r="AG4" s="7" t="str">
        <f>IFERROR("(" &amp; $AF$4*$AI$4 &amp; ")", 0)</f>
        <v>(0)</v>
      </c>
      <c r="AH4" s="9" t="s">
        <v>23</v>
      </c>
      <c r="AI4" s="2">
        <f>COUNTIFS($B:$B,"* "&amp;$BV$3&amp;"*", $B:$B,"*"&amp;$BX$4&amp;"*",$B:$B, "*"&amp;$BV$5&amp;"*")</f>
        <v>0</v>
      </c>
      <c r="AJ4" s="7">
        <f>IFERROR(COUNTIFS($B:$B,"* "&amp;$BV$3&amp;"*",$B:$B,"*"&amp;$BX$4&amp;"*",$B:$B,"*"&amp;$BW$5&amp;"*",$E:$E,"&gt;0")/AM$4, 0)</f>
        <v>0</v>
      </c>
      <c r="AK4" s="7" t="str">
        <f>IFERROR("(" &amp; $AJ$4*$AM$4 &amp; ")", 0)</f>
        <v>(0)</v>
      </c>
      <c r="AL4" s="9" t="s">
        <v>23</v>
      </c>
      <c r="AM4" s="2">
        <f>COUNTIFS($B:$B,"* "&amp;$BV$3&amp;"*", $B:$B,"*"&amp;$BX$4&amp;"*",$B:$B, "*"&amp;$BW$5&amp;"*")</f>
        <v>0</v>
      </c>
      <c r="AN4" s="7">
        <f>IFERROR(COUNTIFS($B:$B,"* "&amp;$BV$3&amp;"*",$B:$B,"*"&amp;$BX$4&amp;"*",$B:$B,"*"&amp;$BX$5&amp;"*",$E:$E,"&gt;0")/AQ$4, 0)</f>
        <v>0</v>
      </c>
      <c r="AO4" s="7" t="str">
        <f>IFERROR("(" &amp; $AN$4*$AQ$4 &amp; ")", 0)</f>
        <v>(0)</v>
      </c>
      <c r="AP4" s="9" t="s">
        <v>23</v>
      </c>
      <c r="AQ4" s="2">
        <f>COUNTIFS($B:$B,"* "&amp;$BV$3&amp;"*", $B:$B,"*"&amp;$BX$4&amp;"*",$B:$B, "*"&amp;$BX$5&amp;"*")</f>
        <v>0</v>
      </c>
      <c r="AR4" s="7">
        <f>IFERROR(COUNTIFS($B:$B,"* "&amp;$BV$3&amp;"*",$B:$B,"*"&amp;$BY$4&amp;"*",$B:$B,"*"&amp;$BV$5&amp;"*",$E:$E,"&gt;0")/AU$4, 0)</f>
        <v>0</v>
      </c>
      <c r="AS4" s="7" t="str">
        <f>IFERROR("(" &amp; $AR$4*$AU$4 &amp; ")", 0)</f>
        <v>(0)</v>
      </c>
      <c r="AT4" s="9" t="s">
        <v>23</v>
      </c>
      <c r="AU4" s="2">
        <f>COUNTIFS($B:$B,"* "&amp;$BV$3&amp;"*", $B:$B,"*"&amp;$BY$4&amp;"*",$B:$B, "*"&amp;$BV$5&amp;"*")</f>
        <v>0</v>
      </c>
      <c r="AV4" s="7">
        <f>IFERROR(COUNTIFS($B:$B,"* "&amp;$BV$3&amp;"*",$B:$B,"*"&amp;$BY$4&amp;"*",$B:$B,"*"&amp;$BW$5&amp;"*",$E:$E,"&gt;0")/AY$4, 0)</f>
        <v>0</v>
      </c>
      <c r="AW4" s="7" t="str">
        <f>IFERROR("(" &amp; $AV$4*$AY$4 &amp; ")", 0)</f>
        <v>(0)</v>
      </c>
      <c r="AX4" s="9" t="s">
        <v>23</v>
      </c>
      <c r="AY4" s="2">
        <f>COUNTIFS($B:$B,"* "&amp;$BV$3&amp;"*", $B:$B,"*"&amp;$BY$4&amp;"*",$B:$B, "*"&amp;$BW$5&amp;"*")</f>
        <v>0</v>
      </c>
      <c r="AZ4" s="7">
        <f>IFERROR(COUNTIFS($B:$B,"* "&amp;$BV$3&amp;"*",$B:$B,"*"&amp;$BY$4&amp;"*",$B:$B,"*"&amp;$BX$5&amp;"*",$E:$E,"&gt;0")/BC$4, 0)</f>
        <v>0</v>
      </c>
      <c r="BA4" s="7" t="str">
        <f>IFERROR("(" &amp; $AZ$4*$BC$4 &amp; ")", 0)</f>
        <v>(0)</v>
      </c>
      <c r="BB4" s="9" t="s">
        <v>23</v>
      </c>
      <c r="BC4" s="2">
        <f>COUNTIFS($B:$B,"* "&amp;$BV$3&amp;"*", $B:$B,"*"&amp;$BY$4&amp;"*",$B:$B, "*"&amp;$BX$5&amp;"*")</f>
        <v>0</v>
      </c>
      <c r="BD4" s="7">
        <f>IFERROR(COUNTIFS($B:$B,"* "&amp;$BV$3&amp;"*",$B:$B,"*"&amp;$BY$4&amp;"*",$B:$B,"*"&amp;$BY$5&amp;"*",$E:$E,"&gt;0")/BG$4, 0)</f>
        <v>0</v>
      </c>
      <c r="BE4" s="7" t="str">
        <f>IFERROR("(" &amp; $BD$4*$BG$4 &amp; ")", 0)</f>
        <v>(0)</v>
      </c>
      <c r="BF4" s="9" t="s">
        <v>23</v>
      </c>
      <c r="BG4" s="2">
        <f>COUNTIFS($B:$B,"* "&amp;$BV$3&amp;"*", $B:$B,"*"&amp;$BY$4&amp;"*",$B:$B, "*"&amp;$BY$5&amp;"*")</f>
        <v>0</v>
      </c>
      <c r="BH4" s="7">
        <f>IFERROR(COUNTIFS($B:$B,"* "&amp;$BV$3&amp;"*",$B:$B,"*"&amp;$BY$4&amp;"*",$B:$B,"*"&amp;$BZ$5&amp;"*",$E:$E,"&gt;0")/BK$4, 0)</f>
        <v>0</v>
      </c>
      <c r="BI4" s="7" t="str">
        <f>IFERROR("(" &amp; $BH$4*$BK$4 &amp; ")", 0)</f>
        <v>(0)</v>
      </c>
      <c r="BJ4" s="9" t="s">
        <v>23</v>
      </c>
      <c r="BK4" s="2">
        <f>COUNTIFS($B:$B,"* "&amp;$BV$3&amp;"*", $B:$B,"*"&amp;$BY$4&amp;"*",$B:$B, "*"&amp;$BZ$5&amp;"*")</f>
        <v>0</v>
      </c>
      <c r="BL4" s="7">
        <f>IFERROR(COUNTIFS($B:$B,"* "&amp;$BV$3&amp;"*",$B:$B,"*"&amp;$BY$4&amp;"*",$B:$B,"*"&amp;$CA$5&amp;"*",$E:$E,"&gt;0")/BO$4, 0)</f>
        <v>0</v>
      </c>
      <c r="BM4" s="7" t="str">
        <f>IFERROR("(" &amp; $BL$4*$BO$4 &amp; ")", 0)</f>
        <v>(0)</v>
      </c>
      <c r="BN4" s="9" t="s">
        <v>23</v>
      </c>
      <c r="BO4" s="2">
        <f>COUNTIFS($B:$B,"* "&amp;$BV$3&amp;"*", $B:$B,"*"&amp;$BY$4&amp;"*",$B:$B, "*"&amp;$CA$5&amp;"*")</f>
        <v>0</v>
      </c>
      <c r="BU4" s="6" t="s">
        <v>0</v>
      </c>
      <c r="BV4" s="1" t="s">
        <v>1</v>
      </c>
      <c r="BW4" s="1" t="s">
        <v>2</v>
      </c>
      <c r="BX4" s="1" t="s">
        <v>3</v>
      </c>
      <c r="BY4" s="1" t="s">
        <v>4</v>
      </c>
      <c r="BZ4" s="51"/>
      <c r="CA4" s="53"/>
    </row>
    <row r="5" spans="1:79" x14ac:dyDescent="0.25">
      <c r="A5" s="43"/>
      <c r="B5" s="43"/>
      <c r="C5" s="43"/>
      <c r="D5" s="43"/>
      <c r="E5" s="43"/>
      <c r="F5" s="14"/>
      <c r="G5" s="6" t="s">
        <v>13</v>
      </c>
      <c r="H5" s="7">
        <f>IFERROR((COUNTIFS($B:$B,"* "&amp;$BW$3&amp;"*",$B:$B,"*"&amp;$BV$4&amp;"*",$B:$B,"*"&amp;$BV$5&amp;"*",$E:$E,"&gt;0")/K$5),0)</f>
        <v>0</v>
      </c>
      <c r="I5" s="7" t="str">
        <f>IFERROR("(" &amp; $H$5*$K$5 &amp; ")", 0)</f>
        <v>(0)</v>
      </c>
      <c r="J5" s="9" t="s">
        <v>23</v>
      </c>
      <c r="K5" s="2">
        <f>COUNTIFS($B:$B,"* "&amp;$BW$3&amp;"*", $B:$B,"*"&amp;$BV$4&amp;"*",$B:$B, "*"&amp;$BV$5&amp;"*")</f>
        <v>0</v>
      </c>
      <c r="L5" s="7">
        <f>IFERROR((COUNTIFS($B:$B,"* "&amp;$BW$3&amp;"*",$B:$B,"*"&amp;$BV$4&amp;"*",$B:$B,"*"&amp;$BW$5&amp;"*",$E:$E,"&gt;0")/O$5),0)</f>
        <v>0</v>
      </c>
      <c r="M5" s="7" t="str">
        <f>IFERROR("(" &amp; $L$5*$O$5 &amp; ")", 0)</f>
        <v>(0)</v>
      </c>
      <c r="N5" s="9" t="s">
        <v>23</v>
      </c>
      <c r="O5" s="2">
        <f>COUNTIFS($B:$B,"* "&amp;$BW$3&amp;"*", $B:$B,"*"&amp;$BV$4&amp;"*",$B:$B, "*"&amp;$BW$5&amp;"*")</f>
        <v>0</v>
      </c>
      <c r="P5" s="7">
        <f>IFERROR(COUNTIFS($B:$B,"* "&amp;$BW$3&amp;"*",$B:$B,"*"&amp;$BV$4&amp;"*",$B:$B, "*"&amp;$BX$5&amp;"*", $E:$E, "&gt;0")/S$5, 0)</f>
        <v>0</v>
      </c>
      <c r="Q5" s="7" t="str">
        <f>IFERROR("(" &amp; $P$5*$S$5 &amp; ")", 0)</f>
        <v>(0)</v>
      </c>
      <c r="R5" s="9" t="s">
        <v>23</v>
      </c>
      <c r="S5" s="2">
        <f>COUNTIFS($B:$B,"* "&amp;$BW$3&amp;"*", $B:$B,"*"&amp;$BV$4&amp;"*",$B:$B, "*"&amp;$BX$5&amp;"*")</f>
        <v>0</v>
      </c>
      <c r="T5" s="7">
        <f>IFERROR(COUNTIFS($B:$B,"* "&amp;$BW$3&amp;"*",$B:$B,"*"&amp;$BW$4&amp;"*",$B:$B, "*"&amp;$BV$5&amp;"*", $E:$E, "&gt;0")/W$5, 0)</f>
        <v>0</v>
      </c>
      <c r="U5" s="7" t="str">
        <f>IFERROR("(" &amp; $T$5*$W$5 &amp; ")", 0)</f>
        <v>(0)</v>
      </c>
      <c r="V5" s="9" t="s">
        <v>23</v>
      </c>
      <c r="W5" s="2">
        <f>COUNTIFS($B:$B,"* "&amp;$BW$3&amp;"*", $B:$B,"*"&amp;$BW$4&amp;"*",$B:$B, "*"&amp;$BV$5&amp;"*")</f>
        <v>0</v>
      </c>
      <c r="X5" s="7">
        <f>IFERROR(COUNTIFS($B:$B,"* "&amp;$BW$3&amp;"*",$B:$B,"*"&amp;$BW$4&amp;"*",$B:$B, "*"&amp;$BW$5&amp;"*", $E:$E, "&gt;0")/AA$5, 0)</f>
        <v>0</v>
      </c>
      <c r="Y5" s="7" t="str">
        <f>IFERROR("(" &amp; $X$5*$AA$5 &amp; ")", 0)</f>
        <v>(0)</v>
      </c>
      <c r="Z5" s="9" t="s">
        <v>23</v>
      </c>
      <c r="AA5" s="2">
        <f>COUNTIFS($B:$B,"* "&amp;$BW$3&amp;"*", $B:$B,"*"&amp;$BW$4&amp;"*",$B:$B, "*"&amp;$BW$5&amp;"*")</f>
        <v>0</v>
      </c>
      <c r="AB5" s="7">
        <f>IFERROR(COUNTIFS($B:$B,"* "&amp;$BW$3&amp;"*",$B:$B,"*"&amp;$BW$4&amp;"*",$B:$B, "*"&amp;$BX$5&amp;"*", $E:$E, "&gt;0")/AE$5, 0)</f>
        <v>0</v>
      </c>
      <c r="AC5" s="7" t="str">
        <f>IFERROR("(" &amp; $AB$5*$AE$5 &amp; ")", 0)</f>
        <v>(0)</v>
      </c>
      <c r="AD5" s="9" t="s">
        <v>23</v>
      </c>
      <c r="AE5" s="2">
        <f>COUNTIFS($B:$B,"* "&amp;$BW$3&amp;"*", $B:$B,"*"&amp;$BW$4&amp;"*",$B:$B, "*"&amp;$BX$5&amp;"*")</f>
        <v>0</v>
      </c>
      <c r="AF5" s="7">
        <f>IFERROR(COUNTIFS($B:$B,"* "&amp;$BW$3&amp;"*",$B:$B,"*"&amp;$BX$4&amp;"*",$B:$B, "*"&amp;$BV$5&amp;"*", $E:$E, "&gt;0")/AI$5, 0)</f>
        <v>0</v>
      </c>
      <c r="AG5" s="7" t="str">
        <f>IFERROR("(" &amp; $AF$5*$AI$5 &amp; ")", 0)</f>
        <v>(0)</v>
      </c>
      <c r="AH5" s="9" t="s">
        <v>23</v>
      </c>
      <c r="AI5" s="2">
        <f>COUNTIFS($B:$B,"* "&amp;$BW$3&amp;"*", $B:$B,"*"&amp;$BX$4&amp;"*",$B:$B, "*"&amp;$BV$5&amp;"*")</f>
        <v>0</v>
      </c>
      <c r="AJ5" s="7">
        <f>IFERROR(COUNTIFS($B:$B,"* "&amp;$BW$3&amp;"*",$B:$B,"*"&amp;$BX$4&amp;"*",$B:$B, "*"&amp;$BW$5&amp;"*", $E:$E, "&gt;0")/AM$5, 0)</f>
        <v>0</v>
      </c>
      <c r="AK5" s="7" t="str">
        <f>IFERROR("(" &amp; $AJ$5*$AM$5 &amp; ")", 0)</f>
        <v>(0)</v>
      </c>
      <c r="AL5" s="9" t="s">
        <v>23</v>
      </c>
      <c r="AM5" s="2">
        <f>COUNTIFS($B:$B,"* "&amp;$BW$3&amp;"*", $B:$B,"*"&amp;$BX$4&amp;"*",$B:$B, "*"&amp;$BW$5&amp;"*")</f>
        <v>0</v>
      </c>
      <c r="AN5" s="7">
        <f>IFERROR(COUNTIFS($B:$B,"* "&amp;$BW$3&amp;"*",$B:$B,"*"&amp;$BX$4&amp;"*",$B:$B, "*"&amp;$BX$5&amp;"*", $E:$E, "&gt;0")/AQ$5, 0)</f>
        <v>0</v>
      </c>
      <c r="AO5" s="7" t="str">
        <f>IFERROR("(" &amp; $AN$5*$AQ$5 &amp; ")", 0)</f>
        <v>(0)</v>
      </c>
      <c r="AP5" s="9" t="s">
        <v>23</v>
      </c>
      <c r="AQ5" s="2">
        <f>COUNTIFS($B:$B,"* "&amp;$BW$3&amp;"*", $B:$B,"*"&amp;$BX$4&amp;"*",$B:$B, "*"&amp;$BX$5&amp;"*")</f>
        <v>0</v>
      </c>
      <c r="AR5" s="7">
        <f>IFERROR(COUNTIFS($B:$B,"* "&amp;$BW$3&amp;"*",$B:$B,"*"&amp;$BY$4&amp;"*",$B:$B, "*"&amp;$BV$5&amp;"*", $E:$E, "&gt;0")/AU$5, 0)</f>
        <v>0</v>
      </c>
      <c r="AS5" s="7" t="str">
        <f>IFERROR("(" &amp; $AR$5*$AU$5 &amp; ")", 0)</f>
        <v>(0)</v>
      </c>
      <c r="AT5" s="9" t="s">
        <v>23</v>
      </c>
      <c r="AU5" s="2">
        <f>COUNTIFS($B:$B,"* "&amp;$BW$3&amp;"*", $B:$B,"*"&amp;$BY$4&amp;"*",$B:$B, "*"&amp;$BV$5&amp;"*")</f>
        <v>0</v>
      </c>
      <c r="AV5" s="7">
        <f>IFERROR(COUNTIFS($B:$B,"* "&amp;$BW$3&amp;"*",$B:$B,"*"&amp;$BY$4&amp;"*",$B:$B, "*"&amp;$BW$5&amp;"*", $E:$E, "&gt;0")/AY$5, 0)</f>
        <v>0</v>
      </c>
      <c r="AW5" s="7" t="str">
        <f>IFERROR("(" &amp; $AV$5*$AY$5 &amp; ")", 0)</f>
        <v>(0)</v>
      </c>
      <c r="AX5" s="9" t="s">
        <v>23</v>
      </c>
      <c r="AY5" s="2">
        <f>COUNTIFS($B:$B,"* "&amp;$BW$3&amp;"*", $B:$B,"*"&amp;$BY$4&amp;"*",$B:$B, "*"&amp;$BW$5&amp;"*")</f>
        <v>0</v>
      </c>
      <c r="AZ5" s="7">
        <f>IFERROR(COUNTIFS($B:$B,"* "&amp;$BW$3&amp;"*",$B:$B,"*"&amp;$BY$4&amp;"*",$B:$B, "*"&amp;$BX$5&amp;"*", $E:$E, "&gt;0")/BC$5, 0)</f>
        <v>0</v>
      </c>
      <c r="BA5" s="7" t="str">
        <f>IFERROR("(" &amp; $AZ$5*$BC$5 &amp; ")", 0)</f>
        <v>(0)</v>
      </c>
      <c r="BB5" s="9" t="s">
        <v>23</v>
      </c>
      <c r="BC5" s="2">
        <f>COUNTIFS($B:$B,"* "&amp;$BW$3&amp;"*", $B:$B,"*"&amp;$BY$4&amp;"*",$B:$B, "*"&amp;$BX$5&amp;"*")</f>
        <v>0</v>
      </c>
      <c r="BD5" s="7">
        <f>IFERROR(COUNTIFS($B:$B,"* "&amp;$BW$3&amp;"*",$B:$B,"*"&amp;$BY$4&amp;"*",$B:$B, "*"&amp;$BY$5&amp;"*", $E:$E, "&gt;0")/BG$5, 0)</f>
        <v>0</v>
      </c>
      <c r="BE5" s="7" t="str">
        <f>IFERROR("(" &amp; $BD$5*$BG$5 &amp; ")", 0)</f>
        <v>(0)</v>
      </c>
      <c r="BF5" s="9" t="s">
        <v>23</v>
      </c>
      <c r="BG5" s="2">
        <f>COUNTIFS($B:$B,"* "&amp;$BW$3&amp;"*", $B:$B,"*"&amp;$BY$4&amp;"*",$B:$B, "*"&amp;$BY$5&amp;"*")</f>
        <v>0</v>
      </c>
      <c r="BH5" s="7">
        <f>IFERROR(COUNTIFS($B:$B,"* "&amp;$BW$3&amp;"*",$B:$B,"*"&amp;$BY$4&amp;"*",$B:$B, "*"&amp;$BZ$5&amp;"*", $E:$E, "&gt;0")/BK$5, 0)</f>
        <v>0</v>
      </c>
      <c r="BI5" s="7" t="str">
        <f>IFERROR("(" &amp; $BH$5*$BK$5 &amp; ")", 0)</f>
        <v>(0)</v>
      </c>
      <c r="BJ5" s="9" t="s">
        <v>23</v>
      </c>
      <c r="BK5" s="2">
        <f>COUNTIFS($B:$B,"* "&amp;$BW$3&amp;"*", $B:$B,"*"&amp;$BY$4&amp;"*",$B:$B, "*"&amp;$BZ$5&amp;"*")</f>
        <v>0</v>
      </c>
      <c r="BL5" s="7">
        <f>IFERROR(COUNTIFS($B:$B,"* "&amp;$BW$3&amp;"*",$B:$B,"*"&amp;$BY$4&amp;"*",$B:$B, "*"&amp;$CA$5&amp;"*", $E:$E, "&gt;0")/BO$5, 0)</f>
        <v>0</v>
      </c>
      <c r="BM5" s="7" t="str">
        <f>IFERROR("(" &amp; $BL$5*$BO$5 &amp; ")", 0)</f>
        <v>(0)</v>
      </c>
      <c r="BN5" s="9" t="s">
        <v>23</v>
      </c>
      <c r="BO5" s="2">
        <f>COUNTIFS($B:$B,"* "&amp;$BW$3&amp;"*", $B:$B,"*"&amp;$BY$4&amp;"*",$B:$B, "*"&amp;$CA$5&amp;"*")</f>
        <v>0</v>
      </c>
      <c r="BU5" s="6" t="s">
        <v>5</v>
      </c>
      <c r="BV5" s="1">
        <v>50</v>
      </c>
      <c r="BW5" s="1">
        <v>100</v>
      </c>
      <c r="BX5" s="1">
        <v>200</v>
      </c>
      <c r="BY5" s="1">
        <v>400</v>
      </c>
      <c r="BZ5" s="1">
        <v>800</v>
      </c>
      <c r="CA5" s="1">
        <v>1500</v>
      </c>
    </row>
    <row r="6" spans="1:79" x14ac:dyDescent="0.25">
      <c r="A6" s="43"/>
      <c r="B6" s="43"/>
      <c r="C6" s="43"/>
      <c r="D6" s="43"/>
      <c r="E6" s="43"/>
      <c r="F6" s="14"/>
      <c r="G6" s="13" t="s">
        <v>14</v>
      </c>
      <c r="H6" s="8">
        <f>IFERROR((COUNTIFS($B:$B,"*"&amp;$BV$4&amp;"*",$B:$B,"*"&amp;$BV$5&amp;"*",$E:$E,"&gt;0")/K$6),0)</f>
        <v>0</v>
      </c>
      <c r="I6" s="8" t="str">
        <f>IFERROR("(" &amp; $H$6*$K$6 &amp; ")", 0)</f>
        <v>(0)</v>
      </c>
      <c r="J6" s="10" t="s">
        <v>23</v>
      </c>
      <c r="K6" s="3">
        <f>COUNTIFS($B:$B,"*"&amp;$BV$4&amp;"*", $B:$B, "*"&amp;$BV$5&amp;"*")</f>
        <v>0</v>
      </c>
      <c r="L6" s="8">
        <f>IFERROR((COUNTIFS($B:$B,"*"&amp;$BV$4&amp;"*",$B:$B, "*"&amp;$BW$5&amp;"*", $E:$E, "&gt;0")/O$6),0)</f>
        <v>0</v>
      </c>
      <c r="M6" s="8" t="str">
        <f>IFERROR("(" &amp; $L$6*$O$6 &amp; ")", 0)</f>
        <v>(0)</v>
      </c>
      <c r="N6" s="10" t="s">
        <v>23</v>
      </c>
      <c r="O6" s="3">
        <f>COUNTIFS($B:$B,"*"&amp;$BV$4&amp;"*", $B:$B, "*"&amp;$BW$5&amp;"*")</f>
        <v>0</v>
      </c>
      <c r="P6" s="8">
        <f>IFERROR(COUNTIFS($B:$B,"*"&amp;$BV$4&amp;"*",$B:$B, "*"&amp;$BX$5&amp;"*", $E:$E, "&gt;0")/S$6, 0)</f>
        <v>0</v>
      </c>
      <c r="Q6" s="8" t="str">
        <f>IFERROR("(" &amp; $P$6*$S$6 &amp; ")", 0)</f>
        <v>(0)</v>
      </c>
      <c r="R6" s="10" t="s">
        <v>23</v>
      </c>
      <c r="S6" s="3">
        <f>COUNTIFS($B:$B,"*"&amp;$BV$4&amp;"*", $B:$B, "*"&amp;$BX$5&amp;"*")</f>
        <v>0</v>
      </c>
      <c r="T6" s="8">
        <f>IFERROR(COUNTIFS($B:$B,"*"&amp;$BW$4&amp;"*",$B:$B, "*"&amp;$BV$5&amp;"*", $E:$E, "&gt;0")/W$6, 0)</f>
        <v>0</v>
      </c>
      <c r="U6" s="8" t="str">
        <f>IFERROR("(" &amp; $T$6*$W$6 &amp; ")", 0)</f>
        <v>(0)</v>
      </c>
      <c r="V6" s="10" t="s">
        <v>23</v>
      </c>
      <c r="W6" s="3">
        <f>COUNTIFS($B:$B,"*"&amp;$BW$4&amp;"*", $B:$B, "*"&amp;$BV$5&amp;"*")</f>
        <v>0</v>
      </c>
      <c r="X6" s="8">
        <f>IFERROR(COUNTIFS($B:$B,"*"&amp;$BW$4&amp;"*",$B:$B, "*"&amp;$BW$5&amp;"*", $E:$E, "&gt;0")/AA$6, 0)</f>
        <v>0</v>
      </c>
      <c r="Y6" s="8" t="str">
        <f>IFERROR("(" &amp; $X$6*$AA$6 &amp; ")", 0)</f>
        <v>(0)</v>
      </c>
      <c r="Z6" s="10" t="s">
        <v>23</v>
      </c>
      <c r="AA6" s="3">
        <f>COUNTIFS($B:$B,"*"&amp;$BW$4&amp;"*", $B:$B, "*"&amp;$BW$5&amp;"*")</f>
        <v>0</v>
      </c>
      <c r="AB6" s="8">
        <f>IFERROR(COUNTIFS($B:$B,"*"&amp;$BW$4&amp;"*",$B:$B, "*"&amp;$BX$5&amp;"*", $E:$E, "&gt;0")/AE$6, 0)</f>
        <v>0</v>
      </c>
      <c r="AC6" s="8" t="str">
        <f>IFERROR("(" &amp; $AB$6*$AE$6 &amp; ")", 0)</f>
        <v>(0)</v>
      </c>
      <c r="AD6" s="10" t="s">
        <v>23</v>
      </c>
      <c r="AE6" s="3">
        <f>COUNTIFS($B:$B,"*"&amp;$BW$4&amp;"*", $B:$B, "*"&amp;$BX$5&amp;"*")</f>
        <v>0</v>
      </c>
      <c r="AF6" s="8">
        <f>IFERROR(COUNTIFS($B:$B,"*"&amp;$BX$4&amp;"*",$B:$B, "*"&amp;$BV$5&amp;"*", $E:$E, "&gt;0")/AI$6, 0)</f>
        <v>0</v>
      </c>
      <c r="AG6" s="8" t="str">
        <f>IFERROR("(" &amp; $AF$6*$AI$6 &amp; ")", 0)</f>
        <v>(0)</v>
      </c>
      <c r="AH6" s="10" t="s">
        <v>23</v>
      </c>
      <c r="AI6" s="3">
        <f>COUNTIFS($B:$B,"*"&amp;$BX$4&amp;"*", $B:$B, "*"&amp;$BV$5&amp;"*")</f>
        <v>0</v>
      </c>
      <c r="AJ6" s="8">
        <f>IFERROR(COUNTIFS($B:$B,"*"&amp;$BX$4&amp;"*",$B:$B, "*"&amp;$BW$5&amp;"*", $E:$E, "&gt;0")/AM$6, 0)</f>
        <v>0</v>
      </c>
      <c r="AK6" s="8" t="str">
        <f>IFERROR("(" &amp; $AJ$6*$AM$6 &amp; ")", 0)</f>
        <v>(0)</v>
      </c>
      <c r="AL6" s="10" t="s">
        <v>23</v>
      </c>
      <c r="AM6" s="3">
        <f>COUNTIFS($B:$B,"*"&amp;$BX$4&amp;"*", $B:$B, "*"&amp;$BW$5&amp;"*")</f>
        <v>0</v>
      </c>
      <c r="AN6" s="8">
        <f>IFERROR(COUNTIFS($B:$B,"*"&amp;$BX$4&amp;"*",$B:$B, "*"&amp;$BX$5&amp;"*", $E:$E, "&gt;0")/AQ$6, 0)</f>
        <v>0</v>
      </c>
      <c r="AO6" s="8" t="str">
        <f>IFERROR("(" &amp; $AN$6*$AQ$6 &amp; ")", 0)</f>
        <v>(0)</v>
      </c>
      <c r="AP6" s="10" t="s">
        <v>23</v>
      </c>
      <c r="AQ6" s="3">
        <f>COUNTIFS($B:$B,"*"&amp;$BX$4&amp;"*", $B:$B, "*"&amp;$BX$5&amp;"*")</f>
        <v>0</v>
      </c>
      <c r="AR6" s="8">
        <f>IFERROR(COUNTIFS($B:$B,"*"&amp;$BY$4&amp;"*",$B:$B, "*"&amp;$BV$5&amp;"*", $E:$E, "&gt;0")/AU$6, 0)</f>
        <v>0</v>
      </c>
      <c r="AS6" s="8" t="str">
        <f>IFERROR("(" &amp; $AR$6*$AU$6 &amp; ")", 0)</f>
        <v>(0)</v>
      </c>
      <c r="AT6" s="10" t="s">
        <v>23</v>
      </c>
      <c r="AU6" s="3">
        <f>COUNTIFS($B:$B,"*"&amp;$BY$4&amp;"*", $B:$B, "*"&amp;$BV$5&amp;"*")</f>
        <v>0</v>
      </c>
      <c r="AV6" s="8">
        <f>IFERROR(COUNTIFS($B:$B,"*"&amp;$BY$4&amp;"*",$B:$B, "*"&amp;$BW$5&amp;"*", $E:$E, "&gt;0")/AY$6, 0)</f>
        <v>0</v>
      </c>
      <c r="AW6" s="8" t="str">
        <f>IFERROR("(" &amp; $AV$6*$AY$6 &amp; ")", 0)</f>
        <v>(0)</v>
      </c>
      <c r="AX6" s="10" t="s">
        <v>23</v>
      </c>
      <c r="AY6" s="3">
        <f>COUNTIFS($B:$B,"*"&amp;$BY$4&amp;"*", $B:$B, "*"&amp;$BW$5&amp;"*")</f>
        <v>0</v>
      </c>
      <c r="AZ6" s="8">
        <f>IFERROR(COUNTIFS($B:$B,"*"&amp;$BY$4&amp;"*",$B:$B, "*"&amp;$BX$5&amp;"*", $E:$E, "&gt;0")/BC$6, 0)</f>
        <v>0</v>
      </c>
      <c r="BA6" s="8" t="str">
        <f>IFERROR("(" &amp; $AZ$6*$BC$6 &amp; ")", 0)</f>
        <v>(0)</v>
      </c>
      <c r="BB6" s="10" t="s">
        <v>23</v>
      </c>
      <c r="BC6" s="3">
        <f>COUNTIFS($B:$B,"*"&amp;$BY$4&amp;"*", $B:$B, "*"&amp;$BX$5&amp;"*")</f>
        <v>0</v>
      </c>
      <c r="BD6" s="8">
        <f>IFERROR(COUNTIFS($B:$B,"*"&amp;$BY$4&amp;"*",$B:$B, "*"&amp;$BY$5&amp;"*", $E:$E, "&gt;0")/BG$6, 0)</f>
        <v>0</v>
      </c>
      <c r="BE6" s="8" t="str">
        <f>IFERROR("(" &amp; $BD$6*$BG$6 &amp; ")", 0)</f>
        <v>(0)</v>
      </c>
      <c r="BF6" s="10" t="s">
        <v>23</v>
      </c>
      <c r="BG6" s="3">
        <f>COUNTIFS($B:$B,"*"&amp;$BY$4&amp;"*", $B:$B, "*"&amp;$BY$5&amp;"*")</f>
        <v>0</v>
      </c>
      <c r="BH6" s="8">
        <f>IFERROR(COUNTIFS($B:$B,"*"&amp;$BY$4&amp;"*",$B:$B, "*"&amp;$BZ$5&amp;"*", $E:$E, "&gt;0")/BK$6, 0)</f>
        <v>0</v>
      </c>
      <c r="BI6" s="8" t="str">
        <f>IFERROR("(" &amp; $BH$6*$BK$6 &amp; ")", 0)</f>
        <v>(0)</v>
      </c>
      <c r="BJ6" s="10" t="s">
        <v>23</v>
      </c>
      <c r="BK6" s="3">
        <f>COUNTIFS($B:$B,"*"&amp;$BY$4&amp;"*", $B:$B, "*"&amp;$BZ$5&amp;"*")</f>
        <v>0</v>
      </c>
      <c r="BL6" s="8">
        <f>IFERROR(COUNTIFS($B:$B,"*"&amp;$BY$4&amp;"*",$B:$B, "*"&amp;$CA$5&amp;"*", $E:$E, "&gt;0")/BO$6, 0)</f>
        <v>0</v>
      </c>
      <c r="BM6" s="8" t="str">
        <f>IFERROR("(" &amp; $BL$6*$BO$6 &amp; ")", 0)</f>
        <v>(0)</v>
      </c>
      <c r="BN6" s="10" t="s">
        <v>23</v>
      </c>
      <c r="BO6" s="3">
        <f>COUNTIFS($B:$B,"*"&amp;$BY$4&amp;"*", $B:$B, "*"&amp;$CA$5&amp;"*")</f>
        <v>0</v>
      </c>
    </row>
    <row r="7" spans="1:79" x14ac:dyDescent="0.25">
      <c r="A7" s="43"/>
      <c r="B7" s="43"/>
      <c r="C7" s="43"/>
      <c r="D7" s="43"/>
      <c r="E7" s="43"/>
      <c r="F7" s="14"/>
      <c r="G7" s="11" t="s">
        <v>15</v>
      </c>
      <c r="H7" s="34">
        <f>IFERROR(COUNTIFS($B:$B,"*"&amp;$BV$4&amp;"*", $E:$E, "&gt;0")/P$7, 0)</f>
        <v>0</v>
      </c>
      <c r="I7" s="35"/>
      <c r="J7" s="34" t="str">
        <f>IFERROR("(" &amp; $H$7*$P$7 &amp; ")", 0)</f>
        <v>(0)</v>
      </c>
      <c r="K7" s="35"/>
      <c r="L7" s="20" t="s">
        <v>23</v>
      </c>
      <c r="M7" s="20"/>
      <c r="N7" s="20"/>
      <c r="O7" s="20"/>
      <c r="P7" s="39">
        <f>COUNTIFS($B:$B,"*"&amp;$BV$4&amp;"*")</f>
        <v>0</v>
      </c>
      <c r="Q7" s="39"/>
      <c r="R7" s="39"/>
      <c r="S7" s="39"/>
      <c r="T7" s="34">
        <f>IFERROR(COUNTIFS($B:$B,"*"&amp;$BW$4&amp;"*", $E:$E, "&gt;0")/AB$7, 0)</f>
        <v>0</v>
      </c>
      <c r="U7" s="35"/>
      <c r="V7" s="34" t="str">
        <f>IFERROR("(" &amp; $T$7*$AB$7 &amp; ")", 0)</f>
        <v>(0)</v>
      </c>
      <c r="W7" s="35"/>
      <c r="X7" s="20" t="s">
        <v>23</v>
      </c>
      <c r="Y7" s="20"/>
      <c r="Z7" s="20"/>
      <c r="AA7" s="20"/>
      <c r="AB7" s="39">
        <f>COUNTIFS($B:$B,"*"&amp;$BW$4&amp;"*")</f>
        <v>0</v>
      </c>
      <c r="AC7" s="39"/>
      <c r="AD7" s="39"/>
      <c r="AE7" s="39"/>
      <c r="AF7" s="34">
        <f>IFERROR(COUNTIFS($B:$B,"*"&amp;$BX$4&amp;"*", $E:$E, "&gt;0")/AN$7, 0)</f>
        <v>0</v>
      </c>
      <c r="AG7" s="35"/>
      <c r="AH7" s="34" t="str">
        <f>IFERROR("(" &amp; $AF$7*$AN$7 &amp; ")", 0)</f>
        <v>(0)</v>
      </c>
      <c r="AI7" s="35"/>
      <c r="AJ7" s="20" t="s">
        <v>23</v>
      </c>
      <c r="AK7" s="20"/>
      <c r="AL7" s="20"/>
      <c r="AM7" s="20"/>
      <c r="AN7" s="39">
        <f>COUNTIFS($B:$B,"*"&amp;$BX$4&amp;"*")</f>
        <v>0</v>
      </c>
      <c r="AO7" s="39"/>
      <c r="AP7" s="39"/>
      <c r="AQ7" s="39"/>
      <c r="AR7" s="34">
        <f>IFERROR(COUNTIFS($B:$B,"*"&amp;$BY$4&amp;"*", $E:$E, "&gt;0")/BH$7, 0)</f>
        <v>0</v>
      </c>
      <c r="AS7" s="41"/>
      <c r="AT7" s="41"/>
      <c r="AU7" s="35"/>
      <c r="AV7" s="41" t="str">
        <f>IFERROR("(" &amp; $BH$7*$AN$7 &amp; ")", 0)</f>
        <v>(0)</v>
      </c>
      <c r="AW7" s="41"/>
      <c r="AX7" s="41"/>
      <c r="AY7" s="35"/>
      <c r="AZ7" s="54" t="s">
        <v>23</v>
      </c>
      <c r="BA7" s="55"/>
      <c r="BB7" s="55"/>
      <c r="BC7" s="55"/>
      <c r="BD7" s="55"/>
      <c r="BE7" s="55"/>
      <c r="BF7" s="55"/>
      <c r="BG7" s="56"/>
      <c r="BH7" s="57">
        <f>COUNTIFS($B:$B,"*"&amp;$BY$4&amp;"*")</f>
        <v>0</v>
      </c>
      <c r="BI7" s="58"/>
      <c r="BJ7" s="58"/>
      <c r="BK7" s="58"/>
      <c r="BL7" s="58"/>
      <c r="BM7" s="58"/>
      <c r="BN7" s="58"/>
      <c r="BO7" s="59"/>
    </row>
    <row r="8" spans="1:79" x14ac:dyDescent="0.25">
      <c r="A8" s="43"/>
      <c r="B8" s="43"/>
      <c r="C8" s="43"/>
      <c r="D8" s="43"/>
      <c r="E8" s="43"/>
      <c r="F8" s="14"/>
      <c r="G8" s="4" t="s">
        <v>16</v>
      </c>
      <c r="H8" s="28">
        <f>IFERROR(COUNTIFS($E:$E, "&gt;0")/AR$8, 0)</f>
        <v>0</v>
      </c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 t="str">
        <f>IFERROR("(" &amp; $H$8*$AR$8 &amp; ")", 0)</f>
        <v>(0)</v>
      </c>
      <c r="U8" s="29"/>
      <c r="V8" s="29"/>
      <c r="W8" s="29"/>
      <c r="X8" s="29"/>
      <c r="Y8" s="29"/>
      <c r="Z8" s="29"/>
      <c r="AA8" s="29"/>
      <c r="AB8" s="29"/>
      <c r="AC8" s="29"/>
      <c r="AD8" s="29"/>
      <c r="AE8" s="30"/>
      <c r="AF8" s="17" t="s">
        <v>23</v>
      </c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9"/>
      <c r="AR8" s="47">
        <f>SUM(P7,AB7,AN7,BH7)</f>
        <v>0</v>
      </c>
      <c r="AS8" s="4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9"/>
    </row>
    <row r="9" spans="1:79" x14ac:dyDescent="0.25">
      <c r="A9" s="43"/>
      <c r="B9" s="43"/>
      <c r="C9" s="43"/>
      <c r="D9" s="43"/>
      <c r="E9" s="43"/>
      <c r="F9" s="14"/>
    </row>
    <row r="10" spans="1:79" ht="20.25" thickBot="1" x14ac:dyDescent="0.35">
      <c r="A10" s="43"/>
      <c r="B10" s="43"/>
      <c r="C10" s="43"/>
      <c r="D10" s="43"/>
      <c r="E10" s="43"/>
      <c r="F10" s="14"/>
      <c r="G10" s="31" t="s">
        <v>17</v>
      </c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3"/>
    </row>
    <row r="11" spans="1:79" ht="18.75" thickTop="1" thickBot="1" x14ac:dyDescent="0.35">
      <c r="A11" s="43"/>
      <c r="B11" s="43"/>
      <c r="C11" s="43"/>
      <c r="D11" s="43"/>
      <c r="E11" s="43"/>
      <c r="F11" s="14"/>
      <c r="G11" s="12" t="s">
        <v>0</v>
      </c>
      <c r="H11" s="21" t="s">
        <v>1</v>
      </c>
      <c r="I11" s="22"/>
      <c r="J11" s="22"/>
      <c r="K11" s="23"/>
      <c r="L11" s="21" t="s">
        <v>2</v>
      </c>
      <c r="M11" s="22"/>
      <c r="N11" s="22"/>
      <c r="O11" s="23"/>
      <c r="P11" s="21" t="s">
        <v>3</v>
      </c>
      <c r="Q11" s="22"/>
      <c r="R11" s="22"/>
      <c r="S11" s="23"/>
      <c r="T11" s="21" t="s">
        <v>4</v>
      </c>
      <c r="U11" s="22"/>
      <c r="V11" s="22"/>
      <c r="W11" s="22"/>
      <c r="X11" s="22"/>
      <c r="Y11" s="22"/>
      <c r="Z11" s="22"/>
      <c r="AA11" s="23"/>
    </row>
    <row r="12" spans="1:79" ht="16.5" thickTop="1" thickBot="1" x14ac:dyDescent="0.3">
      <c r="A12" s="43"/>
      <c r="B12" s="43"/>
      <c r="C12" s="43"/>
      <c r="D12" s="43"/>
      <c r="E12" s="43"/>
      <c r="F12" s="14"/>
      <c r="G12" s="6" t="s">
        <v>5</v>
      </c>
      <c r="H12" s="24" t="s">
        <v>6</v>
      </c>
      <c r="I12" s="25"/>
      <c r="J12" s="16" t="s">
        <v>7</v>
      </c>
      <c r="K12" s="16" t="s">
        <v>8</v>
      </c>
      <c r="L12" s="24" t="s">
        <v>6</v>
      </c>
      <c r="M12" s="25"/>
      <c r="N12" s="16" t="s">
        <v>7</v>
      </c>
      <c r="O12" s="16" t="s">
        <v>8</v>
      </c>
      <c r="P12" s="24" t="s">
        <v>6</v>
      </c>
      <c r="Q12" s="25"/>
      <c r="R12" s="16" t="s">
        <v>7</v>
      </c>
      <c r="S12" s="16" t="s">
        <v>8</v>
      </c>
      <c r="T12" s="24" t="s">
        <v>6</v>
      </c>
      <c r="U12" s="25"/>
      <c r="V12" s="16" t="s">
        <v>7</v>
      </c>
      <c r="W12" s="16" t="s">
        <v>8</v>
      </c>
      <c r="X12" s="24" t="s">
        <v>9</v>
      </c>
      <c r="Y12" s="25"/>
      <c r="Z12" s="16" t="s">
        <v>10</v>
      </c>
      <c r="AA12" s="16" t="s">
        <v>11</v>
      </c>
    </row>
    <row r="13" spans="1:79" x14ac:dyDescent="0.25">
      <c r="A13" s="43"/>
      <c r="B13" s="43"/>
      <c r="C13" s="43"/>
      <c r="D13" s="43"/>
      <c r="E13" s="43"/>
      <c r="F13" s="14"/>
      <c r="G13" s="13" t="s">
        <v>14</v>
      </c>
      <c r="H13" s="26">
        <f>COUNTIFS(A:A, "Disqualified", B:B, "*Fly*", B:B, "*50*")+COUNTIFS(A:A, "NoShow", B:B, "*Fly*", B:B, "*50*")</f>
        <v>0</v>
      </c>
      <c r="I13" s="27"/>
      <c r="J13" s="13">
        <f>COUNTIFS(A:A, "Disqualified", B:B, "*Fly*", B:B, "*100*")+COUNTIFS(A:A, "NoShow", B:B, "*Fly*", B:B, "*100*")</f>
        <v>0</v>
      </c>
      <c r="K13" s="13">
        <f>COUNTIFS(A:A, "Disqualified", B:B, "*Fly*", B:B, "*200*")+COUNTIFS(A:A, "NoShow", B:B, "*Fly*", B:B, "*200*")</f>
        <v>0</v>
      </c>
      <c r="L13" s="26">
        <f>COUNTIFS(A:A, "Disqualified", B:B, "*Back*", B:B, "*50*")+COUNTIFS(A:A, "NoShow", B:B, "*Back*", B:B, "*50*")</f>
        <v>0</v>
      </c>
      <c r="M13" s="27"/>
      <c r="N13" s="13">
        <f>COUNTIFS(A:A, "Disqualified", B:B, "*Back*", B:B, "*100*")+COUNTIFS(A:A, "NoShow", B:B, "*Back*", B:B, "*100*")</f>
        <v>0</v>
      </c>
      <c r="O13" s="13">
        <f>COUNTIFS(A:A, "Disqualified", B:B, "*Back*", B:B, "*200*")+COUNTIFS(A:A, "NoShow", B:B, "*Back*", B:B, "*200*")</f>
        <v>0</v>
      </c>
      <c r="P13" s="26">
        <f>COUNTIFS(A:A, "Disqualified", B:B, "*Breast*", B:B, "*50*")+COUNTIFS(A:A, "NoShow", B:B, "*Breast*", B:B, "*50*")</f>
        <v>0</v>
      </c>
      <c r="Q13" s="27"/>
      <c r="R13" s="13">
        <f>COUNTIFS(A:A, "Disqualified", B:B, "*Breast*", B:B, "*100*")+COUNTIFS(A:A, "NoShow", B:B, "*Breast*", B:B, "*100*")</f>
        <v>0</v>
      </c>
      <c r="S13" s="13">
        <f>COUNTIFS(A:A, "Disqualified", B:B, "*Breast*", B:B, "*200*")+COUNTIFS(A:A, "NoShow", B:B, "*Breast*", B:B, "*200*")</f>
        <v>0</v>
      </c>
      <c r="T13" s="26">
        <f>COUNTIFS(A:A, "Disqualified", B:B, "*Free*", B:B, "*50*")+COUNTIFS(A:A, "NoShow", B:B, "*Free*", B:B, "*50*")</f>
        <v>0</v>
      </c>
      <c r="U13" s="27"/>
      <c r="V13" s="13">
        <f>COUNTIFS(A:A, "Disqualified", B:B, "*Free*", B:B, "*100*")+COUNTIFS(A:A, "NoShow", B:B, "*Free*", B:B, "*100*")</f>
        <v>0</v>
      </c>
      <c r="W13" s="13">
        <f>COUNTIFS(A:A, "Disqualified", B:B, "*Free*", B:B, "*200*")+COUNTIFS(A:A, "NoShow", B:B, "*Free*", B:B, "*200*")</f>
        <v>0</v>
      </c>
      <c r="X13" s="26">
        <f>COUNTIFS(A:A, "Disqualified", B:B, "*Free*", B:B, "*400*")+COUNTIFS(A:A, "NoShow", B:B, "*Free*", B:B, "*400*")</f>
        <v>0</v>
      </c>
      <c r="Y13" s="27"/>
      <c r="Z13" s="13">
        <f>COUNTIFS(A:A, "Disqualified", B:B, "*Free*", B:B, "*800*")+COUNTIFS(A:A, "NoShow", B:B, "*Free*", B:B, "*800*")</f>
        <v>0</v>
      </c>
      <c r="AA13" s="13">
        <f>COUNTIFS(A:A, "Disqualified", B:B, "*Free*", B:B, "*1500*")+COUNTIFS(A:A, "NoShow", B:B, "*Free*", B:B, "*1500*")</f>
        <v>0</v>
      </c>
    </row>
    <row r="14" spans="1:79" x14ac:dyDescent="0.25">
      <c r="A14" s="43"/>
      <c r="B14" s="43"/>
      <c r="C14" s="43"/>
      <c r="D14" s="43"/>
      <c r="E14" s="43"/>
      <c r="F14" s="14"/>
      <c r="G14" s="15" t="s">
        <v>15</v>
      </c>
      <c r="H14" s="20">
        <f>COUNTIFS(A:A, "Disqualified", B:B, "*Fly*")+COUNTIFS(A:A, "NoShow", B:B, "*Fly*")</f>
        <v>0</v>
      </c>
      <c r="I14" s="20"/>
      <c r="J14" s="20"/>
      <c r="K14" s="20"/>
      <c r="L14" s="20">
        <f>COUNTIFS(A:A, "Disqualified", B:B, "*Back*")+COUNTIFS(A:A, "NoShow", B:B, "*Back*")</f>
        <v>0</v>
      </c>
      <c r="M14" s="20"/>
      <c r="N14" s="20"/>
      <c r="O14" s="20"/>
      <c r="P14" s="20">
        <f>COUNTIFS(A:A, "Disqualified", B:B, "*Breast*")+COUNTIFS(A:A, "NoShow", B:B, "*Breast*")</f>
        <v>0</v>
      </c>
      <c r="Q14" s="20"/>
      <c r="R14" s="20"/>
      <c r="S14" s="20"/>
      <c r="T14" s="20">
        <f>COUNTIFS(A:A, "Disqualified", B:B, "*Free*")+COUNTIFS(A:A, "NoShow", B:B, "*Free*")</f>
        <v>0</v>
      </c>
      <c r="U14" s="20"/>
      <c r="V14" s="20"/>
      <c r="W14" s="20"/>
      <c r="X14" s="20"/>
      <c r="Y14" s="20"/>
      <c r="Z14" s="20"/>
      <c r="AA14" s="20"/>
    </row>
    <row r="15" spans="1:79" x14ac:dyDescent="0.25">
      <c r="A15" s="43"/>
      <c r="B15" s="43"/>
      <c r="C15" s="43"/>
      <c r="D15" s="43"/>
      <c r="E15" s="43"/>
      <c r="F15" s="14"/>
      <c r="G15" s="5" t="s">
        <v>16</v>
      </c>
      <c r="H15" s="17">
        <f>COUNTIFS(A:A, "Disqualified")+COUNTIFS(A:A, "NoShow")</f>
        <v>0</v>
      </c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9"/>
    </row>
    <row r="16" spans="1:79" x14ac:dyDescent="0.25">
      <c r="A16" s="43"/>
      <c r="B16" s="43"/>
      <c r="C16" s="43"/>
      <c r="D16" s="43"/>
      <c r="E16" s="43"/>
      <c r="F16" s="14"/>
    </row>
    <row r="17" spans="1:6" x14ac:dyDescent="0.25">
      <c r="A17" s="14"/>
      <c r="B17" s="14"/>
      <c r="C17" s="14"/>
      <c r="D17" s="14"/>
      <c r="E17" s="14"/>
      <c r="F17" s="14"/>
    </row>
    <row r="18" spans="1:6" x14ac:dyDescent="0.25">
      <c r="A18" t="s">
        <v>18</v>
      </c>
      <c r="B18" t="s">
        <v>19</v>
      </c>
      <c r="C18" t="s">
        <v>20</v>
      </c>
      <c r="D18" t="s">
        <v>21</v>
      </c>
      <c r="E18" t="s">
        <v>22</v>
      </c>
    </row>
  </sheetData>
  <mergeCells count="64">
    <mergeCell ref="BU2:CA2"/>
    <mergeCell ref="BX3:CA3"/>
    <mergeCell ref="BZ4:CA4"/>
    <mergeCell ref="AJ7:AM7"/>
    <mergeCell ref="AN7:AQ7"/>
    <mergeCell ref="BD3:BG3"/>
    <mergeCell ref="BH3:BK3"/>
    <mergeCell ref="BL3:BO3"/>
    <mergeCell ref="AR3:AU3"/>
    <mergeCell ref="AZ7:BG7"/>
    <mergeCell ref="BH7:BO7"/>
    <mergeCell ref="AF2:AQ2"/>
    <mergeCell ref="AF7:AG7"/>
    <mergeCell ref="AH7:AI7"/>
    <mergeCell ref="AR7:AU7"/>
    <mergeCell ref="A1:E16"/>
    <mergeCell ref="AV3:AY3"/>
    <mergeCell ref="AZ3:BC3"/>
    <mergeCell ref="AR2:BO2"/>
    <mergeCell ref="AF3:AI3"/>
    <mergeCell ref="AJ3:AM3"/>
    <mergeCell ref="AN3:AQ3"/>
    <mergeCell ref="T2:AE2"/>
    <mergeCell ref="T3:W3"/>
    <mergeCell ref="X3:AA3"/>
    <mergeCell ref="AB3:AE3"/>
    <mergeCell ref="L7:O7"/>
    <mergeCell ref="H14:K14"/>
    <mergeCell ref="H3:K3"/>
    <mergeCell ref="L14:O14"/>
    <mergeCell ref="AR8:BO8"/>
    <mergeCell ref="G1:BO1"/>
    <mergeCell ref="P7:S7"/>
    <mergeCell ref="X7:AA7"/>
    <mergeCell ref="AB7:AE7"/>
    <mergeCell ref="L3:O3"/>
    <mergeCell ref="P3:S3"/>
    <mergeCell ref="H2:S2"/>
    <mergeCell ref="T7:U7"/>
    <mergeCell ref="V7:W7"/>
    <mergeCell ref="AV7:AY7"/>
    <mergeCell ref="H8:S8"/>
    <mergeCell ref="T8:AE8"/>
    <mergeCell ref="G10:AA10"/>
    <mergeCell ref="H15:AA15"/>
    <mergeCell ref="H7:I7"/>
    <mergeCell ref="J7:K7"/>
    <mergeCell ref="X13:Y13"/>
    <mergeCell ref="AF8:AQ8"/>
    <mergeCell ref="P14:S14"/>
    <mergeCell ref="T14:AA14"/>
    <mergeCell ref="H11:K11"/>
    <mergeCell ref="L11:O11"/>
    <mergeCell ref="P11:S11"/>
    <mergeCell ref="T11:AA11"/>
    <mergeCell ref="H12:I12"/>
    <mergeCell ref="H13:I13"/>
    <mergeCell ref="L12:M12"/>
    <mergeCell ref="L13:M13"/>
    <mergeCell ref="P12:Q12"/>
    <mergeCell ref="P13:Q13"/>
    <mergeCell ref="T12:U12"/>
    <mergeCell ref="T13:U13"/>
    <mergeCell ref="X12:Y12"/>
  </mergeCells>
  <pageMargins left="0.7" right="0.7" top="0.75" bottom="0.75" header="0.3" footer="0.3"/>
  <pageSetup orientation="portrait" horizontalDpi="4294967293" r:id="rId1"/>
  <cellWatches>
    <cellWatch r="G1"/>
    <cellWatch r="G2"/>
    <cellWatch r="H2"/>
    <cellWatch r="G3"/>
    <cellWatch r="H3"/>
    <cellWatch r="L3"/>
    <cellWatch r="P3"/>
    <cellWatch r="G4"/>
    <cellWatch r="H4"/>
    <cellWatch r="J4"/>
    <cellWatch r="K4"/>
    <cellWatch r="L4"/>
    <cellWatch r="N4"/>
    <cellWatch r="O4"/>
    <cellWatch r="P4"/>
    <cellWatch r="R4"/>
    <cellWatch r="S4"/>
    <cellWatch r="G5"/>
    <cellWatch r="H5"/>
    <cellWatch r="J5"/>
    <cellWatch r="K5"/>
    <cellWatch r="L5"/>
    <cellWatch r="N5"/>
    <cellWatch r="O5"/>
    <cellWatch r="P5"/>
    <cellWatch r="R5"/>
    <cellWatch r="S5"/>
    <cellWatch r="G6"/>
    <cellWatch r="H6"/>
    <cellWatch r="L6"/>
    <cellWatch r="P6"/>
    <cellWatch r="G7"/>
    <cellWatch r="J7"/>
    <cellWatch r="H7"/>
    <cellWatch r="L7"/>
    <cellWatch r="N7"/>
    <cellWatch r="O7"/>
    <cellWatch r="P7"/>
    <cellWatch r="R7"/>
    <cellWatch r="S7"/>
    <cellWatch r="G8"/>
    <cellWatch r="J8"/>
    <cellWatch r="H8"/>
    <cellWatch r="L8"/>
    <cellWatch r="N8"/>
    <cellWatch r="O8"/>
    <cellWatch r="P8"/>
    <cellWatch r="R8"/>
    <cellWatch r="S8"/>
  </cellWatche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template_sheet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Tyrrell</dc:creator>
  <cp:lastModifiedBy>Ryan Tyrrell</cp:lastModifiedBy>
  <cp:lastPrinted>2024-05-13T00:14:34Z</cp:lastPrinted>
  <dcterms:created xsi:type="dcterms:W3CDTF">2024-05-11T04:33:25Z</dcterms:created>
  <dcterms:modified xsi:type="dcterms:W3CDTF">2024-06-21T13:29:10Z</dcterms:modified>
</cp:coreProperties>
</file>