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yan\Desktop\Home\BowlGames2018\"/>
    </mc:Choice>
  </mc:AlternateContent>
  <xr:revisionPtr revIDLastSave="0" documentId="10_ncr:100000_{C70575FE-D11D-459E-ABDB-A8BA05518C9B}" xr6:coauthVersionLast="31" xr6:coauthVersionMax="31" xr10:uidLastSave="{00000000-0000-0000-0000-000000000000}"/>
  <bookViews>
    <workbookView xWindow="0" yWindow="0" windowWidth="25596" windowHeight="14724" tabRatio="500" xr2:uid="{00000000-000D-0000-FFFF-FFFF00000000}"/>
  </bookViews>
  <sheets>
    <sheet name="Sheet1" sheetId="1" r:id="rId1"/>
    <sheet name="Sheet2" sheetId="3" r:id="rId2"/>
    <sheet name="New Years Day Scenarios" sheetId="2" r:id="rId3"/>
    <sheet name="Sheet3" sheetId="4" r:id="rId4"/>
  </sheets>
  <definedNames>
    <definedName name="_xlnm._FilterDatabase" localSheetId="2" hidden="1">'New Years Day Scenarios'!$A$5:$AL$133</definedName>
  </definedNames>
  <calcPr calcId="179017"/>
</workbook>
</file>

<file path=xl/calcChain.xml><?xml version="1.0" encoding="utf-8"?>
<calcChain xmlns="http://schemas.openxmlformats.org/spreadsheetml/2006/main">
  <c r="M131" i="2" l="1"/>
  <c r="M127" i="2"/>
  <c r="M123" i="2"/>
  <c r="M119" i="2"/>
  <c r="M115" i="2"/>
  <c r="M111" i="2"/>
  <c r="M107" i="2"/>
  <c r="M103" i="2"/>
  <c r="M99" i="2"/>
  <c r="M95" i="2"/>
  <c r="M91" i="2"/>
  <c r="M87" i="2"/>
  <c r="M83" i="2"/>
  <c r="M79" i="2"/>
  <c r="M75" i="2"/>
  <c r="M71" i="2"/>
  <c r="M67" i="2"/>
  <c r="M63" i="2"/>
  <c r="M59" i="2"/>
  <c r="M55" i="2"/>
  <c r="M51" i="2"/>
  <c r="M47" i="2"/>
  <c r="M43" i="2"/>
  <c r="M39" i="2"/>
  <c r="M35" i="2"/>
  <c r="M31" i="2"/>
  <c r="M27" i="2"/>
  <c r="M23" i="2"/>
  <c r="M19" i="2"/>
  <c r="M15" i="2"/>
  <c r="M11" i="2"/>
  <c r="M7" i="2"/>
  <c r="V54" i="1"/>
  <c r="X54" i="1"/>
  <c r="Z54" i="1"/>
  <c r="AB54" i="1"/>
  <c r="AD54" i="1"/>
  <c r="AF54" i="1"/>
  <c r="AH54" i="1"/>
  <c r="AJ54" i="1"/>
  <c r="AL54" i="1"/>
  <c r="V55" i="1"/>
  <c r="X55" i="1"/>
  <c r="Z55" i="1"/>
  <c r="AB55" i="1"/>
  <c r="AD55" i="1"/>
  <c r="AF55" i="1"/>
  <c r="AH55" i="1"/>
  <c r="AJ55" i="1"/>
  <c r="AL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U56" i="1"/>
  <c r="AL48" i="1"/>
  <c r="AL42" i="1"/>
  <c r="AL41" i="1"/>
  <c r="AL4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J48" i="1"/>
  <c r="AJ42" i="1"/>
  <c r="AJ41" i="1"/>
  <c r="AJ4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H48" i="1"/>
  <c r="AH42" i="1"/>
  <c r="AH41" i="1"/>
  <c r="AH4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F48" i="1"/>
  <c r="AF42" i="1"/>
  <c r="AF41" i="1"/>
  <c r="AF4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D48" i="1"/>
  <c r="AD42" i="1"/>
  <c r="AD41" i="1"/>
  <c r="AD4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B48" i="1"/>
  <c r="AB42" i="1"/>
  <c r="AB41" i="1"/>
  <c r="AB4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48" i="1"/>
  <c r="Z42" i="1"/>
  <c r="Z41" i="1"/>
  <c r="Z4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48" i="1"/>
  <c r="X42" i="1"/>
  <c r="X41" i="1"/>
  <c r="X4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48" i="1"/>
  <c r="V41" i="1"/>
  <c r="V42" i="1"/>
  <c r="V4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2" i="1"/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6" i="2"/>
  <c r="C7" i="2"/>
  <c r="C8" i="2"/>
  <c r="N8" i="2" s="1"/>
  <c r="C9" i="2"/>
  <c r="C10" i="2"/>
  <c r="C11" i="2"/>
  <c r="C12" i="2"/>
  <c r="C13" i="2"/>
  <c r="C14" i="2"/>
  <c r="C15" i="2"/>
  <c r="C16" i="2"/>
  <c r="N16" i="2" s="1"/>
  <c r="C17" i="2"/>
  <c r="C18" i="2"/>
  <c r="C19" i="2"/>
  <c r="C20" i="2"/>
  <c r="C21" i="2"/>
  <c r="C22" i="2"/>
  <c r="C23" i="2"/>
  <c r="C24" i="2"/>
  <c r="N24" i="2" s="1"/>
  <c r="C25" i="2"/>
  <c r="C26" i="2"/>
  <c r="C27" i="2"/>
  <c r="C28" i="2"/>
  <c r="C29" i="2"/>
  <c r="C30" i="2"/>
  <c r="C31" i="2"/>
  <c r="C32" i="2"/>
  <c r="N32" i="2" s="1"/>
  <c r="C33" i="2"/>
  <c r="C34" i="2"/>
  <c r="C35" i="2"/>
  <c r="C36" i="2"/>
  <c r="N36" i="2" s="1"/>
  <c r="C37" i="2"/>
  <c r="C38" i="2"/>
  <c r="N38" i="2" s="1"/>
  <c r="C39" i="2"/>
  <c r="C40" i="2"/>
  <c r="N40" i="2" s="1"/>
  <c r="C41" i="2"/>
  <c r="C42" i="2"/>
  <c r="C43" i="2"/>
  <c r="C44" i="2"/>
  <c r="C45" i="2"/>
  <c r="C46" i="2"/>
  <c r="C47" i="2"/>
  <c r="C48" i="2"/>
  <c r="N48" i="2" s="1"/>
  <c r="C49" i="2"/>
  <c r="C50" i="2"/>
  <c r="N50" i="2" s="1"/>
  <c r="C51" i="2"/>
  <c r="C52" i="2"/>
  <c r="N52" i="2" s="1"/>
  <c r="C53" i="2"/>
  <c r="C54" i="2"/>
  <c r="C55" i="2"/>
  <c r="C56" i="2"/>
  <c r="N56" i="2" s="1"/>
  <c r="C57" i="2"/>
  <c r="C58" i="2"/>
  <c r="C59" i="2"/>
  <c r="C60" i="2"/>
  <c r="C61" i="2"/>
  <c r="C62" i="2"/>
  <c r="N62" i="2" s="1"/>
  <c r="C63" i="2"/>
  <c r="C64" i="2"/>
  <c r="N64" i="2" s="1"/>
  <c r="C65" i="2"/>
  <c r="C66" i="2"/>
  <c r="N66" i="2" s="1"/>
  <c r="C67" i="2"/>
  <c r="C68" i="2"/>
  <c r="N68" i="2" s="1"/>
  <c r="C69" i="2"/>
  <c r="C70" i="2"/>
  <c r="N70" i="2" s="1"/>
  <c r="C71" i="2"/>
  <c r="C72" i="2"/>
  <c r="N72" i="2" s="1"/>
  <c r="C73" i="2"/>
  <c r="C74" i="2"/>
  <c r="N74" i="2" s="1"/>
  <c r="C75" i="2"/>
  <c r="C76" i="2"/>
  <c r="C77" i="2"/>
  <c r="C78" i="2"/>
  <c r="N78" i="2" s="1"/>
  <c r="C79" i="2"/>
  <c r="C80" i="2"/>
  <c r="N80" i="2" s="1"/>
  <c r="C81" i="2"/>
  <c r="C82" i="2"/>
  <c r="N82" i="2" s="1"/>
  <c r="C83" i="2"/>
  <c r="C84" i="2"/>
  <c r="N84" i="2" s="1"/>
  <c r="C85" i="2"/>
  <c r="C86" i="2"/>
  <c r="N86" i="2" s="1"/>
  <c r="C87" i="2"/>
  <c r="C88" i="2"/>
  <c r="N88" i="2" s="1"/>
  <c r="C89" i="2"/>
  <c r="C90" i="2"/>
  <c r="C91" i="2"/>
  <c r="C92" i="2"/>
  <c r="C93" i="2"/>
  <c r="C94" i="2"/>
  <c r="N94" i="2" s="1"/>
  <c r="C95" i="2"/>
  <c r="C96" i="2"/>
  <c r="N96" i="2" s="1"/>
  <c r="C97" i="2"/>
  <c r="C98" i="2"/>
  <c r="C99" i="2"/>
  <c r="C100" i="2"/>
  <c r="N100" i="2" s="1"/>
  <c r="C101" i="2"/>
  <c r="C102" i="2"/>
  <c r="C103" i="2"/>
  <c r="C104" i="2"/>
  <c r="C105" i="2"/>
  <c r="C106" i="2"/>
  <c r="N106" i="2" s="1"/>
  <c r="C107" i="2"/>
  <c r="C108" i="2"/>
  <c r="C109" i="2"/>
  <c r="C110" i="2"/>
  <c r="C111" i="2"/>
  <c r="C112" i="2"/>
  <c r="N112" i="2" s="1"/>
  <c r="C113" i="2"/>
  <c r="C114" i="2"/>
  <c r="N114" i="2" s="1"/>
  <c r="C115" i="2"/>
  <c r="C116" i="2"/>
  <c r="N116" i="2" s="1"/>
  <c r="C117" i="2"/>
  <c r="C118" i="2"/>
  <c r="N118" i="2" s="1"/>
  <c r="C119" i="2"/>
  <c r="C120" i="2"/>
  <c r="N120" i="2" s="1"/>
  <c r="C121" i="2"/>
  <c r="C122" i="2"/>
  <c r="N122" i="2" s="1"/>
  <c r="C123" i="2"/>
  <c r="C124" i="2"/>
  <c r="C125" i="2"/>
  <c r="C126" i="2"/>
  <c r="N126" i="2" s="1"/>
  <c r="C127" i="2"/>
  <c r="C128" i="2"/>
  <c r="C129" i="2"/>
  <c r="C130" i="2"/>
  <c r="N130" i="2" s="1"/>
  <c r="C131" i="2"/>
  <c r="C132" i="2"/>
  <c r="N132" i="2" s="1"/>
  <c r="C133" i="2"/>
  <c r="C6" i="2"/>
  <c r="N6" i="2" s="1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O133" i="2"/>
  <c r="W133" i="2" s="1"/>
  <c r="Y133" i="2" s="1"/>
  <c r="X133" i="2" s="1"/>
  <c r="O132" i="2"/>
  <c r="W132" i="2" s="1"/>
  <c r="Y132" i="2" s="1"/>
  <c r="X132" i="2" s="1"/>
  <c r="O131" i="2"/>
  <c r="O130" i="2"/>
  <c r="O129" i="2"/>
  <c r="W129" i="2" s="1"/>
  <c r="Y129" i="2" s="1"/>
  <c r="X129" i="2" s="1"/>
  <c r="O128" i="2"/>
  <c r="W128" i="2" s="1"/>
  <c r="Y128" i="2" s="1"/>
  <c r="X128" i="2" s="1"/>
  <c r="O127" i="2"/>
  <c r="O126" i="2"/>
  <c r="O125" i="2"/>
  <c r="W125" i="2" s="1"/>
  <c r="Y125" i="2" s="1"/>
  <c r="X125" i="2" s="1"/>
  <c r="O124" i="2"/>
  <c r="O123" i="2"/>
  <c r="O122" i="2"/>
  <c r="O121" i="2"/>
  <c r="W121" i="2" s="1"/>
  <c r="Y121" i="2" s="1"/>
  <c r="X121" i="2" s="1"/>
  <c r="O120" i="2"/>
  <c r="W120" i="2" s="1"/>
  <c r="Y120" i="2" s="1"/>
  <c r="X120" i="2" s="1"/>
  <c r="O119" i="2"/>
  <c r="O118" i="2"/>
  <c r="O117" i="2"/>
  <c r="W117" i="2" s="1"/>
  <c r="Y117" i="2" s="1"/>
  <c r="X117" i="2" s="1"/>
  <c r="O116" i="2"/>
  <c r="W116" i="2" s="1"/>
  <c r="Y116" i="2" s="1"/>
  <c r="X116" i="2" s="1"/>
  <c r="O115" i="2"/>
  <c r="O114" i="2"/>
  <c r="O113" i="2"/>
  <c r="W113" i="2" s="1"/>
  <c r="Y113" i="2" s="1"/>
  <c r="X113" i="2" s="1"/>
  <c r="O112" i="2"/>
  <c r="W112" i="2" s="1"/>
  <c r="Y112" i="2" s="1"/>
  <c r="X112" i="2" s="1"/>
  <c r="O111" i="2"/>
  <c r="O110" i="2"/>
  <c r="O109" i="2"/>
  <c r="O108" i="2"/>
  <c r="O107" i="2"/>
  <c r="O106" i="2"/>
  <c r="O105" i="2"/>
  <c r="W105" i="2" s="1"/>
  <c r="Y105" i="2" s="1"/>
  <c r="X105" i="2" s="1"/>
  <c r="O104" i="2"/>
  <c r="W104" i="2" s="1"/>
  <c r="Y104" i="2" s="1"/>
  <c r="X104" i="2" s="1"/>
  <c r="O103" i="2"/>
  <c r="O102" i="2"/>
  <c r="O101" i="2"/>
  <c r="W101" i="2" s="1"/>
  <c r="Y101" i="2" s="1"/>
  <c r="X101" i="2" s="1"/>
  <c r="O100" i="2"/>
  <c r="O99" i="2"/>
  <c r="O98" i="2"/>
  <c r="O97" i="2"/>
  <c r="W97" i="2" s="1"/>
  <c r="Y97" i="2" s="1"/>
  <c r="X97" i="2" s="1"/>
  <c r="O96" i="2"/>
  <c r="O95" i="2"/>
  <c r="O94" i="2"/>
  <c r="O93" i="2"/>
  <c r="W93" i="2" s="1"/>
  <c r="Y93" i="2" s="1"/>
  <c r="X93" i="2" s="1"/>
  <c r="O92" i="2"/>
  <c r="W92" i="2" s="1"/>
  <c r="Y92" i="2" s="1"/>
  <c r="X92" i="2" s="1"/>
  <c r="O91" i="2"/>
  <c r="O90" i="2"/>
  <c r="O89" i="2"/>
  <c r="O88" i="2"/>
  <c r="O87" i="2"/>
  <c r="O86" i="2"/>
  <c r="O85" i="2"/>
  <c r="W85" i="2" s="1"/>
  <c r="Y85" i="2" s="1"/>
  <c r="X85" i="2" s="1"/>
  <c r="O84" i="2"/>
  <c r="W84" i="2" s="1"/>
  <c r="Y84" i="2" s="1"/>
  <c r="X84" i="2" s="1"/>
  <c r="O83" i="2"/>
  <c r="O82" i="2"/>
  <c r="O81" i="2"/>
  <c r="W81" i="2" s="1"/>
  <c r="Y81" i="2" s="1"/>
  <c r="X81" i="2" s="1"/>
  <c r="O80" i="2"/>
  <c r="W80" i="2" s="1"/>
  <c r="Y80" i="2" s="1"/>
  <c r="X80" i="2" s="1"/>
  <c r="O79" i="2"/>
  <c r="O78" i="2"/>
  <c r="O77" i="2"/>
  <c r="W77" i="2" s="1"/>
  <c r="Y77" i="2" s="1"/>
  <c r="X77" i="2" s="1"/>
  <c r="O76" i="2"/>
  <c r="W76" i="2" s="1"/>
  <c r="Y76" i="2" s="1"/>
  <c r="X76" i="2" s="1"/>
  <c r="O75" i="2"/>
  <c r="O74" i="2"/>
  <c r="O73" i="2"/>
  <c r="W73" i="2" s="1"/>
  <c r="Y73" i="2" s="1"/>
  <c r="X73" i="2" s="1"/>
  <c r="O72" i="2"/>
  <c r="W72" i="2" s="1"/>
  <c r="Y72" i="2" s="1"/>
  <c r="X72" i="2" s="1"/>
  <c r="O71" i="2"/>
  <c r="O70" i="2"/>
  <c r="O69" i="2"/>
  <c r="W69" i="2" s="1"/>
  <c r="Y69" i="2" s="1"/>
  <c r="X69" i="2" s="1"/>
  <c r="O68" i="2"/>
  <c r="W68" i="2" s="1"/>
  <c r="Y68" i="2" s="1"/>
  <c r="X68" i="2" s="1"/>
  <c r="O67" i="2"/>
  <c r="O66" i="2"/>
  <c r="O65" i="2"/>
  <c r="W65" i="2" s="1"/>
  <c r="Y65" i="2" s="1"/>
  <c r="X65" i="2" s="1"/>
  <c r="O64" i="2"/>
  <c r="W64" i="2" s="1"/>
  <c r="Y64" i="2" s="1"/>
  <c r="X64" i="2" s="1"/>
  <c r="O63" i="2"/>
  <c r="O62" i="2"/>
  <c r="O61" i="2"/>
  <c r="W61" i="2" s="1"/>
  <c r="Y61" i="2" s="1"/>
  <c r="X61" i="2" s="1"/>
  <c r="O60" i="2"/>
  <c r="W60" i="2" s="1"/>
  <c r="Y60" i="2" s="1"/>
  <c r="X60" i="2" s="1"/>
  <c r="O59" i="2"/>
  <c r="O58" i="2"/>
  <c r="O57" i="2"/>
  <c r="W57" i="2" s="1"/>
  <c r="Y57" i="2" s="1"/>
  <c r="X57" i="2" s="1"/>
  <c r="O56" i="2"/>
  <c r="W56" i="2" s="1"/>
  <c r="Y56" i="2" s="1"/>
  <c r="X56" i="2" s="1"/>
  <c r="O55" i="2"/>
  <c r="O54" i="2"/>
  <c r="O53" i="2"/>
  <c r="W53" i="2" s="1"/>
  <c r="Y53" i="2" s="1"/>
  <c r="X53" i="2" s="1"/>
  <c r="O52" i="2"/>
  <c r="W52" i="2" s="1"/>
  <c r="Y52" i="2" s="1"/>
  <c r="X52" i="2" s="1"/>
  <c r="O51" i="2"/>
  <c r="O50" i="2"/>
  <c r="O49" i="2"/>
  <c r="W49" i="2" s="1"/>
  <c r="Y49" i="2" s="1"/>
  <c r="X49" i="2" s="1"/>
  <c r="O48" i="2"/>
  <c r="W48" i="2" s="1"/>
  <c r="Y48" i="2" s="1"/>
  <c r="X48" i="2" s="1"/>
  <c r="O47" i="2"/>
  <c r="O46" i="2"/>
  <c r="O45" i="2"/>
  <c r="W45" i="2" s="1"/>
  <c r="Y45" i="2" s="1"/>
  <c r="X45" i="2" s="1"/>
  <c r="O44" i="2"/>
  <c r="W44" i="2" s="1"/>
  <c r="Y44" i="2" s="1"/>
  <c r="X44" i="2" s="1"/>
  <c r="O43" i="2"/>
  <c r="O42" i="2"/>
  <c r="O41" i="2"/>
  <c r="W41" i="2" s="1"/>
  <c r="Y41" i="2" s="1"/>
  <c r="X41" i="2" s="1"/>
  <c r="O40" i="2"/>
  <c r="W40" i="2" s="1"/>
  <c r="Y40" i="2" s="1"/>
  <c r="X40" i="2" s="1"/>
  <c r="O39" i="2"/>
  <c r="O38" i="2"/>
  <c r="O37" i="2"/>
  <c r="W37" i="2" s="1"/>
  <c r="Y37" i="2" s="1"/>
  <c r="X37" i="2" s="1"/>
  <c r="O36" i="2"/>
  <c r="W36" i="2" s="1"/>
  <c r="Y36" i="2" s="1"/>
  <c r="X36" i="2" s="1"/>
  <c r="O35" i="2"/>
  <c r="O34" i="2"/>
  <c r="O33" i="2"/>
  <c r="O32" i="2"/>
  <c r="W32" i="2" s="1"/>
  <c r="Y32" i="2" s="1"/>
  <c r="X32" i="2" s="1"/>
  <c r="O31" i="2"/>
  <c r="O30" i="2"/>
  <c r="O29" i="2"/>
  <c r="O28" i="2"/>
  <c r="W28" i="2" s="1"/>
  <c r="Y28" i="2" s="1"/>
  <c r="X28" i="2" s="1"/>
  <c r="O27" i="2"/>
  <c r="O26" i="2"/>
  <c r="O25" i="2"/>
  <c r="O24" i="2"/>
  <c r="W24" i="2" s="1"/>
  <c r="Y24" i="2" s="1"/>
  <c r="X24" i="2" s="1"/>
  <c r="O23" i="2"/>
  <c r="O22" i="2"/>
  <c r="O21" i="2"/>
  <c r="O20" i="2"/>
  <c r="W20" i="2" s="1"/>
  <c r="Y20" i="2" s="1"/>
  <c r="X20" i="2" s="1"/>
  <c r="O19" i="2"/>
  <c r="O18" i="2"/>
  <c r="O17" i="2"/>
  <c r="O16" i="2"/>
  <c r="W16" i="2" s="1"/>
  <c r="Y16" i="2" s="1"/>
  <c r="X16" i="2" s="1"/>
  <c r="O15" i="2"/>
  <c r="O14" i="2"/>
  <c r="O13" i="2"/>
  <c r="O12" i="2"/>
  <c r="O11" i="2"/>
  <c r="O10" i="2"/>
  <c r="O9" i="2"/>
  <c r="W9" i="2" s="1"/>
  <c r="Y9" i="2" s="1"/>
  <c r="X9" i="2" s="1"/>
  <c r="O8" i="2"/>
  <c r="W8" i="2" s="1"/>
  <c r="Y8" i="2" s="1"/>
  <c r="X8" i="2" s="1"/>
  <c r="O7" i="2"/>
  <c r="O6" i="2"/>
  <c r="W124" i="2" l="1"/>
  <c r="Y124" i="2" s="1"/>
  <c r="X124" i="2" s="1"/>
  <c r="N20" i="2"/>
  <c r="N30" i="2"/>
  <c r="N34" i="2"/>
  <c r="N110" i="2"/>
  <c r="N104" i="2"/>
  <c r="N26" i="2"/>
  <c r="N90" i="2"/>
  <c r="W100" i="2"/>
  <c r="Y100" i="2" s="1"/>
  <c r="X100" i="2" s="1"/>
  <c r="AB100" i="2" s="1"/>
  <c r="N58" i="2"/>
  <c r="N54" i="2"/>
  <c r="N128" i="2"/>
  <c r="AE128" i="2" s="1"/>
  <c r="N14" i="2"/>
  <c r="W108" i="2"/>
  <c r="Y108" i="2" s="1"/>
  <c r="X108" i="2" s="1"/>
  <c r="Z108" i="2" s="1"/>
  <c r="W96" i="2"/>
  <c r="Y96" i="2" s="1"/>
  <c r="X96" i="2" s="1"/>
  <c r="AF96" i="2" s="1"/>
  <c r="N22" i="2"/>
  <c r="N18" i="2"/>
  <c r="N102" i="2"/>
  <c r="N98" i="2"/>
  <c r="N10" i="2"/>
  <c r="W88" i="2"/>
  <c r="Y88" i="2" s="1"/>
  <c r="X88" i="2" s="1"/>
  <c r="AA88" i="2" s="1"/>
  <c r="N46" i="2"/>
  <c r="N42" i="2"/>
  <c r="W89" i="2"/>
  <c r="Y89" i="2" s="1"/>
  <c r="X89" i="2" s="1"/>
  <c r="AE89" i="2" s="1"/>
  <c r="N124" i="2"/>
  <c r="AF124" i="2" s="1"/>
  <c r="N108" i="2"/>
  <c r="N92" i="2"/>
  <c r="AA92" i="2" s="1"/>
  <c r="N76" i="2"/>
  <c r="AA76" i="2" s="1"/>
  <c r="N60" i="2"/>
  <c r="AF60" i="2" s="1"/>
  <c r="N44" i="2"/>
  <c r="AH44" i="2" s="1"/>
  <c r="N28" i="2"/>
  <c r="AA28" i="2" s="1"/>
  <c r="N12" i="2"/>
  <c r="W109" i="2"/>
  <c r="Y109" i="2" s="1"/>
  <c r="X109" i="2" s="1"/>
  <c r="AF109" i="2" s="1"/>
  <c r="W29" i="2"/>
  <c r="Y29" i="2" s="1"/>
  <c r="X29" i="2" s="1"/>
  <c r="AG29" i="2" s="1"/>
  <c r="N131" i="2"/>
  <c r="N123" i="2"/>
  <c r="N115" i="2"/>
  <c r="N107" i="2"/>
  <c r="N99" i="2"/>
  <c r="N87" i="2"/>
  <c r="N79" i="2"/>
  <c r="N71" i="2"/>
  <c r="N63" i="2"/>
  <c r="N55" i="2"/>
  <c r="N47" i="2"/>
  <c r="N43" i="2"/>
  <c r="N35" i="2"/>
  <c r="N31" i="2"/>
  <c r="N27" i="2"/>
  <c r="N23" i="2"/>
  <c r="N19" i="2"/>
  <c r="N15" i="2"/>
  <c r="N11" i="2"/>
  <c r="N7" i="2"/>
  <c r="N127" i="2"/>
  <c r="N119" i="2"/>
  <c r="N111" i="2"/>
  <c r="N103" i="2"/>
  <c r="N95" i="2"/>
  <c r="N91" i="2"/>
  <c r="N83" i="2"/>
  <c r="N75" i="2"/>
  <c r="N67" i="2"/>
  <c r="N59" i="2"/>
  <c r="N51" i="2"/>
  <c r="N39" i="2"/>
  <c r="W25" i="2"/>
  <c r="Y25" i="2" s="1"/>
  <c r="X25" i="2" s="1"/>
  <c r="AA25" i="2" s="1"/>
  <c r="W33" i="2"/>
  <c r="Y33" i="2" s="1"/>
  <c r="X33" i="2" s="1"/>
  <c r="AC33" i="2" s="1"/>
  <c r="W6" i="2"/>
  <c r="Y6" i="2" s="1"/>
  <c r="X6" i="2" s="1"/>
  <c r="AG6" i="2" s="1"/>
  <c r="W15" i="2"/>
  <c r="Y15" i="2" s="1"/>
  <c r="X15" i="2" s="1"/>
  <c r="AE15" i="2" s="1"/>
  <c r="W23" i="2"/>
  <c r="Y23" i="2" s="1"/>
  <c r="X23" i="2" s="1"/>
  <c r="AA23" i="2" s="1"/>
  <c r="N133" i="2"/>
  <c r="AH133" i="2" s="1"/>
  <c r="N129" i="2"/>
  <c r="AG129" i="2" s="1"/>
  <c r="N125" i="2"/>
  <c r="N121" i="2"/>
  <c r="AF121" i="2" s="1"/>
  <c r="N117" i="2"/>
  <c r="AH117" i="2" s="1"/>
  <c r="N113" i="2"/>
  <c r="AH113" i="2" s="1"/>
  <c r="N109" i="2"/>
  <c r="N105" i="2"/>
  <c r="AH105" i="2" s="1"/>
  <c r="N101" i="2"/>
  <c r="AA101" i="2" s="1"/>
  <c r="N97" i="2"/>
  <c r="AG97" i="2" s="1"/>
  <c r="N93" i="2"/>
  <c r="AA93" i="2" s="1"/>
  <c r="N89" i="2"/>
  <c r="N85" i="2"/>
  <c r="AA85" i="2" s="1"/>
  <c r="N81" i="2"/>
  <c r="AA81" i="2" s="1"/>
  <c r="N77" i="2"/>
  <c r="AA77" i="2" s="1"/>
  <c r="N73" i="2"/>
  <c r="AA73" i="2" s="1"/>
  <c r="N69" i="2"/>
  <c r="AH69" i="2" s="1"/>
  <c r="N65" i="2"/>
  <c r="AG65" i="2" s="1"/>
  <c r="N61" i="2"/>
  <c r="AF61" i="2" s="1"/>
  <c r="N57" i="2"/>
  <c r="AF57" i="2" s="1"/>
  <c r="N53" i="2"/>
  <c r="AH53" i="2" s="1"/>
  <c r="N49" i="2"/>
  <c r="AH49" i="2" s="1"/>
  <c r="N45" i="2"/>
  <c r="AH45" i="2" s="1"/>
  <c r="N41" i="2"/>
  <c r="AH41" i="2" s="1"/>
  <c r="N37" i="2"/>
  <c r="AA37" i="2" s="1"/>
  <c r="N33" i="2"/>
  <c r="N29" i="2"/>
  <c r="N25" i="2"/>
  <c r="N21" i="2"/>
  <c r="N17" i="2"/>
  <c r="N13" i="2"/>
  <c r="N9" i="2"/>
  <c r="AA9" i="2" s="1"/>
  <c r="W7" i="2"/>
  <c r="Y7" i="2" s="1"/>
  <c r="X7" i="2" s="1"/>
  <c r="Z7" i="2" s="1"/>
  <c r="W11" i="2"/>
  <c r="Y11" i="2" s="1"/>
  <c r="X11" i="2" s="1"/>
  <c r="W27" i="2"/>
  <c r="Y27" i="2" s="1"/>
  <c r="X27" i="2" s="1"/>
  <c r="AA27" i="2" s="1"/>
  <c r="W31" i="2"/>
  <c r="Y31" i="2" s="1"/>
  <c r="X31" i="2" s="1"/>
  <c r="W39" i="2"/>
  <c r="Y39" i="2" s="1"/>
  <c r="X39" i="2" s="1"/>
  <c r="AE39" i="2" s="1"/>
  <c r="W43" i="2"/>
  <c r="Y43" i="2" s="1"/>
  <c r="X43" i="2" s="1"/>
  <c r="AA43" i="2" s="1"/>
  <c r="W47" i="2"/>
  <c r="Y47" i="2" s="1"/>
  <c r="X47" i="2" s="1"/>
  <c r="AC47" i="2" s="1"/>
  <c r="W55" i="2"/>
  <c r="Y55" i="2" s="1"/>
  <c r="X55" i="2" s="1"/>
  <c r="AG55" i="2" s="1"/>
  <c r="W59" i="2"/>
  <c r="Y59" i="2" s="1"/>
  <c r="X59" i="2" s="1"/>
  <c r="AC59" i="2" s="1"/>
  <c r="W63" i="2"/>
  <c r="Y63" i="2" s="1"/>
  <c r="X63" i="2" s="1"/>
  <c r="AB63" i="2" s="1"/>
  <c r="W71" i="2"/>
  <c r="Y71" i="2" s="1"/>
  <c r="X71" i="2" s="1"/>
  <c r="AC71" i="2" s="1"/>
  <c r="W75" i="2"/>
  <c r="Y75" i="2" s="1"/>
  <c r="X75" i="2" s="1"/>
  <c r="AF75" i="2" s="1"/>
  <c r="W79" i="2"/>
  <c r="Y79" i="2" s="1"/>
  <c r="X79" i="2" s="1"/>
  <c r="AB79" i="2" s="1"/>
  <c r="W87" i="2"/>
  <c r="Y87" i="2" s="1"/>
  <c r="X87" i="2" s="1"/>
  <c r="AA87" i="2" s="1"/>
  <c r="W91" i="2"/>
  <c r="Y91" i="2" s="1"/>
  <c r="X91" i="2" s="1"/>
  <c r="W95" i="2"/>
  <c r="Y95" i="2" s="1"/>
  <c r="X95" i="2" s="1"/>
  <c r="Z95" i="2" s="1"/>
  <c r="W103" i="2"/>
  <c r="Y103" i="2" s="1"/>
  <c r="X103" i="2" s="1"/>
  <c r="Z103" i="2" s="1"/>
  <c r="W107" i="2"/>
  <c r="Y107" i="2" s="1"/>
  <c r="X107" i="2" s="1"/>
  <c r="Z107" i="2" s="1"/>
  <c r="W111" i="2"/>
  <c r="Y111" i="2" s="1"/>
  <c r="X111" i="2" s="1"/>
  <c r="AD111" i="2" s="1"/>
  <c r="W119" i="2"/>
  <c r="Y119" i="2" s="1"/>
  <c r="X119" i="2" s="1"/>
  <c r="AD119" i="2" s="1"/>
  <c r="W123" i="2"/>
  <c r="Y123" i="2" s="1"/>
  <c r="X123" i="2" s="1"/>
  <c r="AD123" i="2" s="1"/>
  <c r="W127" i="2"/>
  <c r="Y127" i="2" s="1"/>
  <c r="X127" i="2" s="1"/>
  <c r="W19" i="2"/>
  <c r="Y19" i="2" s="1"/>
  <c r="X19" i="2" s="1"/>
  <c r="AD19" i="2" s="1"/>
  <c r="W35" i="2"/>
  <c r="Y35" i="2" s="1"/>
  <c r="X35" i="2" s="1"/>
  <c r="AG35" i="2" s="1"/>
  <c r="W51" i="2"/>
  <c r="Y51" i="2" s="1"/>
  <c r="X51" i="2" s="1"/>
  <c r="AB51" i="2" s="1"/>
  <c r="W67" i="2"/>
  <c r="Y67" i="2" s="1"/>
  <c r="X67" i="2" s="1"/>
  <c r="AF67" i="2" s="1"/>
  <c r="W83" i="2"/>
  <c r="Y83" i="2" s="1"/>
  <c r="X83" i="2" s="1"/>
  <c r="Z83" i="2" s="1"/>
  <c r="W99" i="2"/>
  <c r="Y99" i="2" s="1"/>
  <c r="X99" i="2" s="1"/>
  <c r="AB99" i="2" s="1"/>
  <c r="W115" i="2"/>
  <c r="Y115" i="2" s="1"/>
  <c r="X115" i="2" s="1"/>
  <c r="Z115" i="2" s="1"/>
  <c r="W131" i="2"/>
  <c r="Y131" i="2" s="1"/>
  <c r="X131" i="2" s="1"/>
  <c r="AD131" i="2" s="1"/>
  <c r="W12" i="2"/>
  <c r="Y12" i="2" s="1"/>
  <c r="X12" i="2" s="1"/>
  <c r="Z12" i="2" s="1"/>
  <c r="W21" i="2"/>
  <c r="Y21" i="2" s="1"/>
  <c r="X21" i="2" s="1"/>
  <c r="AE21" i="2" s="1"/>
  <c r="W17" i="2"/>
  <c r="Y17" i="2" s="1"/>
  <c r="X17" i="2" s="1"/>
  <c r="AE17" i="2" s="1"/>
  <c r="W13" i="2"/>
  <c r="Y13" i="2" s="1"/>
  <c r="X13" i="2" s="1"/>
  <c r="AD13" i="2" s="1"/>
  <c r="W130" i="2"/>
  <c r="Y130" i="2" s="1"/>
  <c r="X130" i="2" s="1"/>
  <c r="AD130" i="2" s="1"/>
  <c r="W126" i="2"/>
  <c r="Y126" i="2" s="1"/>
  <c r="X126" i="2" s="1"/>
  <c r="Z126" i="2" s="1"/>
  <c r="W122" i="2"/>
  <c r="Y122" i="2" s="1"/>
  <c r="X122" i="2" s="1"/>
  <c r="AA122" i="2" s="1"/>
  <c r="W118" i="2"/>
  <c r="Y118" i="2" s="1"/>
  <c r="X118" i="2" s="1"/>
  <c r="AD118" i="2" s="1"/>
  <c r="W114" i="2"/>
  <c r="Y114" i="2" s="1"/>
  <c r="X114" i="2" s="1"/>
  <c r="AD114" i="2" s="1"/>
  <c r="W110" i="2"/>
  <c r="Y110" i="2" s="1"/>
  <c r="X110" i="2" s="1"/>
  <c r="AD110" i="2" s="1"/>
  <c r="W106" i="2"/>
  <c r="Y106" i="2" s="1"/>
  <c r="X106" i="2" s="1"/>
  <c r="AB106" i="2" s="1"/>
  <c r="W102" i="2"/>
  <c r="Y102" i="2" s="1"/>
  <c r="X102" i="2" s="1"/>
  <c r="AD102" i="2" s="1"/>
  <c r="W98" i="2"/>
  <c r="Y98" i="2" s="1"/>
  <c r="X98" i="2" s="1"/>
  <c r="AD98" i="2" s="1"/>
  <c r="W94" i="2"/>
  <c r="Y94" i="2" s="1"/>
  <c r="X94" i="2" s="1"/>
  <c r="AD94" i="2" s="1"/>
  <c r="W90" i="2"/>
  <c r="Y90" i="2" s="1"/>
  <c r="X90" i="2" s="1"/>
  <c r="AA90" i="2" s="1"/>
  <c r="W86" i="2"/>
  <c r="Y86" i="2" s="1"/>
  <c r="X86" i="2" s="1"/>
  <c r="AD86" i="2" s="1"/>
  <c r="W82" i="2"/>
  <c r="Y82" i="2" s="1"/>
  <c r="X82" i="2" s="1"/>
  <c r="AD82" i="2" s="1"/>
  <c r="W78" i="2"/>
  <c r="Y78" i="2" s="1"/>
  <c r="X78" i="2" s="1"/>
  <c r="AF78" i="2" s="1"/>
  <c r="W74" i="2"/>
  <c r="Y74" i="2" s="1"/>
  <c r="X74" i="2" s="1"/>
  <c r="AC74" i="2" s="1"/>
  <c r="W70" i="2"/>
  <c r="Y70" i="2" s="1"/>
  <c r="X70" i="2" s="1"/>
  <c r="AF70" i="2" s="1"/>
  <c r="W66" i="2"/>
  <c r="Y66" i="2" s="1"/>
  <c r="X66" i="2" s="1"/>
  <c r="AF66" i="2" s="1"/>
  <c r="W62" i="2"/>
  <c r="Y62" i="2" s="1"/>
  <c r="X62" i="2" s="1"/>
  <c r="AF62" i="2" s="1"/>
  <c r="W58" i="2"/>
  <c r="Y58" i="2" s="1"/>
  <c r="X58" i="2" s="1"/>
  <c r="AC58" i="2" s="1"/>
  <c r="W54" i="2"/>
  <c r="Y54" i="2" s="1"/>
  <c r="X54" i="2" s="1"/>
  <c r="W50" i="2"/>
  <c r="Y50" i="2" s="1"/>
  <c r="X50" i="2" s="1"/>
  <c r="AF50" i="2" s="1"/>
  <c r="W46" i="2"/>
  <c r="Y46" i="2" s="1"/>
  <c r="X46" i="2" s="1"/>
  <c r="AG46" i="2" s="1"/>
  <c r="W42" i="2"/>
  <c r="Y42" i="2" s="1"/>
  <c r="X42" i="2" s="1"/>
  <c r="AC42" i="2" s="1"/>
  <c r="W38" i="2"/>
  <c r="Y38" i="2" s="1"/>
  <c r="X38" i="2" s="1"/>
  <c r="AE38" i="2" s="1"/>
  <c r="W34" i="2"/>
  <c r="Y34" i="2" s="1"/>
  <c r="X34" i="2" s="1"/>
  <c r="AE34" i="2" s="1"/>
  <c r="W30" i="2"/>
  <c r="Y30" i="2" s="1"/>
  <c r="X30" i="2" s="1"/>
  <c r="AA30" i="2" s="1"/>
  <c r="W26" i="2"/>
  <c r="Y26" i="2" s="1"/>
  <c r="X26" i="2" s="1"/>
  <c r="AA26" i="2" s="1"/>
  <c r="W22" i="2"/>
  <c r="Y22" i="2" s="1"/>
  <c r="X22" i="2" s="1"/>
  <c r="AD22" i="2" s="1"/>
  <c r="W18" i="2"/>
  <c r="Y18" i="2" s="1"/>
  <c r="X18" i="2" s="1"/>
  <c r="AD18" i="2" s="1"/>
  <c r="W14" i="2"/>
  <c r="Y14" i="2" s="1"/>
  <c r="X14" i="2" s="1"/>
  <c r="Z14" i="2" s="1"/>
  <c r="W10" i="2"/>
  <c r="Y10" i="2" s="1"/>
  <c r="X10" i="2" s="1"/>
  <c r="AD10" i="2" s="1"/>
  <c r="Z125" i="2"/>
  <c r="AD125" i="2"/>
  <c r="AA125" i="2"/>
  <c r="AE125" i="2"/>
  <c r="AB125" i="2"/>
  <c r="AF125" i="2"/>
  <c r="AH125" i="2"/>
  <c r="AC125" i="2"/>
  <c r="AG125" i="2"/>
  <c r="Z113" i="2"/>
  <c r="AD113" i="2"/>
  <c r="AA113" i="2"/>
  <c r="AE113" i="2"/>
  <c r="AB113" i="2"/>
  <c r="AF113" i="2"/>
  <c r="AC113" i="2"/>
  <c r="AG113" i="2"/>
  <c r="Z8" i="2"/>
  <c r="AD8" i="2"/>
  <c r="AA8" i="2"/>
  <c r="AE8" i="2"/>
  <c r="AB8" i="2"/>
  <c r="AF8" i="2"/>
  <c r="AC8" i="2"/>
  <c r="AG8" i="2"/>
  <c r="AH8" i="2"/>
  <c r="Z129" i="2"/>
  <c r="AD129" i="2"/>
  <c r="AA129" i="2"/>
  <c r="AB129" i="2"/>
  <c r="AF129" i="2"/>
  <c r="AH129" i="2"/>
  <c r="AC129" i="2"/>
  <c r="Z105" i="2"/>
  <c r="AD105" i="2"/>
  <c r="AB105" i="2"/>
  <c r="AF105" i="2"/>
  <c r="AG105" i="2"/>
  <c r="AA105" i="2"/>
  <c r="AC105" i="2"/>
  <c r="AB81" i="2"/>
  <c r="Z81" i="2"/>
  <c r="AD81" i="2"/>
  <c r="AC81" i="2"/>
  <c r="AE81" i="2"/>
  <c r="AF81" i="2"/>
  <c r="AG81" i="2"/>
  <c r="AH81" i="2"/>
  <c r="AB73" i="2"/>
  <c r="AF73" i="2"/>
  <c r="AC73" i="2"/>
  <c r="AG73" i="2"/>
  <c r="Z73" i="2"/>
  <c r="AD73" i="2"/>
  <c r="AE73" i="2"/>
  <c r="AH73" i="2"/>
  <c r="AB65" i="2"/>
  <c r="AF65" i="2"/>
  <c r="AC65" i="2"/>
  <c r="Z65" i="2"/>
  <c r="AD65" i="2"/>
  <c r="AE65" i="2"/>
  <c r="AA65" i="2"/>
  <c r="AB53" i="2"/>
  <c r="AF53" i="2"/>
  <c r="AC53" i="2"/>
  <c r="AG53" i="2"/>
  <c r="Z53" i="2"/>
  <c r="AD53" i="2"/>
  <c r="AE53" i="2"/>
  <c r="AA53" i="2"/>
  <c r="AA41" i="2"/>
  <c r="AE41" i="2"/>
  <c r="AC41" i="2"/>
  <c r="AG41" i="2"/>
  <c r="Z41" i="2"/>
  <c r="AB41" i="2"/>
  <c r="AD41" i="2"/>
  <c r="AF41" i="2"/>
  <c r="AE37" i="2"/>
  <c r="AC37" i="2"/>
  <c r="AG37" i="2"/>
  <c r="Z37" i="2"/>
  <c r="AB37" i="2"/>
  <c r="AD37" i="2"/>
  <c r="AF37" i="2"/>
  <c r="AH37" i="2"/>
  <c r="Z133" i="2"/>
  <c r="AD133" i="2"/>
  <c r="AA133" i="2"/>
  <c r="AE133" i="2"/>
  <c r="AB133" i="2"/>
  <c r="AF133" i="2"/>
  <c r="AC133" i="2"/>
  <c r="AG133" i="2"/>
  <c r="Z121" i="2"/>
  <c r="AD121" i="2"/>
  <c r="AA121" i="2"/>
  <c r="AE121" i="2"/>
  <c r="AB121" i="2"/>
  <c r="AH121" i="2"/>
  <c r="AC121" i="2"/>
  <c r="AG121" i="2"/>
  <c r="Z117" i="2"/>
  <c r="AD117" i="2"/>
  <c r="AA117" i="2"/>
  <c r="AE117" i="2"/>
  <c r="AB117" i="2"/>
  <c r="AF117" i="2"/>
  <c r="AC117" i="2"/>
  <c r="AG117" i="2"/>
  <c r="Z101" i="2"/>
  <c r="AD101" i="2"/>
  <c r="AB101" i="2"/>
  <c r="AF101" i="2"/>
  <c r="AG101" i="2"/>
  <c r="AC101" i="2"/>
  <c r="AH101" i="2"/>
  <c r="AE101" i="2"/>
  <c r="Z97" i="2"/>
  <c r="AD97" i="2"/>
  <c r="AB97" i="2"/>
  <c r="AF97" i="2"/>
  <c r="AC97" i="2"/>
  <c r="AH97" i="2"/>
  <c r="AE97" i="2"/>
  <c r="Z93" i="2"/>
  <c r="AD93" i="2"/>
  <c r="AE93" i="2"/>
  <c r="AB93" i="2"/>
  <c r="AC93" i="2"/>
  <c r="AG93" i="2"/>
  <c r="AH93" i="2"/>
  <c r="Z85" i="2"/>
  <c r="AD85" i="2"/>
  <c r="AE85" i="2"/>
  <c r="AB85" i="2"/>
  <c r="AF85" i="2"/>
  <c r="AC85" i="2"/>
  <c r="AG85" i="2"/>
  <c r="AH85" i="2"/>
  <c r="AB77" i="2"/>
  <c r="AF77" i="2"/>
  <c r="AC77" i="2"/>
  <c r="AG77" i="2"/>
  <c r="Z77" i="2"/>
  <c r="AD77" i="2"/>
  <c r="AE77" i="2"/>
  <c r="AH77" i="2"/>
  <c r="AB69" i="2"/>
  <c r="AF69" i="2"/>
  <c r="AC69" i="2"/>
  <c r="AG69" i="2"/>
  <c r="Z69" i="2"/>
  <c r="AD69" i="2"/>
  <c r="AE69" i="2"/>
  <c r="AA69" i="2"/>
  <c r="AB61" i="2"/>
  <c r="AC61" i="2"/>
  <c r="AG61" i="2"/>
  <c r="Z61" i="2"/>
  <c r="AD61" i="2"/>
  <c r="AE61" i="2"/>
  <c r="AA61" i="2"/>
  <c r="AH61" i="2"/>
  <c r="AB57" i="2"/>
  <c r="AC57" i="2"/>
  <c r="AG57" i="2"/>
  <c r="Z57" i="2"/>
  <c r="AD57" i="2"/>
  <c r="AE57" i="2"/>
  <c r="AA57" i="2"/>
  <c r="AH57" i="2"/>
  <c r="AA49" i="2"/>
  <c r="AC49" i="2"/>
  <c r="Z49" i="2"/>
  <c r="AF49" i="2"/>
  <c r="AB49" i="2"/>
  <c r="AG49" i="2"/>
  <c r="AD49" i="2"/>
  <c r="AE49" i="2"/>
  <c r="AA45" i="2"/>
  <c r="AE45" i="2"/>
  <c r="AC45" i="2"/>
  <c r="AG45" i="2"/>
  <c r="Z45" i="2"/>
  <c r="AB45" i="2"/>
  <c r="AD45" i="2"/>
  <c r="AF45" i="2"/>
  <c r="Z9" i="2"/>
  <c r="AD9" i="2"/>
  <c r="AE9" i="2"/>
  <c r="AB9" i="2"/>
  <c r="AF9" i="2"/>
  <c r="AC9" i="2"/>
  <c r="AG9" i="2"/>
  <c r="AH9" i="2"/>
  <c r="Z132" i="2"/>
  <c r="AD132" i="2"/>
  <c r="AA132" i="2"/>
  <c r="AE132" i="2"/>
  <c r="AH132" i="2"/>
  <c r="AB132" i="2"/>
  <c r="AF132" i="2"/>
  <c r="AC132" i="2"/>
  <c r="AG132" i="2"/>
  <c r="Z128" i="2"/>
  <c r="AD128" i="2"/>
  <c r="AA128" i="2"/>
  <c r="AH128" i="2"/>
  <c r="AB128" i="2"/>
  <c r="AF128" i="2"/>
  <c r="AC128" i="2"/>
  <c r="AG128" i="2"/>
  <c r="Z124" i="2"/>
  <c r="AD124" i="2"/>
  <c r="AA124" i="2"/>
  <c r="AE124" i="2"/>
  <c r="AH124" i="2"/>
  <c r="AB124" i="2"/>
  <c r="AC124" i="2"/>
  <c r="AG124" i="2"/>
  <c r="Z120" i="2"/>
  <c r="AD120" i="2"/>
  <c r="AA120" i="2"/>
  <c r="AE120" i="2"/>
  <c r="AH120" i="2"/>
  <c r="AB120" i="2"/>
  <c r="AF120" i="2"/>
  <c r="AC120" i="2"/>
  <c r="AG120" i="2"/>
  <c r="Z116" i="2"/>
  <c r="AD116" i="2"/>
  <c r="AA116" i="2"/>
  <c r="AE116" i="2"/>
  <c r="AH116" i="2"/>
  <c r="AB116" i="2"/>
  <c r="AF116" i="2"/>
  <c r="AC116" i="2"/>
  <c r="AG116" i="2"/>
  <c r="Z112" i="2"/>
  <c r="AD112" i="2"/>
  <c r="AB112" i="2"/>
  <c r="AF112" i="2"/>
  <c r="AG112" i="2"/>
  <c r="AA112" i="2"/>
  <c r="AH112" i="2"/>
  <c r="AC112" i="2"/>
  <c r="AE112" i="2"/>
  <c r="Z104" i="2"/>
  <c r="AD104" i="2"/>
  <c r="AB104" i="2"/>
  <c r="AF104" i="2"/>
  <c r="AG104" i="2"/>
  <c r="AA104" i="2"/>
  <c r="AH104" i="2"/>
  <c r="AC104" i="2"/>
  <c r="AE104" i="2"/>
  <c r="Z92" i="2"/>
  <c r="AD92" i="2"/>
  <c r="AE92" i="2"/>
  <c r="AB92" i="2"/>
  <c r="AG92" i="2"/>
  <c r="AH92" i="2"/>
  <c r="AC92" i="2"/>
  <c r="Z84" i="2"/>
  <c r="AD84" i="2"/>
  <c r="AA84" i="2"/>
  <c r="AE84" i="2"/>
  <c r="AB84" i="2"/>
  <c r="AF84" i="2"/>
  <c r="AG84" i="2"/>
  <c r="AH84" i="2"/>
  <c r="AC84" i="2"/>
  <c r="AB80" i="2"/>
  <c r="AF80" i="2"/>
  <c r="Z80" i="2"/>
  <c r="AD80" i="2"/>
  <c r="AC80" i="2"/>
  <c r="AE80" i="2"/>
  <c r="AG80" i="2"/>
  <c r="AA80" i="2"/>
  <c r="AH80" i="2"/>
  <c r="AB76" i="2"/>
  <c r="AF76" i="2"/>
  <c r="AC76" i="2"/>
  <c r="AG76" i="2"/>
  <c r="Z76" i="2"/>
  <c r="AD76" i="2"/>
  <c r="AE76" i="2"/>
  <c r="AH76" i="2"/>
  <c r="AB72" i="2"/>
  <c r="AF72" i="2"/>
  <c r="AC72" i="2"/>
  <c r="AG72" i="2"/>
  <c r="Z72" i="2"/>
  <c r="AD72" i="2"/>
  <c r="AA72" i="2"/>
  <c r="AE72" i="2"/>
  <c r="AH72" i="2"/>
  <c r="AB68" i="2"/>
  <c r="AF68" i="2"/>
  <c r="AC68" i="2"/>
  <c r="AG68" i="2"/>
  <c r="Z68" i="2"/>
  <c r="AD68" i="2"/>
  <c r="AA68" i="2"/>
  <c r="AE68" i="2"/>
  <c r="AH68" i="2"/>
  <c r="AB64" i="2"/>
  <c r="AF64" i="2"/>
  <c r="AC64" i="2"/>
  <c r="AG64" i="2"/>
  <c r="Z64" i="2"/>
  <c r="AD64" i="2"/>
  <c r="AA64" i="2"/>
  <c r="AE64" i="2"/>
  <c r="AH64" i="2"/>
  <c r="AB60" i="2"/>
  <c r="AC60" i="2"/>
  <c r="AG60" i="2"/>
  <c r="Z60" i="2"/>
  <c r="AD60" i="2"/>
  <c r="AA60" i="2"/>
  <c r="AE60" i="2"/>
  <c r="AH60" i="2"/>
  <c r="AB56" i="2"/>
  <c r="AF56" i="2"/>
  <c r="AC56" i="2"/>
  <c r="AG56" i="2"/>
  <c r="Z56" i="2"/>
  <c r="AD56" i="2"/>
  <c r="AA56" i="2"/>
  <c r="AE56" i="2"/>
  <c r="AH56" i="2"/>
  <c r="AB52" i="2"/>
  <c r="AF52" i="2"/>
  <c r="AC52" i="2"/>
  <c r="AG52" i="2"/>
  <c r="Z52" i="2"/>
  <c r="AD52" i="2"/>
  <c r="AA52" i="2"/>
  <c r="AE52" i="2"/>
  <c r="AH52" i="2"/>
  <c r="AA48" i="2"/>
  <c r="AE48" i="2"/>
  <c r="AC48" i="2"/>
  <c r="AG48" i="2"/>
  <c r="Z48" i="2"/>
  <c r="AB48" i="2"/>
  <c r="AD48" i="2"/>
  <c r="AF48" i="2"/>
  <c r="AH48" i="2"/>
  <c r="AA44" i="2"/>
  <c r="AE44" i="2"/>
  <c r="AC44" i="2"/>
  <c r="AG44" i="2"/>
  <c r="Z44" i="2"/>
  <c r="AB44" i="2"/>
  <c r="AD44" i="2"/>
  <c r="AF44" i="2"/>
  <c r="AA40" i="2"/>
  <c r="AE40" i="2"/>
  <c r="AC40" i="2"/>
  <c r="AG40" i="2"/>
  <c r="Z40" i="2"/>
  <c r="AB40" i="2"/>
  <c r="AD40" i="2"/>
  <c r="AH40" i="2"/>
  <c r="AF40" i="2"/>
  <c r="AA36" i="2"/>
  <c r="AE36" i="2"/>
  <c r="AC36" i="2"/>
  <c r="AG36" i="2"/>
  <c r="Z36" i="2"/>
  <c r="AB36" i="2"/>
  <c r="AD36" i="2"/>
  <c r="AF36" i="2"/>
  <c r="AH36" i="2"/>
  <c r="AA32" i="2"/>
  <c r="AE32" i="2"/>
  <c r="AC32" i="2"/>
  <c r="AG32" i="2"/>
  <c r="Z32" i="2"/>
  <c r="AB32" i="2"/>
  <c r="AD32" i="2"/>
  <c r="AF32" i="2"/>
  <c r="AH32" i="2"/>
  <c r="Z28" i="2"/>
  <c r="AD28" i="2"/>
  <c r="AE28" i="2"/>
  <c r="AB28" i="2"/>
  <c r="AC28" i="2"/>
  <c r="AG28" i="2"/>
  <c r="AH28" i="2"/>
  <c r="Z24" i="2"/>
  <c r="AD24" i="2"/>
  <c r="AA24" i="2"/>
  <c r="AE24" i="2"/>
  <c r="AB24" i="2"/>
  <c r="AF24" i="2"/>
  <c r="AC24" i="2"/>
  <c r="AG24" i="2"/>
  <c r="AH24" i="2"/>
  <c r="Z20" i="2"/>
  <c r="AD20" i="2"/>
  <c r="AA20" i="2"/>
  <c r="AE20" i="2"/>
  <c r="AB20" i="2"/>
  <c r="AF20" i="2"/>
  <c r="AC20" i="2"/>
  <c r="AG20" i="2"/>
  <c r="AH20" i="2"/>
  <c r="Z16" i="2"/>
  <c r="AD16" i="2"/>
  <c r="AA16" i="2"/>
  <c r="AE16" i="2"/>
  <c r="AB16" i="2"/>
  <c r="AF16" i="2"/>
  <c r="AC16" i="2"/>
  <c r="AG16" i="2"/>
  <c r="AH16" i="2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40" i="1"/>
  <c r="AK41" i="1"/>
  <c r="AK42" i="1"/>
  <c r="AK43" i="1"/>
  <c r="AK44" i="1"/>
  <c r="AK45" i="1"/>
  <c r="S2" i="1"/>
  <c r="U2" i="1"/>
  <c r="W2" i="1"/>
  <c r="Y2" i="1"/>
  <c r="AA2" i="1"/>
  <c r="AC2" i="1"/>
  <c r="AE2" i="1"/>
  <c r="AG2" i="1"/>
  <c r="AI2" i="1"/>
  <c r="AB108" i="2" l="1"/>
  <c r="AD100" i="2"/>
  <c r="AE100" i="2"/>
  <c r="AG100" i="2"/>
  <c r="Z100" i="2"/>
  <c r="AA100" i="2"/>
  <c r="AC100" i="2"/>
  <c r="AF100" i="2"/>
  <c r="AH100" i="2"/>
  <c r="AE108" i="2"/>
  <c r="AA97" i="2"/>
  <c r="AF54" i="2"/>
  <c r="AF108" i="2"/>
  <c r="AC108" i="2"/>
  <c r="AD108" i="2"/>
  <c r="AH108" i="2"/>
  <c r="AA108" i="2"/>
  <c r="AF93" i="2"/>
  <c r="AG108" i="2"/>
  <c r="AG99" i="2"/>
  <c r="AH96" i="2"/>
  <c r="Z89" i="2"/>
  <c r="AB96" i="2"/>
  <c r="AA11" i="2"/>
  <c r="AA96" i="2"/>
  <c r="AE96" i="2"/>
  <c r="AG96" i="2"/>
  <c r="Z96" i="2"/>
  <c r="AD96" i="2"/>
  <c r="AC96" i="2"/>
  <c r="AE105" i="2"/>
  <c r="AH65" i="2"/>
  <c r="AH88" i="2"/>
  <c r="AF88" i="2"/>
  <c r="AD88" i="2"/>
  <c r="AC88" i="2"/>
  <c r="AB88" i="2"/>
  <c r="Z88" i="2"/>
  <c r="AE88" i="2"/>
  <c r="AE129" i="2"/>
  <c r="AG88" i="2"/>
  <c r="AB29" i="2"/>
  <c r="AC29" i="2"/>
  <c r="AA31" i="2"/>
  <c r="AD89" i="2"/>
  <c r="AC89" i="2"/>
  <c r="AF89" i="2"/>
  <c r="AB109" i="2"/>
  <c r="AB89" i="2"/>
  <c r="AC109" i="2"/>
  <c r="AA89" i="2"/>
  <c r="AA109" i="2"/>
  <c r="AD109" i="2"/>
  <c r="AG109" i="2"/>
  <c r="Z109" i="2"/>
  <c r="AH89" i="2"/>
  <c r="AG89" i="2"/>
  <c r="AE109" i="2"/>
  <c r="AH109" i="2"/>
  <c r="AF28" i="2"/>
  <c r="AF92" i="2"/>
  <c r="AE29" i="2"/>
  <c r="AD25" i="2"/>
  <c r="AD29" i="2"/>
  <c r="AB23" i="2"/>
  <c r="AF31" i="2"/>
  <c r="AC119" i="2"/>
  <c r="Z75" i="2"/>
  <c r="AD23" i="2"/>
  <c r="AD21" i="2"/>
  <c r="AD31" i="2"/>
  <c r="AC55" i="2"/>
  <c r="AH25" i="2"/>
  <c r="AH29" i="2"/>
  <c r="Z29" i="2"/>
  <c r="AA29" i="2"/>
  <c r="AB95" i="2"/>
  <c r="Z127" i="2"/>
  <c r="Z119" i="2"/>
  <c r="Z25" i="2"/>
  <c r="AH23" i="2"/>
  <c r="AG119" i="2"/>
  <c r="AB25" i="2"/>
  <c r="AF29" i="2"/>
  <c r="AH110" i="2"/>
  <c r="AE55" i="2"/>
  <c r="AA119" i="2"/>
  <c r="AH75" i="2"/>
  <c r="AF25" i="2"/>
  <c r="AF95" i="2"/>
  <c r="AB33" i="2"/>
  <c r="AF23" i="2"/>
  <c r="AD55" i="2"/>
  <c r="AE119" i="2"/>
  <c r="AG75" i="2"/>
  <c r="AG25" i="2"/>
  <c r="AE25" i="2"/>
  <c r="AA33" i="2"/>
  <c r="AG31" i="2"/>
  <c r="AH62" i="2"/>
  <c r="AE33" i="2"/>
  <c r="AB75" i="2"/>
  <c r="AC25" i="2"/>
  <c r="AD33" i="2"/>
  <c r="AC31" i="2"/>
  <c r="Z94" i="2"/>
  <c r="AG33" i="2"/>
  <c r="AF55" i="2"/>
  <c r="AA75" i="2"/>
  <c r="Z23" i="2"/>
  <c r="AG62" i="2"/>
  <c r="AH33" i="2"/>
  <c r="Z33" i="2"/>
  <c r="AF33" i="2"/>
  <c r="Z91" i="2"/>
  <c r="AD6" i="2"/>
  <c r="AA6" i="2"/>
  <c r="Z131" i="2"/>
  <c r="AF6" i="2"/>
  <c r="Z6" i="2"/>
  <c r="AE47" i="2"/>
  <c r="AC91" i="2"/>
  <c r="AE6" i="2"/>
  <c r="AC6" i="2"/>
  <c r="AF71" i="2"/>
  <c r="AG111" i="2"/>
  <c r="AH6" i="2"/>
  <c r="AB6" i="2"/>
  <c r="AF27" i="2"/>
  <c r="AE91" i="2"/>
  <c r="Z111" i="2"/>
  <c r="AG12" i="2"/>
  <c r="AD27" i="2"/>
  <c r="AC83" i="2"/>
  <c r="AD71" i="2"/>
  <c r="AE12" i="2"/>
  <c r="AB47" i="2"/>
  <c r="AE111" i="2"/>
  <c r="AE83" i="2"/>
  <c r="Z71" i="2"/>
  <c r="AH27" i="2"/>
  <c r="AB27" i="2"/>
  <c r="Z27" i="2"/>
  <c r="AH91" i="2"/>
  <c r="AA91" i="2"/>
  <c r="AH47" i="2"/>
  <c r="Z47" i="2"/>
  <c r="AA47" i="2"/>
  <c r="AC111" i="2"/>
  <c r="AF111" i="2"/>
  <c r="AC19" i="2"/>
  <c r="AH83" i="2"/>
  <c r="AA83" i="2"/>
  <c r="AH71" i="2"/>
  <c r="AG71" i="2"/>
  <c r="AF12" i="2"/>
  <c r="AD12" i="2"/>
  <c r="AG27" i="2"/>
  <c r="AE27" i="2"/>
  <c r="AF91" i="2"/>
  <c r="AD91" i="2"/>
  <c r="AF47" i="2"/>
  <c r="AG47" i="2"/>
  <c r="AA111" i="2"/>
  <c r="AB111" i="2"/>
  <c r="AA19" i="2"/>
  <c r="AF83" i="2"/>
  <c r="AD83" i="2"/>
  <c r="AA71" i="2"/>
  <c r="AB71" i="2"/>
  <c r="AC12" i="2"/>
  <c r="AA12" i="2"/>
  <c r="AE71" i="2"/>
  <c r="AH12" i="2"/>
  <c r="AB12" i="2"/>
  <c r="AC27" i="2"/>
  <c r="AG91" i="2"/>
  <c r="AB91" i="2"/>
  <c r="AD47" i="2"/>
  <c r="AH111" i="2"/>
  <c r="AG83" i="2"/>
  <c r="AB83" i="2"/>
  <c r="AC95" i="2"/>
  <c r="AF30" i="2"/>
  <c r="AG78" i="2"/>
  <c r="Z110" i="2"/>
  <c r="AD35" i="2"/>
  <c r="AD99" i="2"/>
  <c r="AA21" i="2"/>
  <c r="AD30" i="2"/>
  <c r="AH94" i="2"/>
  <c r="AC126" i="2"/>
  <c r="AE35" i="2"/>
  <c r="AH19" i="2"/>
  <c r="Z19" i="2"/>
  <c r="AB19" i="2"/>
  <c r="AC15" i="2"/>
  <c r="AG23" i="2"/>
  <c r="AE23" i="2"/>
  <c r="AA55" i="2"/>
  <c r="Z55" i="2"/>
  <c r="AB55" i="2"/>
  <c r="AF119" i="2"/>
  <c r="AH119" i="2"/>
  <c r="AE75" i="2"/>
  <c r="AC75" i="2"/>
  <c r="AC21" i="2"/>
  <c r="AB31" i="2"/>
  <c r="AE31" i="2"/>
  <c r="AA95" i="2"/>
  <c r="AD95" i="2"/>
  <c r="AD46" i="2"/>
  <c r="AB62" i="2"/>
  <c r="AG94" i="2"/>
  <c r="AC110" i="2"/>
  <c r="AF126" i="2"/>
  <c r="AB35" i="2"/>
  <c r="AE99" i="2"/>
  <c r="Z99" i="2"/>
  <c r="AC23" i="2"/>
  <c r="AH55" i="2"/>
  <c r="AB119" i="2"/>
  <c r="AD75" i="2"/>
  <c r="AF21" i="2"/>
  <c r="AH31" i="2"/>
  <c r="Z31" i="2"/>
  <c r="AH95" i="2"/>
  <c r="AE46" i="2"/>
  <c r="Z78" i="2"/>
  <c r="AA94" i="2"/>
  <c r="AB110" i="2"/>
  <c r="AD126" i="2"/>
  <c r="AC35" i="2"/>
  <c r="AH99" i="2"/>
  <c r="AC123" i="2"/>
  <c r="AA59" i="2"/>
  <c r="AE42" i="2"/>
  <c r="AG39" i="2"/>
  <c r="AG19" i="2"/>
  <c r="AE19" i="2"/>
  <c r="AF19" i="2"/>
  <c r="AA15" i="2"/>
  <c r="AD15" i="2"/>
  <c r="AF15" i="2"/>
  <c r="AG79" i="2"/>
  <c r="AB59" i="2"/>
  <c r="AC17" i="2"/>
  <c r="AH21" i="2"/>
  <c r="AB21" i="2"/>
  <c r="Z21" i="2"/>
  <c r="AE95" i="2"/>
  <c r="AG95" i="2"/>
  <c r="AG30" i="2"/>
  <c r="AB46" i="2"/>
  <c r="AE62" i="2"/>
  <c r="AH78" i="2"/>
  <c r="AB78" i="2"/>
  <c r="AB94" i="2"/>
  <c r="AH106" i="2"/>
  <c r="AG110" i="2"/>
  <c r="AF122" i="2"/>
  <c r="AE126" i="2"/>
  <c r="AH35" i="2"/>
  <c r="Z35" i="2"/>
  <c r="AA35" i="2"/>
  <c r="AC99" i="2"/>
  <c r="AF99" i="2"/>
  <c r="AF115" i="2"/>
  <c r="AC103" i="2"/>
  <c r="AG21" i="2"/>
  <c r="AC30" i="2"/>
  <c r="AC46" i="2"/>
  <c r="Z62" i="2"/>
  <c r="AE78" i="2"/>
  <c r="AC94" i="2"/>
  <c r="AE94" i="2"/>
  <c r="AE110" i="2"/>
  <c r="AF110" i="2"/>
  <c r="AH126" i="2"/>
  <c r="AA126" i="2"/>
  <c r="AF35" i="2"/>
  <c r="AC51" i="2"/>
  <c r="AA99" i="2"/>
  <c r="AA39" i="2"/>
  <c r="AA103" i="2"/>
  <c r="AD59" i="2"/>
  <c r="AE123" i="2"/>
  <c r="AF17" i="2"/>
  <c r="AD79" i="2"/>
  <c r="AF26" i="2"/>
  <c r="AA42" i="2"/>
  <c r="AH74" i="2"/>
  <c r="AF90" i="2"/>
  <c r="AD106" i="2"/>
  <c r="AB122" i="2"/>
  <c r="AH51" i="2"/>
  <c r="AA115" i="2"/>
  <c r="AH39" i="2"/>
  <c r="AC7" i="2"/>
  <c r="AF39" i="2"/>
  <c r="AF103" i="2"/>
  <c r="Z59" i="2"/>
  <c r="AA123" i="2"/>
  <c r="AA17" i="2"/>
  <c r="Z79" i="2"/>
  <c r="AB26" i="2"/>
  <c r="AB30" i="2"/>
  <c r="AE30" i="2"/>
  <c r="AH46" i="2"/>
  <c r="Z46" i="2"/>
  <c r="AA46" i="2"/>
  <c r="AA62" i="2"/>
  <c r="AC62" i="2"/>
  <c r="AF74" i="2"/>
  <c r="AA78" i="2"/>
  <c r="AC78" i="2"/>
  <c r="AB90" i="2"/>
  <c r="AF94" i="2"/>
  <c r="Z106" i="2"/>
  <c r="AA110" i="2"/>
  <c r="AG126" i="2"/>
  <c r="AB126" i="2"/>
  <c r="AE51" i="2"/>
  <c r="AH115" i="2"/>
  <c r="AE7" i="2"/>
  <c r="Z39" i="2"/>
  <c r="AB103" i="2"/>
  <c r="AF59" i="2"/>
  <c r="AG123" i="2"/>
  <c r="Z123" i="2"/>
  <c r="AD17" i="2"/>
  <c r="AH79" i="2"/>
  <c r="AH30" i="2"/>
  <c r="Z30" i="2"/>
  <c r="AF46" i="2"/>
  <c r="Z58" i="2"/>
  <c r="AD62" i="2"/>
  <c r="AB74" i="2"/>
  <c r="AD78" i="2"/>
  <c r="AG51" i="2"/>
  <c r="AC115" i="2"/>
  <c r="AH15" i="2"/>
  <c r="AB15" i="2"/>
  <c r="Z15" i="2"/>
  <c r="AG15" i="2"/>
  <c r="AH42" i="2"/>
  <c r="AD58" i="2"/>
  <c r="AF43" i="2"/>
  <c r="AA67" i="2"/>
  <c r="AE13" i="2"/>
  <c r="AH59" i="2"/>
  <c r="AG59" i="2"/>
  <c r="AF123" i="2"/>
  <c r="AH123" i="2"/>
  <c r="AH17" i="2"/>
  <c r="AB17" i="2"/>
  <c r="Z17" i="2"/>
  <c r="AE79" i="2"/>
  <c r="AF79" i="2"/>
  <c r="AA127" i="2"/>
  <c r="AD26" i="2"/>
  <c r="AB42" i="2"/>
  <c r="AF58" i="2"/>
  <c r="AD74" i="2"/>
  <c r="AD90" i="2"/>
  <c r="AA106" i="2"/>
  <c r="AD122" i="2"/>
  <c r="AD51" i="2"/>
  <c r="AF51" i="2"/>
  <c r="AB115" i="2"/>
  <c r="AD115" i="2"/>
  <c r="AA7" i="2"/>
  <c r="AD39" i="2"/>
  <c r="AC39" i="2"/>
  <c r="AH103" i="2"/>
  <c r="AD103" i="2"/>
  <c r="AG7" i="2"/>
  <c r="AB39" i="2"/>
  <c r="AE103" i="2"/>
  <c r="AG103" i="2"/>
  <c r="AE59" i="2"/>
  <c r="AB123" i="2"/>
  <c r="AG17" i="2"/>
  <c r="AA79" i="2"/>
  <c r="AC79" i="2"/>
  <c r="AH26" i="2"/>
  <c r="Z26" i="2"/>
  <c r="Z42" i="2"/>
  <c r="AH58" i="2"/>
  <c r="AB58" i="2"/>
  <c r="Z74" i="2"/>
  <c r="AH90" i="2"/>
  <c r="Z90" i="2"/>
  <c r="AG106" i="2"/>
  <c r="AH122" i="2"/>
  <c r="Z122" i="2"/>
  <c r="AA51" i="2"/>
  <c r="Z51" i="2"/>
  <c r="AG115" i="2"/>
  <c r="AE115" i="2"/>
  <c r="AF87" i="2"/>
  <c r="AG43" i="2"/>
  <c r="AC107" i="2"/>
  <c r="AH22" i="2"/>
  <c r="Z67" i="2"/>
  <c r="AD87" i="2"/>
  <c r="AF107" i="2"/>
  <c r="AH63" i="2"/>
  <c r="AC86" i="2"/>
  <c r="AB67" i="2"/>
  <c r="AG131" i="2"/>
  <c r="AG63" i="2"/>
  <c r="AC127" i="2"/>
  <c r="AE131" i="2"/>
  <c r="AG87" i="2"/>
  <c r="AB87" i="2"/>
  <c r="Z87" i="2"/>
  <c r="AD43" i="2"/>
  <c r="AC43" i="2"/>
  <c r="AA107" i="2"/>
  <c r="AB107" i="2"/>
  <c r="AH13" i="2"/>
  <c r="Z13" i="2"/>
  <c r="AE63" i="2"/>
  <c r="AC63" i="2"/>
  <c r="AF127" i="2"/>
  <c r="AH127" i="2"/>
  <c r="AB70" i="2"/>
  <c r="AH67" i="2"/>
  <c r="AG67" i="2"/>
  <c r="AC131" i="2"/>
  <c r="AA131" i="2"/>
  <c r="AE87" i="2"/>
  <c r="AB43" i="2"/>
  <c r="AE43" i="2"/>
  <c r="AH107" i="2"/>
  <c r="AD107" i="2"/>
  <c r="AG13" i="2"/>
  <c r="AD63" i="2"/>
  <c r="AF63" i="2"/>
  <c r="AB127" i="2"/>
  <c r="AD127" i="2"/>
  <c r="AH54" i="2"/>
  <c r="AH118" i="2"/>
  <c r="AE67" i="2"/>
  <c r="AC67" i="2"/>
  <c r="AF131" i="2"/>
  <c r="AH131" i="2"/>
  <c r="AC87" i="2"/>
  <c r="AH87" i="2"/>
  <c r="AH43" i="2"/>
  <c r="Z43" i="2"/>
  <c r="AE107" i="2"/>
  <c r="AG107" i="2"/>
  <c r="AB13" i="2"/>
  <c r="AA63" i="2"/>
  <c r="Z63" i="2"/>
  <c r="AG127" i="2"/>
  <c r="AE127" i="2"/>
  <c r="AA38" i="2"/>
  <c r="Z102" i="2"/>
  <c r="AD67" i="2"/>
  <c r="AB131" i="2"/>
  <c r="AH11" i="2"/>
  <c r="AB11" i="2"/>
  <c r="Z11" i="2"/>
  <c r="AF11" i="2"/>
  <c r="AD11" i="2"/>
  <c r="AG11" i="2"/>
  <c r="AE11" i="2"/>
  <c r="AC11" i="2"/>
  <c r="AF7" i="2"/>
  <c r="AD7" i="2"/>
  <c r="AH7" i="2"/>
  <c r="AB7" i="2"/>
  <c r="AG14" i="2"/>
  <c r="AE14" i="2"/>
  <c r="AC14" i="2"/>
  <c r="AA14" i="2"/>
  <c r="AF14" i="2"/>
  <c r="AD14" i="2"/>
  <c r="AH14" i="2"/>
  <c r="AB14" i="2"/>
  <c r="AH18" i="2"/>
  <c r="AA34" i="2"/>
  <c r="AH50" i="2"/>
  <c r="AB66" i="2"/>
  <c r="AH82" i="2"/>
  <c r="Z98" i="2"/>
  <c r="AH114" i="2"/>
  <c r="Z130" i="2"/>
  <c r="AB18" i="2"/>
  <c r="Z50" i="2"/>
  <c r="AB82" i="2"/>
  <c r="AB114" i="2"/>
  <c r="Z10" i="2"/>
  <c r="Z18" i="2"/>
  <c r="AH34" i="2"/>
  <c r="AB50" i="2"/>
  <c r="AH66" i="2"/>
  <c r="Z82" i="2"/>
  <c r="AE98" i="2"/>
  <c r="Z114" i="2"/>
  <c r="AH130" i="2"/>
  <c r="Z34" i="2"/>
  <c r="Z66" i="2"/>
  <c r="AG98" i="2"/>
  <c r="AB130" i="2"/>
  <c r="AC13" i="2"/>
  <c r="AA13" i="2"/>
  <c r="AC18" i="2"/>
  <c r="AA18" i="2"/>
  <c r="AD34" i="2"/>
  <c r="AC34" i="2"/>
  <c r="AA50" i="2"/>
  <c r="AC50" i="2"/>
  <c r="AA66" i="2"/>
  <c r="AC66" i="2"/>
  <c r="AG82" i="2"/>
  <c r="AA82" i="2"/>
  <c r="AC98" i="2"/>
  <c r="AB98" i="2"/>
  <c r="AC114" i="2"/>
  <c r="AA114" i="2"/>
  <c r="AC130" i="2"/>
  <c r="AA130" i="2"/>
  <c r="AG18" i="2"/>
  <c r="AE18" i="2"/>
  <c r="AF34" i="2"/>
  <c r="AG34" i="2"/>
  <c r="AE50" i="2"/>
  <c r="AG50" i="2"/>
  <c r="AE66" i="2"/>
  <c r="AG66" i="2"/>
  <c r="AC82" i="2"/>
  <c r="AE82" i="2"/>
  <c r="AH98" i="2"/>
  <c r="AF98" i="2"/>
  <c r="AG114" i="2"/>
  <c r="AE114" i="2"/>
  <c r="AG130" i="2"/>
  <c r="AE130" i="2"/>
  <c r="AF13" i="2"/>
  <c r="AF18" i="2"/>
  <c r="AB34" i="2"/>
  <c r="AD50" i="2"/>
  <c r="AD66" i="2"/>
  <c r="AF82" i="2"/>
  <c r="AA98" i="2"/>
  <c r="AF114" i="2"/>
  <c r="AF130" i="2"/>
  <c r="AB22" i="2"/>
  <c r="Z54" i="2"/>
  <c r="AB86" i="2"/>
  <c r="AB118" i="2"/>
  <c r="Z22" i="2"/>
  <c r="AH38" i="2"/>
  <c r="AB54" i="2"/>
  <c r="AH70" i="2"/>
  <c r="Z86" i="2"/>
  <c r="AE102" i="2"/>
  <c r="Z118" i="2"/>
  <c r="AH10" i="2"/>
  <c r="Z38" i="2"/>
  <c r="Z70" i="2"/>
  <c r="AG102" i="2"/>
  <c r="AB10" i="2"/>
  <c r="AF38" i="2"/>
  <c r="AG38" i="2"/>
  <c r="AH86" i="2"/>
  <c r="AE86" i="2"/>
  <c r="AH102" i="2"/>
  <c r="AG118" i="2"/>
  <c r="AE118" i="2"/>
  <c r="AG10" i="2"/>
  <c r="AE10" i="2"/>
  <c r="AG22" i="2"/>
  <c r="AE22" i="2"/>
  <c r="AE54" i="2"/>
  <c r="AG54" i="2"/>
  <c r="AE70" i="2"/>
  <c r="AG70" i="2"/>
  <c r="AF102" i="2"/>
  <c r="AC22" i="2"/>
  <c r="AA22" i="2"/>
  <c r="AG26" i="2"/>
  <c r="AE26" i="2"/>
  <c r="AD38" i="2"/>
  <c r="AC38" i="2"/>
  <c r="AF42" i="2"/>
  <c r="AG42" i="2"/>
  <c r="AA54" i="2"/>
  <c r="AC54" i="2"/>
  <c r="AE58" i="2"/>
  <c r="AG58" i="2"/>
  <c r="AA70" i="2"/>
  <c r="AC70" i="2"/>
  <c r="AE74" i="2"/>
  <c r="AG74" i="2"/>
  <c r="AG86" i="2"/>
  <c r="AA86" i="2"/>
  <c r="AC90" i="2"/>
  <c r="AE90" i="2"/>
  <c r="AC102" i="2"/>
  <c r="AB102" i="2"/>
  <c r="AE106" i="2"/>
  <c r="AF106" i="2"/>
  <c r="AC118" i="2"/>
  <c r="AA118" i="2"/>
  <c r="AG122" i="2"/>
  <c r="AE122" i="2"/>
  <c r="AC10" i="2"/>
  <c r="AA10" i="2"/>
  <c r="AF22" i="2"/>
  <c r="AC26" i="2"/>
  <c r="AB38" i="2"/>
  <c r="AD42" i="2"/>
  <c r="AD54" i="2"/>
  <c r="AA58" i="2"/>
  <c r="AD70" i="2"/>
  <c r="AA74" i="2"/>
  <c r="AF86" i="2"/>
  <c r="AG90" i="2"/>
  <c r="AA102" i="2"/>
  <c r="AC106" i="2"/>
  <c r="AF118" i="2"/>
  <c r="AC122" i="2"/>
  <c r="AF10" i="2"/>
  <c r="S27" i="1"/>
  <c r="U27" i="1"/>
  <c r="W27" i="1"/>
  <c r="Y27" i="1"/>
  <c r="AA27" i="1"/>
  <c r="AC27" i="1"/>
  <c r="AE27" i="1"/>
  <c r="AG27" i="1"/>
  <c r="AI27" i="1"/>
  <c r="S4" i="1"/>
  <c r="U4" i="1"/>
  <c r="W4" i="1"/>
  <c r="Y4" i="1"/>
  <c r="AA4" i="1"/>
  <c r="AC4" i="1"/>
  <c r="AE4" i="1"/>
  <c r="AG4" i="1"/>
  <c r="AI4" i="1"/>
  <c r="S5" i="1"/>
  <c r="U5" i="1"/>
  <c r="W5" i="1"/>
  <c r="Y5" i="1"/>
  <c r="AA5" i="1"/>
  <c r="AC5" i="1"/>
  <c r="AE5" i="1"/>
  <c r="AG5" i="1"/>
  <c r="AI5" i="1"/>
  <c r="S6" i="1"/>
  <c r="U6" i="1"/>
  <c r="W6" i="1"/>
  <c r="Y6" i="1"/>
  <c r="AA6" i="1"/>
  <c r="AC6" i="1"/>
  <c r="AE6" i="1"/>
  <c r="AG6" i="1"/>
  <c r="AI6" i="1"/>
  <c r="S7" i="1"/>
  <c r="U7" i="1"/>
  <c r="W7" i="1"/>
  <c r="Y7" i="1"/>
  <c r="AA7" i="1"/>
  <c r="AC7" i="1"/>
  <c r="AE7" i="1"/>
  <c r="AG7" i="1"/>
  <c r="AI7" i="1"/>
  <c r="S8" i="1"/>
  <c r="U8" i="1"/>
  <c r="W8" i="1"/>
  <c r="Y8" i="1"/>
  <c r="AA8" i="1"/>
  <c r="AC8" i="1"/>
  <c r="AE8" i="1"/>
  <c r="AG8" i="1"/>
  <c r="AI8" i="1"/>
  <c r="S9" i="1"/>
  <c r="U9" i="1"/>
  <c r="W9" i="1"/>
  <c r="Y9" i="1"/>
  <c r="AA9" i="1"/>
  <c r="AC9" i="1"/>
  <c r="AE9" i="1"/>
  <c r="AG9" i="1"/>
  <c r="AI9" i="1"/>
  <c r="S10" i="1"/>
  <c r="U10" i="1"/>
  <c r="W10" i="1"/>
  <c r="Y10" i="1"/>
  <c r="AA10" i="1"/>
  <c r="AC10" i="1"/>
  <c r="AE10" i="1"/>
  <c r="AG10" i="1"/>
  <c r="AI10" i="1"/>
  <c r="S11" i="1"/>
  <c r="U11" i="1"/>
  <c r="W11" i="1"/>
  <c r="Y11" i="1"/>
  <c r="AA11" i="1"/>
  <c r="AC11" i="1"/>
  <c r="AE11" i="1"/>
  <c r="AG11" i="1"/>
  <c r="AI11" i="1"/>
  <c r="S12" i="1"/>
  <c r="U12" i="1"/>
  <c r="W12" i="1"/>
  <c r="Y12" i="1"/>
  <c r="AA12" i="1"/>
  <c r="AC12" i="1"/>
  <c r="AE12" i="1"/>
  <c r="AG12" i="1"/>
  <c r="AI12" i="1"/>
  <c r="S13" i="1"/>
  <c r="U13" i="1"/>
  <c r="W13" i="1"/>
  <c r="Y13" i="1"/>
  <c r="AA13" i="1"/>
  <c r="AC13" i="1"/>
  <c r="AE13" i="1"/>
  <c r="AG13" i="1"/>
  <c r="AI13" i="1"/>
  <c r="S14" i="1"/>
  <c r="U14" i="1"/>
  <c r="W14" i="1"/>
  <c r="Y14" i="1"/>
  <c r="AA14" i="1"/>
  <c r="AC14" i="1"/>
  <c r="AE14" i="1"/>
  <c r="AG14" i="1"/>
  <c r="AI14" i="1"/>
  <c r="S15" i="1"/>
  <c r="U15" i="1"/>
  <c r="W15" i="1"/>
  <c r="Y15" i="1"/>
  <c r="AA15" i="1"/>
  <c r="AC15" i="1"/>
  <c r="AE15" i="1"/>
  <c r="AG15" i="1"/>
  <c r="AI15" i="1"/>
  <c r="S16" i="1"/>
  <c r="U16" i="1"/>
  <c r="W16" i="1"/>
  <c r="Y16" i="1"/>
  <c r="AA16" i="1"/>
  <c r="AC16" i="1"/>
  <c r="AE16" i="1"/>
  <c r="AG16" i="1"/>
  <c r="AI16" i="1"/>
  <c r="U17" i="1"/>
  <c r="W17" i="1"/>
  <c r="Y17" i="1"/>
  <c r="AA17" i="1"/>
  <c r="AC17" i="1"/>
  <c r="AE17" i="1"/>
  <c r="AG17" i="1"/>
  <c r="AI17" i="1"/>
  <c r="S18" i="1"/>
  <c r="U18" i="1"/>
  <c r="W18" i="1"/>
  <c r="Y18" i="1"/>
  <c r="AA18" i="1"/>
  <c r="AC18" i="1"/>
  <c r="AE18" i="1"/>
  <c r="AG18" i="1"/>
  <c r="AI18" i="1"/>
  <c r="S19" i="1"/>
  <c r="U19" i="1"/>
  <c r="W19" i="1"/>
  <c r="Y19" i="1"/>
  <c r="AA19" i="1"/>
  <c r="AC19" i="1"/>
  <c r="AE19" i="1"/>
  <c r="AG19" i="1"/>
  <c r="AI19" i="1"/>
  <c r="S20" i="1"/>
  <c r="U20" i="1"/>
  <c r="W20" i="1"/>
  <c r="Y20" i="1"/>
  <c r="AA20" i="1"/>
  <c r="AC20" i="1"/>
  <c r="AE20" i="1"/>
  <c r="AG20" i="1"/>
  <c r="AI20" i="1"/>
  <c r="S21" i="1"/>
  <c r="U21" i="1"/>
  <c r="W21" i="1"/>
  <c r="Y21" i="1"/>
  <c r="AA21" i="1"/>
  <c r="AC21" i="1"/>
  <c r="AE21" i="1"/>
  <c r="AG21" i="1"/>
  <c r="AI21" i="1"/>
  <c r="S22" i="1"/>
  <c r="U22" i="1"/>
  <c r="W22" i="1"/>
  <c r="Y22" i="1"/>
  <c r="AA22" i="1"/>
  <c r="AC22" i="1"/>
  <c r="AE22" i="1"/>
  <c r="AG22" i="1"/>
  <c r="AI22" i="1"/>
  <c r="S23" i="1"/>
  <c r="U23" i="1"/>
  <c r="W23" i="1"/>
  <c r="Y23" i="1"/>
  <c r="AA23" i="1"/>
  <c r="AC23" i="1"/>
  <c r="AE23" i="1"/>
  <c r="AG23" i="1"/>
  <c r="AI23" i="1"/>
  <c r="S24" i="1"/>
  <c r="U24" i="1"/>
  <c r="W24" i="1"/>
  <c r="Y24" i="1"/>
  <c r="AA24" i="1"/>
  <c r="AC24" i="1"/>
  <c r="AE24" i="1"/>
  <c r="AG24" i="1"/>
  <c r="AI24" i="1"/>
  <c r="S25" i="1"/>
  <c r="U25" i="1"/>
  <c r="W25" i="1"/>
  <c r="Y25" i="1"/>
  <c r="AA25" i="1"/>
  <c r="AC25" i="1"/>
  <c r="AE25" i="1"/>
  <c r="AG25" i="1"/>
  <c r="AI25" i="1"/>
  <c r="S26" i="1"/>
  <c r="U26" i="1"/>
  <c r="W26" i="1"/>
  <c r="Y26" i="1"/>
  <c r="AA26" i="1"/>
  <c r="AC26" i="1"/>
  <c r="AE26" i="1"/>
  <c r="AG26" i="1"/>
  <c r="AI26" i="1"/>
  <c r="S28" i="1"/>
  <c r="U28" i="1"/>
  <c r="W28" i="1"/>
  <c r="Y28" i="1"/>
  <c r="AA28" i="1"/>
  <c r="AC28" i="1"/>
  <c r="AE28" i="1"/>
  <c r="AG28" i="1"/>
  <c r="AI28" i="1"/>
  <c r="S29" i="1"/>
  <c r="U29" i="1"/>
  <c r="W29" i="1"/>
  <c r="Y29" i="1"/>
  <c r="AA29" i="1"/>
  <c r="AC29" i="1"/>
  <c r="AE29" i="1"/>
  <c r="AG29" i="1"/>
  <c r="AI29" i="1"/>
  <c r="S30" i="1"/>
  <c r="U30" i="1"/>
  <c r="W30" i="1"/>
  <c r="Y30" i="1"/>
  <c r="AA30" i="1"/>
  <c r="AC30" i="1"/>
  <c r="AE30" i="1"/>
  <c r="AG30" i="1"/>
  <c r="AI30" i="1"/>
  <c r="S31" i="1"/>
  <c r="U31" i="1"/>
  <c r="W31" i="1"/>
  <c r="Y31" i="1"/>
  <c r="AA31" i="1"/>
  <c r="AC31" i="1"/>
  <c r="AE31" i="1"/>
  <c r="AG31" i="1"/>
  <c r="AI31" i="1"/>
  <c r="S32" i="1"/>
  <c r="U32" i="1"/>
  <c r="W32" i="1"/>
  <c r="Y32" i="1"/>
  <c r="AA32" i="1"/>
  <c r="AC32" i="1"/>
  <c r="AE32" i="1"/>
  <c r="AG32" i="1"/>
  <c r="AI32" i="1"/>
  <c r="S33" i="1"/>
  <c r="U33" i="1"/>
  <c r="W33" i="1"/>
  <c r="Y33" i="1"/>
  <c r="AA33" i="1"/>
  <c r="AC33" i="1"/>
  <c r="AE33" i="1"/>
  <c r="AG33" i="1"/>
  <c r="AI33" i="1"/>
  <c r="S34" i="1"/>
  <c r="U34" i="1"/>
  <c r="W34" i="1"/>
  <c r="Y34" i="1"/>
  <c r="AA34" i="1"/>
  <c r="AC34" i="1"/>
  <c r="AE34" i="1"/>
  <c r="AG34" i="1"/>
  <c r="AI34" i="1"/>
  <c r="S35" i="1"/>
  <c r="U35" i="1"/>
  <c r="W35" i="1"/>
  <c r="Y35" i="1"/>
  <c r="AA35" i="1"/>
  <c r="AC35" i="1"/>
  <c r="AE35" i="1"/>
  <c r="AG35" i="1"/>
  <c r="AI35" i="1"/>
  <c r="S40" i="1"/>
  <c r="U40" i="1"/>
  <c r="W40" i="1"/>
  <c r="Y40" i="1"/>
  <c r="AA40" i="1"/>
  <c r="AC40" i="1"/>
  <c r="AE40" i="1"/>
  <c r="AG40" i="1"/>
  <c r="AI40" i="1"/>
  <c r="S41" i="1"/>
  <c r="U41" i="1"/>
  <c r="W41" i="1"/>
  <c r="Y41" i="1"/>
  <c r="AA41" i="1"/>
  <c r="AC41" i="1"/>
  <c r="AE41" i="1"/>
  <c r="AG41" i="1"/>
  <c r="AI41" i="1"/>
  <c r="S42" i="1"/>
  <c r="U42" i="1"/>
  <c r="W42" i="1"/>
  <c r="Y42" i="1"/>
  <c r="AA42" i="1"/>
  <c r="AC42" i="1"/>
  <c r="AE42" i="1"/>
  <c r="AG42" i="1"/>
  <c r="AI42" i="1"/>
  <c r="S43" i="1"/>
  <c r="U43" i="1"/>
  <c r="W43" i="1"/>
  <c r="Y43" i="1"/>
  <c r="AA43" i="1"/>
  <c r="AC43" i="1"/>
  <c r="AE43" i="1"/>
  <c r="AG43" i="1"/>
  <c r="AI43" i="1"/>
  <c r="S44" i="1"/>
  <c r="U44" i="1"/>
  <c r="W44" i="1"/>
  <c r="Y44" i="1"/>
  <c r="AA44" i="1"/>
  <c r="AC44" i="1"/>
  <c r="AE44" i="1"/>
  <c r="AG44" i="1"/>
  <c r="AI44" i="1"/>
  <c r="S45" i="1"/>
  <c r="U45" i="1"/>
  <c r="W45" i="1"/>
  <c r="Y45" i="1"/>
  <c r="AA45" i="1"/>
  <c r="AC45" i="1"/>
  <c r="AE45" i="1"/>
  <c r="AG45" i="1"/>
  <c r="AI45" i="1"/>
  <c r="AL45" i="1" l="1"/>
  <c r="AD45" i="1"/>
  <c r="AB45" i="1"/>
  <c r="AJ45" i="1"/>
  <c r="AH45" i="1"/>
  <c r="Z45" i="1"/>
  <c r="V45" i="1"/>
  <c r="AF45" i="1"/>
  <c r="X45" i="1"/>
  <c r="AJ44" i="1"/>
  <c r="AF44" i="1"/>
  <c r="AB44" i="1"/>
  <c r="X44" i="1"/>
  <c r="AH44" i="1"/>
  <c r="AL44" i="1"/>
  <c r="AD44" i="1"/>
  <c r="Z44" i="1"/>
  <c r="V44" i="1"/>
  <c r="AL43" i="1"/>
  <c r="AK55" i="1" s="1"/>
  <c r="AD43" i="1"/>
  <c r="AC55" i="1" s="1"/>
  <c r="V43" i="1"/>
  <c r="U55" i="1" s="1"/>
  <c r="AJ43" i="1"/>
  <c r="AF43" i="1"/>
  <c r="X43" i="1"/>
  <c r="AH43" i="1"/>
  <c r="AG55" i="1" s="1"/>
  <c r="Z43" i="1"/>
  <c r="AB43" i="1"/>
  <c r="AA55" i="1" s="1"/>
  <c r="AL35" i="1"/>
  <c r="AJ35" i="1"/>
  <c r="AH35" i="1"/>
  <c r="AF35" i="1"/>
  <c r="AD35" i="1"/>
  <c r="Z35" i="1"/>
  <c r="AB35" i="1"/>
  <c r="V35" i="1"/>
  <c r="X35" i="1"/>
  <c r="AF34" i="1"/>
  <c r="AL34" i="1"/>
  <c r="AD34" i="1"/>
  <c r="X34" i="1"/>
  <c r="AJ34" i="1"/>
  <c r="AB34" i="1"/>
  <c r="AH34" i="1"/>
  <c r="Z34" i="1"/>
  <c r="V34" i="1"/>
  <c r="AJ33" i="1"/>
  <c r="AF33" i="1"/>
  <c r="AB33" i="1"/>
  <c r="X33" i="1"/>
  <c r="V33" i="1"/>
  <c r="AL33" i="1"/>
  <c r="AH33" i="1"/>
  <c r="AD33" i="1"/>
  <c r="Z33" i="1"/>
  <c r="AJ32" i="1"/>
  <c r="AB32" i="1"/>
  <c r="AL32" i="1"/>
  <c r="AD32" i="1"/>
  <c r="V32" i="1"/>
  <c r="AF32" i="1"/>
  <c r="X32" i="1"/>
  <c r="AH32" i="1"/>
  <c r="Z32" i="1"/>
  <c r="V31" i="1"/>
  <c r="AL31" i="1"/>
  <c r="AJ31" i="1"/>
  <c r="AH31" i="1"/>
  <c r="AF31" i="1"/>
  <c r="AD31" i="1"/>
  <c r="AB31" i="1"/>
  <c r="Z31" i="1"/>
  <c r="X31" i="1"/>
  <c r="AH30" i="1"/>
  <c r="Z30" i="1"/>
  <c r="Y54" i="1" s="1"/>
  <c r="V30" i="1"/>
  <c r="U54" i="1" s="1"/>
  <c r="X30" i="1"/>
  <c r="AF30" i="1"/>
  <c r="AL30" i="1"/>
  <c r="AK54" i="1" s="1"/>
  <c r="AD30" i="1"/>
  <c r="AJ30" i="1"/>
  <c r="AB30" i="1"/>
  <c r="AA54" i="1" s="1"/>
  <c r="P4" i="2"/>
  <c r="X4" i="2"/>
  <c r="S4" i="2"/>
  <c r="Q4" i="2"/>
  <c r="R4" i="2"/>
  <c r="U4" i="2"/>
  <c r="T4" i="2"/>
  <c r="V4" i="2"/>
  <c r="O4" i="2"/>
  <c r="O3" i="2"/>
  <c r="P3" i="2"/>
  <c r="Q3" i="2"/>
  <c r="U3" i="2"/>
  <c r="S3" i="2"/>
  <c r="R3" i="2"/>
  <c r="V3" i="2"/>
  <c r="T3" i="2"/>
  <c r="X3" i="2"/>
  <c r="W3" i="1"/>
  <c r="Y3" i="1"/>
  <c r="AA3" i="1"/>
  <c r="AC3" i="1"/>
  <c r="AE3" i="1"/>
  <c r="AG3" i="1"/>
  <c r="AI3" i="1"/>
  <c r="U3" i="1"/>
  <c r="S3" i="1"/>
  <c r="AE55" i="1" l="1"/>
  <c r="AI55" i="1"/>
  <c r="W55" i="1"/>
  <c r="Y55" i="1"/>
  <c r="AI54" i="1"/>
  <c r="AE54" i="1"/>
  <c r="W54" i="1"/>
  <c r="AG54" i="1"/>
  <c r="AC54" i="1"/>
</calcChain>
</file>

<file path=xl/sharedStrings.xml><?xml version="1.0" encoding="utf-8"?>
<sst xmlns="http://schemas.openxmlformats.org/spreadsheetml/2006/main" count="1448" uniqueCount="174">
  <si>
    <t>Bowl Games!</t>
  </si>
  <si>
    <t>Date</t>
  </si>
  <si>
    <t>Bowl</t>
  </si>
  <si>
    <t>KEY</t>
  </si>
  <si>
    <t>San Diego State</t>
  </si>
  <si>
    <t>Washington</t>
  </si>
  <si>
    <t>Boise State</t>
  </si>
  <si>
    <t>Virginia Tech</t>
  </si>
  <si>
    <t>Mississippi State</t>
  </si>
  <si>
    <t>Arkansas State</t>
  </si>
  <si>
    <t>National Championship</t>
  </si>
  <si>
    <t>Ryan</t>
  </si>
  <si>
    <t>Iowa</t>
  </si>
  <si>
    <t>Houston</t>
  </si>
  <si>
    <t>Ohio State</t>
  </si>
  <si>
    <t>Alabama</t>
  </si>
  <si>
    <t>LSU</t>
  </si>
  <si>
    <t>Texas A&amp;M</t>
  </si>
  <si>
    <t>Clemson</t>
  </si>
  <si>
    <t>Auburn</t>
  </si>
  <si>
    <t>Oklahoma State</t>
  </si>
  <si>
    <t>Utah</t>
  </si>
  <si>
    <t>Western Michigan</t>
  </si>
  <si>
    <t>Memphis</t>
  </si>
  <si>
    <t>Louisiana Tech</t>
  </si>
  <si>
    <t>NC State</t>
  </si>
  <si>
    <t>Penn State</t>
  </si>
  <si>
    <t>West Virginia</t>
  </si>
  <si>
    <t>Georgia</t>
  </si>
  <si>
    <t>Stanford</t>
  </si>
  <si>
    <t>Wisconsin</t>
  </si>
  <si>
    <t>Florida</t>
  </si>
  <si>
    <t>Toledo</t>
  </si>
  <si>
    <t>TCU</t>
  </si>
  <si>
    <t>Oklahoma</t>
  </si>
  <si>
    <t>Winner Score:</t>
  </si>
  <si>
    <t>Loser Score:</t>
  </si>
  <si>
    <t>Ohio</t>
  </si>
  <si>
    <t>Appalachian State</t>
  </si>
  <si>
    <t>South Florida</t>
  </si>
  <si>
    <t>Temple</t>
  </si>
  <si>
    <t>Middle Tennessee</t>
  </si>
  <si>
    <t>Washington State</t>
  </si>
  <si>
    <t>Northwestern</t>
  </si>
  <si>
    <t>Michigan</t>
  </si>
  <si>
    <t>Troy</t>
  </si>
  <si>
    <t>Boston College</t>
  </si>
  <si>
    <t>Army</t>
  </si>
  <si>
    <t>North Texas</t>
  </si>
  <si>
    <t>Wake Forest</t>
  </si>
  <si>
    <t>South Carolina</t>
  </si>
  <si>
    <t>Kentucky</t>
  </si>
  <si>
    <t>Committee Bowls:</t>
  </si>
  <si>
    <t>Becca</t>
  </si>
  <si>
    <t>Jason</t>
  </si>
  <si>
    <t>Damon</t>
  </si>
  <si>
    <t>Grandpa</t>
  </si>
  <si>
    <t>Greta</t>
  </si>
  <si>
    <t>Amber</t>
  </si>
  <si>
    <t>Mom</t>
  </si>
  <si>
    <t>Numeric Key</t>
  </si>
  <si>
    <t>Winner</t>
  </si>
  <si>
    <t>Celebration Bowl</t>
  </si>
  <si>
    <t>North Carolina A&amp;T</t>
  </si>
  <si>
    <t>New Orleans Bowl</t>
  </si>
  <si>
    <t>Cure Bowl</t>
  </si>
  <si>
    <t>Las Vegas Bowl</t>
  </si>
  <si>
    <t>Oregon</t>
  </si>
  <si>
    <t>New Mexico Bowl</t>
  </si>
  <si>
    <t>Marshall</t>
  </si>
  <si>
    <t>Boca Raton Bowl</t>
  </si>
  <si>
    <t>Frisco Bowl</t>
  </si>
  <si>
    <t>Gasparilla Bowl</t>
  </si>
  <si>
    <t>Bahamas Bowl</t>
  </si>
  <si>
    <t>UAB</t>
  </si>
  <si>
    <t>Birmingham Bowl</t>
  </si>
  <si>
    <t>Armed Forces Bowl</t>
  </si>
  <si>
    <t>Dollar General Bowl</t>
  </si>
  <si>
    <t>Fresno State</t>
  </si>
  <si>
    <t>Quick Lane Bowl</t>
  </si>
  <si>
    <t>Duke</t>
  </si>
  <si>
    <t>Northern Illinois</t>
  </si>
  <si>
    <t>Independence Bowl</t>
  </si>
  <si>
    <t>Pinstripe Bowl</t>
  </si>
  <si>
    <t>Purdue</t>
  </si>
  <si>
    <t>Texas Bowl</t>
  </si>
  <si>
    <t>Texas</t>
  </si>
  <si>
    <t>Missouri</t>
  </si>
  <si>
    <t>Military Bowl</t>
  </si>
  <si>
    <t>Virginia</t>
  </si>
  <si>
    <t>Camping World Bowl</t>
  </si>
  <si>
    <t>Alamo Bowl</t>
  </si>
  <si>
    <t>Holiday Bowl</t>
  </si>
  <si>
    <t>Michigan State</t>
  </si>
  <si>
    <t>Belk Bowl</t>
  </si>
  <si>
    <t>Sun Bowl</t>
  </si>
  <si>
    <t>Arizona State</t>
  </si>
  <si>
    <t>Music City Bowl</t>
  </si>
  <si>
    <t>Arizona Bowl</t>
  </si>
  <si>
    <t>Utah State</t>
  </si>
  <si>
    <t>Liberty Bowl</t>
  </si>
  <si>
    <t>Iowa State</t>
  </si>
  <si>
    <t>Outback Bowl</t>
  </si>
  <si>
    <t>Notre Dame</t>
  </si>
  <si>
    <t>Miami</t>
  </si>
  <si>
    <t>UCF</t>
  </si>
  <si>
    <t>Camelia Bowl</t>
  </si>
  <si>
    <t>Potato Bowl</t>
  </si>
  <si>
    <t>Hawaii Bowl</t>
  </si>
  <si>
    <t>First Responders Bowl</t>
  </si>
  <si>
    <t>Cheez-It Bowl</t>
  </si>
  <si>
    <t>Peach Bowl</t>
  </si>
  <si>
    <t>Redbox Bowl</t>
  </si>
  <si>
    <t>Gator Bowl</t>
  </si>
  <si>
    <t>Citrus Bowl</t>
  </si>
  <si>
    <t>Cotton Bowl</t>
  </si>
  <si>
    <t>Orange Bowl</t>
  </si>
  <si>
    <t>Fiesta Bowl</t>
  </si>
  <si>
    <t>Rose Bowl</t>
  </si>
  <si>
    <t>Sugar Bowl</t>
  </si>
  <si>
    <t>Alcorn State</t>
  </si>
  <si>
    <t>Tulane</t>
  </si>
  <si>
    <t>Louisiana Lafayette</t>
  </si>
  <si>
    <t>Georgia Southern</t>
  </si>
  <si>
    <t>Eastern Michigan</t>
  </si>
  <si>
    <t>FIU</t>
  </si>
  <si>
    <t>BYU</t>
  </si>
  <si>
    <t>Buffalo</t>
  </si>
  <si>
    <t>Hawaii</t>
  </si>
  <si>
    <t>Minnesota</t>
  </si>
  <si>
    <t>Georgia Tech</t>
  </si>
  <si>
    <t>California</t>
  </si>
  <si>
    <t>Baylor</t>
  </si>
  <si>
    <t>Vanderbilt</t>
  </si>
  <si>
    <t>Syracuse</t>
  </si>
  <si>
    <t>Nevada</t>
  </si>
  <si>
    <t>Cincinnati</t>
  </si>
  <si>
    <t>Pittsburgh</t>
  </si>
  <si>
    <t>Clemson/Notre Dame</t>
  </si>
  <si>
    <t>Alabama/Oklahoma</t>
  </si>
  <si>
    <t>Alabama: 1</t>
  </si>
  <si>
    <t>Clemson: 2</t>
  </si>
  <si>
    <t>Notre Dame: 3</t>
  </si>
  <si>
    <t>Oklahoma: 4</t>
  </si>
  <si>
    <t>Wrigley</t>
  </si>
  <si>
    <t>New Years Day Scenario</t>
  </si>
  <si>
    <t>Prob of Winning</t>
  </si>
  <si>
    <t>Prob of Team 1 Winning</t>
  </si>
  <si>
    <t>Prob of Happening</t>
  </si>
  <si>
    <t>Current Totals:</t>
  </si>
  <si>
    <t>High Score</t>
  </si>
  <si>
    <t>Ryan Prob</t>
  </si>
  <si>
    <t>Becca Prob</t>
  </si>
  <si>
    <t>Jason Prob</t>
  </si>
  <si>
    <t>Damon Prob</t>
  </si>
  <si>
    <t>Grandpa Prob</t>
  </si>
  <si>
    <t>Greta Prob</t>
  </si>
  <si>
    <t>Amber Prob</t>
  </si>
  <si>
    <t>Mom Prob</t>
  </si>
  <si>
    <t>Tie Prob</t>
  </si>
  <si>
    <t>Prob of Tie:</t>
  </si>
  <si>
    <t>Number w/ max</t>
  </si>
  <si>
    <t>Overall Prob Of Winning</t>
  </si>
  <si>
    <t>Conditonal Prob of Winning</t>
  </si>
  <si>
    <t>Cancelled</t>
  </si>
  <si>
    <t>Overall:</t>
  </si>
  <si>
    <t>New Years Six:</t>
  </si>
  <si>
    <t>Semis+Champ:</t>
  </si>
  <si>
    <t>Jason Tie</t>
  </si>
  <si>
    <t>Becca tie</t>
  </si>
  <si>
    <t>Damon Tie</t>
  </si>
  <si>
    <t>Yes</t>
  </si>
  <si>
    <t>Amber Tie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</si>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</sst>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2"/>
      <color theme="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0"/>
      <color theme="1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Helvetica Neu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" fontId="1" fillId="0" borderId="0" xfId="0" applyNumberFormat="1" applyFont="1" applyAlignment="1">
      <alignment horizontal="left"/>
    </xf>
    <xf numFmtId="16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" fontId="0" fillId="0" borderId="0" xfId="0" applyNumberFormat="1" applyFont="1" applyAlignment="1">
      <alignment horizontal="left"/>
    </xf>
    <xf numFmtId="0" fontId="7" fillId="0" borderId="0" xfId="0" applyFont="1"/>
    <xf numFmtId="0" fontId="0" fillId="0" borderId="0" xfId="0" applyFont="1"/>
    <xf numFmtId="0" fontId="6" fillId="0" borderId="0" xfId="0" applyFont="1" applyAlignment="1">
      <alignment horizontal="left"/>
    </xf>
    <xf numFmtId="10" fontId="0" fillId="0" borderId="0" xfId="21" applyNumberFormat="1" applyFont="1"/>
    <xf numFmtId="164" fontId="3" fillId="0" borderId="0" xfId="22" applyNumberFormat="1" applyFont="1"/>
    <xf numFmtId="16" fontId="0" fillId="0" borderId="0" xfId="0" applyNumberFormat="1"/>
  </cellXfs>
  <cellStyles count="23">
    <cellStyle name="Comma" xfId="22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21" builtinId="5"/>
  </cellStyles>
  <dxfs count="39"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2" tint="-0.499984740745262"/>
      </font>
      <fill>
        <patternFill>
          <bgColor theme="1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 tint="-0.34998626667073579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7030A0"/>
      </font>
      <fill>
        <patternFill>
          <bgColor theme="9" tint="-0.24994659260841701"/>
        </patternFill>
      </fill>
    </dxf>
    <dxf>
      <font>
        <color rgb="FF7030A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 tint="-0.34998626667073579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2" tint="-0.499984740745262"/>
      </font>
      <fill>
        <patternFill>
          <bgColor theme="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7030A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2" tint="-0.499984740745262"/>
      </font>
      <fill>
        <patternFill>
          <bgColor theme="1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 tint="-0.34998626667073579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16"/>
  <sheetViews>
    <sheetView tabSelected="1" showRuler="0" topLeftCell="G1" zoomScale="70" zoomScaleNormal="70" workbookViewId="0">
      <pane ySplit="1" topLeftCell="A32" activePane="bottomLeft" state="frozen"/>
      <selection pane="bottomLeft" activeCell="R45" sqref="R45"/>
    </sheetView>
  </sheetViews>
  <sheetFormatPr defaultColWidth="10.796875" defaultRowHeight="15.6"/>
  <cols>
    <col min="1" max="1" width="14.296875" style="3" customWidth="1"/>
    <col min="2" max="2" width="7" style="3" customWidth="1"/>
    <col min="3" max="3" width="21.69921875" style="6" customWidth="1"/>
    <col min="4" max="4" width="29" style="3" customWidth="1"/>
    <col min="5" max="6" width="23.19921875" style="3" customWidth="1"/>
    <col min="7" max="7" width="23.796875" style="3" customWidth="1"/>
    <col min="8" max="8" width="21.5" style="3" customWidth="1"/>
    <col min="9" max="9" width="16.3984375" style="3" bestFit="1" customWidth="1"/>
    <col min="10" max="10" width="17.59765625" bestFit="1" customWidth="1"/>
    <col min="11" max="12" width="16.3984375" style="3" bestFit="1" customWidth="1"/>
    <col min="14" max="15" width="16.3984375" style="3" bestFit="1" customWidth="1"/>
    <col min="16" max="16" width="17.09765625" style="3" customWidth="1"/>
    <col min="17" max="17" width="15.09765625" style="3" customWidth="1"/>
    <col min="18" max="21" width="10.796875" style="3"/>
    <col min="22" max="22" width="0" style="3" hidden="1" customWidth="1"/>
    <col min="23" max="23" width="10.796875" style="3"/>
    <col min="24" max="24" width="0" style="3" hidden="1" customWidth="1"/>
    <col min="25" max="25" width="10.796875" style="3"/>
    <col min="26" max="26" width="0" style="3" hidden="1" customWidth="1"/>
    <col min="27" max="27" width="10.796875" style="3"/>
    <col min="28" max="28" width="0" style="3" hidden="1" customWidth="1"/>
    <col min="29" max="29" width="10.796875" style="3"/>
    <col min="30" max="30" width="0" style="3" hidden="1" customWidth="1"/>
    <col min="31" max="31" width="10.796875" style="3"/>
    <col min="32" max="32" width="0" style="3" hidden="1" customWidth="1"/>
    <col min="33" max="33" width="10.796875" style="3"/>
    <col min="34" max="34" width="0" style="3" hidden="1" customWidth="1"/>
    <col min="35" max="35" width="10.796875" style="3"/>
    <col min="36" max="36" width="0" style="3" hidden="1" customWidth="1"/>
    <col min="37" max="37" width="10.796875" style="3"/>
    <col min="38" max="38" width="0" style="3" hidden="1" customWidth="1"/>
    <col min="39" max="16384" width="10.796875" style="3"/>
  </cols>
  <sheetData>
    <row r="1" spans="1:38" s="4" customFormat="1">
      <c r="A1" s="1" t="s">
        <v>0</v>
      </c>
      <c r="C1" s="5" t="s">
        <v>1</v>
      </c>
      <c r="D1" s="1" t="s">
        <v>2</v>
      </c>
      <c r="E1" s="1"/>
      <c r="F1" s="1"/>
      <c r="H1" s="1" t="s">
        <v>3</v>
      </c>
      <c r="I1" s="4" t="s">
        <v>11</v>
      </c>
      <c r="J1" s="12" t="s">
        <v>53</v>
      </c>
      <c r="K1" s="4" t="s">
        <v>54</v>
      </c>
      <c r="L1" s="4" t="s">
        <v>55</v>
      </c>
      <c r="M1" s="12" t="s">
        <v>56</v>
      </c>
      <c r="N1" s="4" t="s">
        <v>57</v>
      </c>
      <c r="O1" s="4" t="s">
        <v>58</v>
      </c>
      <c r="P1" s="4" t="s">
        <v>59</v>
      </c>
      <c r="Q1" s="4" t="s">
        <v>144</v>
      </c>
      <c r="S1" s="4" t="s">
        <v>60</v>
      </c>
      <c r="U1" s="4" t="s">
        <v>11</v>
      </c>
      <c r="W1" s="4" t="s">
        <v>53</v>
      </c>
      <c r="Y1" s="4" t="s">
        <v>54</v>
      </c>
      <c r="AA1" s="4" t="s">
        <v>55</v>
      </c>
      <c r="AC1" s="4" t="s">
        <v>56</v>
      </c>
      <c r="AE1" s="4" t="s">
        <v>57</v>
      </c>
      <c r="AG1" s="4" t="s">
        <v>58</v>
      </c>
      <c r="AI1" s="4" t="s">
        <v>59</v>
      </c>
      <c r="AK1" s="4" t="s">
        <v>144</v>
      </c>
    </row>
    <row r="2" spans="1:38" s="4" customFormat="1">
      <c r="A2" s="1"/>
      <c r="C2" s="11">
        <v>43449</v>
      </c>
      <c r="D2" s="2" t="s">
        <v>62</v>
      </c>
      <c r="E2" s="2" t="s">
        <v>63</v>
      </c>
      <c r="F2" s="2" t="s">
        <v>120</v>
      </c>
      <c r="H2" s="1" t="s">
        <v>63</v>
      </c>
      <c r="I2" s="3" t="s">
        <v>120</v>
      </c>
      <c r="J2" s="12" t="s">
        <v>63</v>
      </c>
      <c r="K2" s="4" t="s">
        <v>63</v>
      </c>
      <c r="L2" s="4" t="s">
        <v>63</v>
      </c>
      <c r="M2" s="3" t="s">
        <v>120</v>
      </c>
      <c r="N2" s="4" t="s">
        <v>63</v>
      </c>
      <c r="O2" s="4" t="s">
        <v>63</v>
      </c>
      <c r="P2" s="3" t="s">
        <v>120</v>
      </c>
      <c r="Q2" s="3" t="s">
        <v>120</v>
      </c>
      <c r="S2" s="6">
        <f>IF(H2=E2,1,IF(H2=F2,2,0))</f>
        <v>1</v>
      </c>
      <c r="T2" s="6"/>
      <c r="U2" s="6">
        <f>IF(I2=$E2,1,IF(I2=$F2,2,0))</f>
        <v>2</v>
      </c>
      <c r="V2" s="6" t="b">
        <f>$S2=U2</f>
        <v>0</v>
      </c>
      <c r="W2" s="6">
        <f t="shared" ref="W2" si="0">IF(J2=$E2,1,IF(J2=$F2,2,0))</f>
        <v>1</v>
      </c>
      <c r="X2" s="6" t="b">
        <f>$S2=W2</f>
        <v>1</v>
      </c>
      <c r="Y2" s="6">
        <f t="shared" ref="Y2" si="1">IF(K2=$E2,1,IF(K2=$F2,2,0))</f>
        <v>1</v>
      </c>
      <c r="Z2" s="6" t="b">
        <f>$S2=Y2</f>
        <v>1</v>
      </c>
      <c r="AA2" s="6">
        <f t="shared" ref="AA2" si="2">IF(L2=$E2,1,IF(L2=$F2,2,0))</f>
        <v>1</v>
      </c>
      <c r="AB2" s="6" t="b">
        <f>$S2=AA2</f>
        <v>1</v>
      </c>
      <c r="AC2" s="6">
        <f t="shared" ref="AC2" si="3">IF(M2=$E2,1,IF(M2=$F2,2,0))</f>
        <v>2</v>
      </c>
      <c r="AD2" s="6" t="b">
        <f>$S2=AC2</f>
        <v>0</v>
      </c>
      <c r="AE2" s="6">
        <f t="shared" ref="AE2" si="4">IF(N2=$E2,1,IF(N2=$F2,2,0))</f>
        <v>1</v>
      </c>
      <c r="AF2" s="6" t="b">
        <f>$S2=AE2</f>
        <v>1</v>
      </c>
      <c r="AG2" s="6">
        <f t="shared" ref="AG2" si="5">IF(O2=$E2,1,IF(O2=$F2,2,0))</f>
        <v>1</v>
      </c>
      <c r="AH2" s="6" t="b">
        <f>$S2=AG2</f>
        <v>1</v>
      </c>
      <c r="AI2" s="6">
        <f t="shared" ref="AI2" si="6">IF(P2=$E2,1,IF(P2=$F2,2,0))</f>
        <v>2</v>
      </c>
      <c r="AJ2" s="6" t="b">
        <f>$S2=AI2</f>
        <v>0</v>
      </c>
      <c r="AK2" s="6">
        <f>IF(Q2=$E2,1,IF(Q2=$F2,2,0))</f>
        <v>2</v>
      </c>
      <c r="AL2" s="6" t="b">
        <f>$S2=AK2</f>
        <v>0</v>
      </c>
    </row>
    <row r="3" spans="1:38" s="6" customFormat="1">
      <c r="A3" s="7"/>
      <c r="C3" s="11"/>
      <c r="D3" s="7" t="s">
        <v>68</v>
      </c>
      <c r="E3" s="7" t="s">
        <v>48</v>
      </c>
      <c r="F3" s="7" t="s">
        <v>99</v>
      </c>
      <c r="H3" s="5" t="s">
        <v>99</v>
      </c>
      <c r="I3" s="14" t="s">
        <v>99</v>
      </c>
      <c r="J3" s="5" t="s">
        <v>99</v>
      </c>
      <c r="K3" s="14" t="s">
        <v>99</v>
      </c>
      <c r="L3" s="14" t="s">
        <v>99</v>
      </c>
      <c r="M3" s="14" t="s">
        <v>99</v>
      </c>
      <c r="N3" s="6" t="s">
        <v>48</v>
      </c>
      <c r="O3" s="14" t="s">
        <v>99</v>
      </c>
      <c r="P3" s="14" t="s">
        <v>99</v>
      </c>
      <c r="Q3" s="14" t="s">
        <v>99</v>
      </c>
      <c r="S3" s="6">
        <f>IF(H3=E3,1,IF(H3=F3,2,0))</f>
        <v>2</v>
      </c>
      <c r="U3" s="6">
        <f>IF(I3=$E3,1,IF(I3=$F3,2,0))</f>
        <v>2</v>
      </c>
      <c r="V3" s="6" t="b">
        <f t="shared" ref="V3:X35" si="7">$S3=U3</f>
        <v>1</v>
      </c>
      <c r="W3" s="6">
        <f t="shared" ref="W3" si="8">IF(J3=$E3,1,IF(J3=$F3,2,0))</f>
        <v>2</v>
      </c>
      <c r="X3" s="6" t="b">
        <f t="shared" si="7"/>
        <v>1</v>
      </c>
      <c r="Y3" s="6">
        <f>IF(K3=$E3,1,IF(K3=$F3,2,0))</f>
        <v>2</v>
      </c>
      <c r="Z3" s="6" t="b">
        <f t="shared" ref="Z3" si="9">$S3=Y3</f>
        <v>1</v>
      </c>
      <c r="AA3" s="6">
        <f>IF(L3=$E3,1,IF(L3=$F3,2,0))</f>
        <v>2</v>
      </c>
      <c r="AB3" s="6" t="b">
        <f t="shared" ref="AB3" si="10">$S3=AA3</f>
        <v>1</v>
      </c>
      <c r="AC3" s="6">
        <f>IF(M3=$E3,1,IF(M3=$F3,2,0))</f>
        <v>2</v>
      </c>
      <c r="AD3" s="6" t="b">
        <f t="shared" ref="AD3" si="11">$S3=AC3</f>
        <v>1</v>
      </c>
      <c r="AE3" s="6">
        <f>IF(N3=$E3,1,IF(N3=$F3,2,0))</f>
        <v>1</v>
      </c>
      <c r="AF3" s="6" t="b">
        <f t="shared" ref="AF3" si="12">$S3=AE3</f>
        <v>0</v>
      </c>
      <c r="AG3" s="6">
        <f>IF(O3=$E3,1,IF(O3=$F3,2,0))</f>
        <v>2</v>
      </c>
      <c r="AH3" s="6" t="b">
        <f t="shared" ref="AH3" si="13">$S3=AG3</f>
        <v>1</v>
      </c>
      <c r="AI3" s="6">
        <f>IF(P3=$E3,1,IF(P3=$F3,2,0))</f>
        <v>2</v>
      </c>
      <c r="AJ3" s="6" t="b">
        <f t="shared" ref="AJ3" si="14">$S3=AI3</f>
        <v>1</v>
      </c>
      <c r="AK3" s="6">
        <f>IF(Q3=$E3,1,IF(Q3=$F3,2,0))</f>
        <v>2</v>
      </c>
      <c r="AL3" s="6" t="b">
        <f t="shared" ref="AL3" si="15">$S3=AK3</f>
        <v>1</v>
      </c>
    </row>
    <row r="4" spans="1:38" ht="13.2">
      <c r="C4" s="8"/>
      <c r="D4" s="3" t="s">
        <v>65</v>
      </c>
      <c r="E4" s="3" t="s">
        <v>121</v>
      </c>
      <c r="F4" s="3" t="s">
        <v>122</v>
      </c>
      <c r="H4" s="4" t="s">
        <v>121</v>
      </c>
      <c r="I4" s="3" t="s">
        <v>122</v>
      </c>
      <c r="J4" s="4" t="s">
        <v>121</v>
      </c>
      <c r="K4" s="3" t="s">
        <v>122</v>
      </c>
      <c r="L4" s="3" t="s">
        <v>122</v>
      </c>
      <c r="M4" s="4" t="s">
        <v>121</v>
      </c>
      <c r="N4" s="3" t="s">
        <v>122</v>
      </c>
      <c r="O4" s="3" t="s">
        <v>122</v>
      </c>
      <c r="P4" s="3" t="s">
        <v>122</v>
      </c>
      <c r="Q4" s="4" t="s">
        <v>121</v>
      </c>
      <c r="S4" s="6">
        <f t="shared" ref="S4:S45" si="16">IF(H4=E4,1,IF(H4=F4,2,0))</f>
        <v>1</v>
      </c>
      <c r="T4" s="6"/>
      <c r="U4" s="6">
        <f t="shared" ref="U4:U45" si="17">IF(I4=$E4,1,IF(I4=$F4,2,0))</f>
        <v>2</v>
      </c>
      <c r="V4" s="6" t="b">
        <f t="shared" si="7"/>
        <v>0</v>
      </c>
      <c r="W4" s="6">
        <f t="shared" ref="W4:W45" si="18">IF(J4=$E4,1,IF(J4=$F4,2,0))</f>
        <v>1</v>
      </c>
      <c r="X4" s="6" t="b">
        <f t="shared" si="7"/>
        <v>1</v>
      </c>
      <c r="Y4" s="6">
        <f t="shared" ref="Y4:Y45" si="19">IF(K4=$E4,1,IF(K4=$F4,2,0))</f>
        <v>2</v>
      </c>
      <c r="Z4" s="6" t="b">
        <f t="shared" ref="Z4" si="20">$S4=Y4</f>
        <v>0</v>
      </c>
      <c r="AA4" s="6">
        <f t="shared" ref="AA4:AA45" si="21">IF(L4=$E4,1,IF(L4=$F4,2,0))</f>
        <v>2</v>
      </c>
      <c r="AB4" s="6" t="b">
        <f t="shared" ref="AB4" si="22">$S4=AA4</f>
        <v>0</v>
      </c>
      <c r="AC4" s="6">
        <f t="shared" ref="AC4:AC45" si="23">IF(M4=$E4,1,IF(M4=$F4,2,0))</f>
        <v>1</v>
      </c>
      <c r="AD4" s="6" t="b">
        <f t="shared" ref="AD4" si="24">$S4=AC4</f>
        <v>1</v>
      </c>
      <c r="AE4" s="6">
        <f t="shared" ref="AE4:AE45" si="25">IF(N4=$E4,1,IF(N4=$F4,2,0))</f>
        <v>2</v>
      </c>
      <c r="AF4" s="6" t="b">
        <f t="shared" ref="AF4" si="26">$S4=AE4</f>
        <v>0</v>
      </c>
      <c r="AG4" s="6">
        <f t="shared" ref="AG4:AG45" si="27">IF(O4=$E4,1,IF(O4=$F4,2,0))</f>
        <v>2</v>
      </c>
      <c r="AH4" s="6" t="b">
        <f t="shared" ref="AH4" si="28">$S4=AG4</f>
        <v>0</v>
      </c>
      <c r="AI4" s="6">
        <f t="shared" ref="AI4:AI45" si="29">IF(P4=$E4,1,IF(P4=$F4,2,0))</f>
        <v>2</v>
      </c>
      <c r="AJ4" s="6" t="b">
        <f t="shared" ref="AJ4" si="30">$S4=AI4</f>
        <v>0</v>
      </c>
      <c r="AK4" s="6">
        <f>IF(Q4=$E4,1,IF(Q4=$F4,2,0))</f>
        <v>1</v>
      </c>
      <c r="AL4" s="6" t="b">
        <f t="shared" ref="AL4" si="31">$S4=AK4</f>
        <v>1</v>
      </c>
    </row>
    <row r="5" spans="1:38" ht="13.2">
      <c r="D5" s="3" t="s">
        <v>66</v>
      </c>
      <c r="E5" s="3" t="s">
        <v>78</v>
      </c>
      <c r="F5" s="3" t="s">
        <v>96</v>
      </c>
      <c r="H5" s="4" t="s">
        <v>78</v>
      </c>
      <c r="I5" s="4" t="s">
        <v>78</v>
      </c>
      <c r="J5" s="4" t="s">
        <v>78</v>
      </c>
      <c r="K5" s="4" t="s">
        <v>78</v>
      </c>
      <c r="L5" s="4" t="s">
        <v>78</v>
      </c>
      <c r="M5" s="4" t="s">
        <v>78</v>
      </c>
      <c r="N5" s="3" t="s">
        <v>96</v>
      </c>
      <c r="O5" s="4" t="s">
        <v>78</v>
      </c>
      <c r="P5" s="4" t="s">
        <v>78</v>
      </c>
      <c r="Q5" s="3" t="s">
        <v>96</v>
      </c>
      <c r="S5" s="6">
        <f t="shared" si="16"/>
        <v>1</v>
      </c>
      <c r="T5" s="6"/>
      <c r="U5" s="6">
        <f t="shared" si="17"/>
        <v>1</v>
      </c>
      <c r="V5" s="6" t="b">
        <f t="shared" si="7"/>
        <v>1</v>
      </c>
      <c r="W5" s="6">
        <f t="shared" si="18"/>
        <v>1</v>
      </c>
      <c r="X5" s="6" t="b">
        <f t="shared" si="7"/>
        <v>1</v>
      </c>
      <c r="Y5" s="6">
        <f t="shared" si="19"/>
        <v>1</v>
      </c>
      <c r="Z5" s="6" t="b">
        <f t="shared" ref="Z5" si="32">$S5=Y5</f>
        <v>1</v>
      </c>
      <c r="AA5" s="6">
        <f t="shared" si="21"/>
        <v>1</v>
      </c>
      <c r="AB5" s="6" t="b">
        <f t="shared" ref="AB5" si="33">$S5=AA5</f>
        <v>1</v>
      </c>
      <c r="AC5" s="6">
        <f t="shared" si="23"/>
        <v>1</v>
      </c>
      <c r="AD5" s="6" t="b">
        <f t="shared" ref="AD5" si="34">$S5=AC5</f>
        <v>1</v>
      </c>
      <c r="AE5" s="6">
        <f t="shared" si="25"/>
        <v>2</v>
      </c>
      <c r="AF5" s="6" t="b">
        <f t="shared" ref="AF5" si="35">$S5=AE5</f>
        <v>0</v>
      </c>
      <c r="AG5" s="6">
        <f t="shared" si="27"/>
        <v>1</v>
      </c>
      <c r="AH5" s="6" t="b">
        <f t="shared" ref="AH5" si="36">$S5=AG5</f>
        <v>1</v>
      </c>
      <c r="AI5" s="6">
        <f t="shared" si="29"/>
        <v>1</v>
      </c>
      <c r="AJ5" s="6" t="b">
        <f t="shared" ref="AJ5" si="37">$S5=AI5</f>
        <v>1</v>
      </c>
      <c r="AK5" s="6">
        <f>IF(Q5=$E5,1,IF(Q5=$F5,2,0))</f>
        <v>2</v>
      </c>
      <c r="AL5" s="6" t="b">
        <f t="shared" ref="AL5" si="38">$S5=AK5</f>
        <v>0</v>
      </c>
    </row>
    <row r="6" spans="1:38" ht="13.2">
      <c r="C6" s="7"/>
      <c r="D6" s="3" t="s">
        <v>106</v>
      </c>
      <c r="E6" s="3" t="s">
        <v>123</v>
      </c>
      <c r="F6" s="3" t="s">
        <v>124</v>
      </c>
      <c r="H6" s="4" t="s">
        <v>123</v>
      </c>
      <c r="I6" s="4" t="s">
        <v>123</v>
      </c>
      <c r="J6" s="4" t="s">
        <v>123</v>
      </c>
      <c r="K6" s="4" t="s">
        <v>123</v>
      </c>
      <c r="L6" s="4" t="s">
        <v>123</v>
      </c>
      <c r="M6" s="4" t="s">
        <v>123</v>
      </c>
      <c r="N6" s="3" t="s">
        <v>124</v>
      </c>
      <c r="O6" s="3" t="s">
        <v>124</v>
      </c>
      <c r="P6" s="4" t="s">
        <v>123</v>
      </c>
      <c r="Q6" s="4" t="s">
        <v>123</v>
      </c>
      <c r="S6" s="6">
        <f t="shared" si="16"/>
        <v>1</v>
      </c>
      <c r="T6" s="6"/>
      <c r="U6" s="6">
        <f t="shared" si="17"/>
        <v>1</v>
      </c>
      <c r="V6" s="6" t="b">
        <f t="shared" si="7"/>
        <v>1</v>
      </c>
      <c r="W6" s="6">
        <f t="shared" si="18"/>
        <v>1</v>
      </c>
      <c r="X6" s="6" t="b">
        <f t="shared" si="7"/>
        <v>1</v>
      </c>
      <c r="Y6" s="6">
        <f t="shared" si="19"/>
        <v>1</v>
      </c>
      <c r="Z6" s="6" t="b">
        <f t="shared" ref="Z6" si="39">$S6=Y6</f>
        <v>1</v>
      </c>
      <c r="AA6" s="6">
        <f t="shared" si="21"/>
        <v>1</v>
      </c>
      <c r="AB6" s="6" t="b">
        <f t="shared" ref="AB6" si="40">$S6=AA6</f>
        <v>1</v>
      </c>
      <c r="AC6" s="6">
        <f t="shared" si="23"/>
        <v>1</v>
      </c>
      <c r="AD6" s="6" t="b">
        <f t="shared" ref="AD6" si="41">$S6=AC6</f>
        <v>1</v>
      </c>
      <c r="AE6" s="6">
        <f t="shared" si="25"/>
        <v>2</v>
      </c>
      <c r="AF6" s="6" t="b">
        <f t="shared" ref="AF6" si="42">$S6=AE6</f>
        <v>0</v>
      </c>
      <c r="AG6" s="6">
        <f t="shared" si="27"/>
        <v>2</v>
      </c>
      <c r="AH6" s="6" t="b">
        <f t="shared" ref="AH6" si="43">$S6=AG6</f>
        <v>0</v>
      </c>
      <c r="AI6" s="6">
        <f t="shared" si="29"/>
        <v>1</v>
      </c>
      <c r="AJ6" s="6" t="b">
        <f t="shared" ref="AJ6" si="44">$S6=AI6</f>
        <v>1</v>
      </c>
      <c r="AK6" s="6">
        <f>IF(Q6=$E6,1,IF(Q6=$F6,2,0))</f>
        <v>1</v>
      </c>
      <c r="AL6" s="6" t="b">
        <f t="shared" ref="AL6" si="45">$S6=AK6</f>
        <v>1</v>
      </c>
    </row>
    <row r="7" spans="1:38" ht="13.2">
      <c r="C7" s="7"/>
      <c r="D7" s="3" t="s">
        <v>64</v>
      </c>
      <c r="E7" s="3" t="s">
        <v>41</v>
      </c>
      <c r="F7" s="3" t="s">
        <v>38</v>
      </c>
      <c r="H7" s="4" t="s">
        <v>38</v>
      </c>
      <c r="I7" s="4" t="s">
        <v>38</v>
      </c>
      <c r="J7" s="4" t="s">
        <v>38</v>
      </c>
      <c r="K7" s="4" t="s">
        <v>38</v>
      </c>
      <c r="L7" s="4" t="s">
        <v>38</v>
      </c>
      <c r="M7" s="4" t="s">
        <v>38</v>
      </c>
      <c r="N7" s="3" t="s">
        <v>41</v>
      </c>
      <c r="O7" s="4" t="s">
        <v>38</v>
      </c>
      <c r="P7" s="4" t="s">
        <v>38</v>
      </c>
      <c r="Q7" s="4" t="s">
        <v>38</v>
      </c>
      <c r="S7" s="6">
        <f t="shared" si="16"/>
        <v>2</v>
      </c>
      <c r="T7" s="6"/>
      <c r="U7" s="6">
        <f t="shared" si="17"/>
        <v>2</v>
      </c>
      <c r="V7" s="6" t="b">
        <f t="shared" si="7"/>
        <v>1</v>
      </c>
      <c r="W7" s="6">
        <f t="shared" si="18"/>
        <v>2</v>
      </c>
      <c r="X7" s="6" t="b">
        <f t="shared" si="7"/>
        <v>1</v>
      </c>
      <c r="Y7" s="6">
        <f t="shared" si="19"/>
        <v>2</v>
      </c>
      <c r="Z7" s="6" t="b">
        <f t="shared" ref="Z7" si="46">$S7=Y7</f>
        <v>1</v>
      </c>
      <c r="AA7" s="6">
        <f t="shared" si="21"/>
        <v>2</v>
      </c>
      <c r="AB7" s="6" t="b">
        <f t="shared" ref="AB7" si="47">$S7=AA7</f>
        <v>1</v>
      </c>
      <c r="AC7" s="6">
        <f t="shared" si="23"/>
        <v>2</v>
      </c>
      <c r="AD7" s="6" t="b">
        <f t="shared" ref="AD7" si="48">$S7=AC7</f>
        <v>1</v>
      </c>
      <c r="AE7" s="6">
        <f t="shared" si="25"/>
        <v>1</v>
      </c>
      <c r="AF7" s="6" t="b">
        <f t="shared" ref="AF7" si="49">$S7=AE7</f>
        <v>0</v>
      </c>
      <c r="AG7" s="6">
        <f t="shared" si="27"/>
        <v>2</v>
      </c>
      <c r="AH7" s="6" t="b">
        <f t="shared" ref="AH7" si="50">$S7=AG7</f>
        <v>1</v>
      </c>
      <c r="AI7" s="6">
        <f t="shared" si="29"/>
        <v>2</v>
      </c>
      <c r="AJ7" s="6" t="b">
        <f t="shared" ref="AJ7" si="51">$S7=AI7</f>
        <v>1</v>
      </c>
      <c r="AK7" s="6">
        <f>IF(Q7=$E7,1,IF(Q7=$F7,2,0))</f>
        <v>2</v>
      </c>
      <c r="AL7" s="6" t="b">
        <f t="shared" ref="AL7" si="52">$S7=AK7</f>
        <v>1</v>
      </c>
    </row>
    <row r="8" spans="1:38" ht="13.2">
      <c r="C8" s="8">
        <v>43452</v>
      </c>
      <c r="D8" s="3" t="s">
        <v>70</v>
      </c>
      <c r="E8" s="3" t="s">
        <v>74</v>
      </c>
      <c r="F8" s="3" t="s">
        <v>81</v>
      </c>
      <c r="H8" s="4" t="s">
        <v>74</v>
      </c>
      <c r="I8" s="3" t="s">
        <v>81</v>
      </c>
      <c r="J8" s="3" t="s">
        <v>81</v>
      </c>
      <c r="K8" s="4" t="s">
        <v>74</v>
      </c>
      <c r="L8" s="4" t="s">
        <v>74</v>
      </c>
      <c r="M8" s="4" t="s">
        <v>74</v>
      </c>
      <c r="N8" s="3" t="s">
        <v>81</v>
      </c>
      <c r="O8" s="4" t="s">
        <v>74</v>
      </c>
      <c r="P8" s="4" t="s">
        <v>74</v>
      </c>
      <c r="Q8" s="4" t="s">
        <v>74</v>
      </c>
      <c r="S8" s="6">
        <f t="shared" si="16"/>
        <v>1</v>
      </c>
      <c r="T8" s="6"/>
      <c r="U8" s="6">
        <f t="shared" si="17"/>
        <v>2</v>
      </c>
      <c r="V8" s="6" t="b">
        <f t="shared" si="7"/>
        <v>0</v>
      </c>
      <c r="W8" s="6">
        <f t="shared" si="18"/>
        <v>2</v>
      </c>
      <c r="X8" s="6" t="b">
        <f t="shared" si="7"/>
        <v>0</v>
      </c>
      <c r="Y8" s="6">
        <f t="shared" si="19"/>
        <v>1</v>
      </c>
      <c r="Z8" s="6" t="b">
        <f t="shared" ref="Z8" si="53">$S8=Y8</f>
        <v>1</v>
      </c>
      <c r="AA8" s="6">
        <f t="shared" si="21"/>
        <v>1</v>
      </c>
      <c r="AB8" s="6" t="b">
        <f t="shared" ref="AB8" si="54">$S8=AA8</f>
        <v>1</v>
      </c>
      <c r="AC8" s="6">
        <f t="shared" si="23"/>
        <v>1</v>
      </c>
      <c r="AD8" s="6" t="b">
        <f t="shared" ref="AD8" si="55">$S8=AC8</f>
        <v>1</v>
      </c>
      <c r="AE8" s="6">
        <f t="shared" si="25"/>
        <v>2</v>
      </c>
      <c r="AF8" s="6" t="b">
        <f t="shared" ref="AF8" si="56">$S8=AE8</f>
        <v>0</v>
      </c>
      <c r="AG8" s="6">
        <f t="shared" si="27"/>
        <v>1</v>
      </c>
      <c r="AH8" s="6" t="b">
        <f t="shared" ref="AH8" si="57">$S8=AG8</f>
        <v>1</v>
      </c>
      <c r="AI8" s="6">
        <f t="shared" si="29"/>
        <v>1</v>
      </c>
      <c r="AJ8" s="6" t="b">
        <f t="shared" ref="AJ8" si="58">$S8=AI8</f>
        <v>1</v>
      </c>
      <c r="AK8" s="6">
        <f>IF(Q8=$E8,1,IF(Q8=$F8,2,0))</f>
        <v>1</v>
      </c>
      <c r="AL8" s="6" t="b">
        <f t="shared" ref="AL8" si="59">$S8=AK8</f>
        <v>1</v>
      </c>
    </row>
    <row r="9" spans="1:38" ht="13.2">
      <c r="C9" s="8">
        <v>43088</v>
      </c>
      <c r="D9" s="3" t="s">
        <v>71</v>
      </c>
      <c r="E9" s="3" t="s">
        <v>4</v>
      </c>
      <c r="F9" s="3" t="s">
        <v>37</v>
      </c>
      <c r="H9" s="4" t="s">
        <v>37</v>
      </c>
      <c r="I9" s="4" t="s">
        <v>37</v>
      </c>
      <c r="J9" s="4" t="s">
        <v>37</v>
      </c>
      <c r="K9" s="4" t="s">
        <v>37</v>
      </c>
      <c r="L9" s="4" t="s">
        <v>37</v>
      </c>
      <c r="M9" s="3" t="s">
        <v>4</v>
      </c>
      <c r="N9" s="4" t="s">
        <v>37</v>
      </c>
      <c r="O9" s="4" t="s">
        <v>37</v>
      </c>
      <c r="P9" s="4" t="s">
        <v>37</v>
      </c>
      <c r="Q9" s="4" t="s">
        <v>37</v>
      </c>
      <c r="S9" s="6">
        <f t="shared" si="16"/>
        <v>2</v>
      </c>
      <c r="T9" s="6"/>
      <c r="U9" s="6">
        <f t="shared" si="17"/>
        <v>2</v>
      </c>
      <c r="V9" s="6" t="b">
        <f t="shared" si="7"/>
        <v>1</v>
      </c>
      <c r="W9" s="6">
        <f t="shared" si="18"/>
        <v>2</v>
      </c>
      <c r="X9" s="6" t="b">
        <f t="shared" si="7"/>
        <v>1</v>
      </c>
      <c r="Y9" s="6">
        <f t="shared" si="19"/>
        <v>2</v>
      </c>
      <c r="Z9" s="6" t="b">
        <f t="shared" ref="Z9" si="60">$S9=Y9</f>
        <v>1</v>
      </c>
      <c r="AA9" s="6">
        <f t="shared" si="21"/>
        <v>2</v>
      </c>
      <c r="AB9" s="6" t="b">
        <f t="shared" ref="AB9" si="61">$S9=AA9</f>
        <v>1</v>
      </c>
      <c r="AC9" s="6">
        <f t="shared" si="23"/>
        <v>1</v>
      </c>
      <c r="AD9" s="6" t="b">
        <f t="shared" ref="AD9" si="62">$S9=AC9</f>
        <v>0</v>
      </c>
      <c r="AE9" s="6">
        <f t="shared" si="25"/>
        <v>2</v>
      </c>
      <c r="AF9" s="6" t="b">
        <f t="shared" ref="AF9" si="63">$S9=AE9</f>
        <v>1</v>
      </c>
      <c r="AG9" s="6">
        <f t="shared" si="27"/>
        <v>2</v>
      </c>
      <c r="AH9" s="6" t="b">
        <f t="shared" ref="AH9" si="64">$S9=AG9</f>
        <v>1</v>
      </c>
      <c r="AI9" s="6">
        <f t="shared" si="29"/>
        <v>2</v>
      </c>
      <c r="AJ9" s="6" t="b">
        <f t="shared" ref="AJ9" si="65">$S9=AI9</f>
        <v>1</v>
      </c>
      <c r="AK9" s="6">
        <f>IF(Q9=$E9,1,IF(Q9=$F9,2,0))</f>
        <v>2</v>
      </c>
      <c r="AL9" s="6" t="b">
        <f t="shared" ref="AL9" si="66">$S9=AK9</f>
        <v>1</v>
      </c>
    </row>
    <row r="10" spans="1:38" ht="13.2">
      <c r="C10" s="9">
        <v>43089</v>
      </c>
      <c r="D10" s="3" t="s">
        <v>72</v>
      </c>
      <c r="E10" s="3" t="s">
        <v>69</v>
      </c>
      <c r="F10" s="3" t="s">
        <v>39</v>
      </c>
      <c r="H10" s="4" t="s">
        <v>69</v>
      </c>
      <c r="I10" s="3" t="s">
        <v>39</v>
      </c>
      <c r="J10" s="4" t="s">
        <v>69</v>
      </c>
      <c r="K10" s="4" t="s">
        <v>69</v>
      </c>
      <c r="L10" s="4" t="s">
        <v>69</v>
      </c>
      <c r="M10" s="4" t="s">
        <v>69</v>
      </c>
      <c r="N10" s="3" t="s">
        <v>39</v>
      </c>
      <c r="O10" s="3" t="s">
        <v>39</v>
      </c>
      <c r="P10" s="3" t="s">
        <v>39</v>
      </c>
      <c r="Q10" s="4" t="s">
        <v>69</v>
      </c>
      <c r="S10" s="6">
        <f t="shared" si="16"/>
        <v>1</v>
      </c>
      <c r="T10" s="6"/>
      <c r="U10" s="6">
        <f t="shared" si="17"/>
        <v>2</v>
      </c>
      <c r="V10" s="6" t="b">
        <f t="shared" si="7"/>
        <v>0</v>
      </c>
      <c r="W10" s="6">
        <f t="shared" si="18"/>
        <v>1</v>
      </c>
      <c r="X10" s="6" t="b">
        <f t="shared" si="7"/>
        <v>1</v>
      </c>
      <c r="Y10" s="6">
        <f t="shared" si="19"/>
        <v>1</v>
      </c>
      <c r="Z10" s="6" t="b">
        <f t="shared" ref="Z10" si="67">$S10=Y10</f>
        <v>1</v>
      </c>
      <c r="AA10" s="6">
        <f t="shared" si="21"/>
        <v>1</v>
      </c>
      <c r="AB10" s="6" t="b">
        <f t="shared" ref="AB10" si="68">$S10=AA10</f>
        <v>1</v>
      </c>
      <c r="AC10" s="6">
        <f t="shared" si="23"/>
        <v>1</v>
      </c>
      <c r="AD10" s="6" t="b">
        <f t="shared" ref="AD10" si="69">$S10=AC10</f>
        <v>1</v>
      </c>
      <c r="AE10" s="6">
        <f t="shared" si="25"/>
        <v>2</v>
      </c>
      <c r="AF10" s="6" t="b">
        <f t="shared" ref="AF10" si="70">$S10=AE10</f>
        <v>0</v>
      </c>
      <c r="AG10" s="6">
        <f t="shared" si="27"/>
        <v>2</v>
      </c>
      <c r="AH10" s="6" t="b">
        <f t="shared" ref="AH10" si="71">$S10=AG10</f>
        <v>0</v>
      </c>
      <c r="AI10" s="6">
        <f t="shared" si="29"/>
        <v>2</v>
      </c>
      <c r="AJ10" s="6" t="b">
        <f t="shared" ref="AJ10" si="72">$S10=AI10</f>
        <v>0</v>
      </c>
      <c r="AK10" s="6">
        <f>IF(Q10=$E10,1,IF(Q10=$F10,2,0))</f>
        <v>1</v>
      </c>
      <c r="AL10" s="6" t="b">
        <f t="shared" ref="AL10" si="73">$S10=AK10</f>
        <v>1</v>
      </c>
    </row>
    <row r="11" spans="1:38" ht="13.2">
      <c r="C11" s="8">
        <v>43090</v>
      </c>
      <c r="D11" s="3" t="s">
        <v>73</v>
      </c>
      <c r="E11" s="3" t="s">
        <v>125</v>
      </c>
      <c r="F11" s="3" t="s">
        <v>32</v>
      </c>
      <c r="H11" s="4" t="s">
        <v>125</v>
      </c>
      <c r="I11" s="3" t="s">
        <v>32</v>
      </c>
      <c r="J11" s="4" t="s">
        <v>125</v>
      </c>
      <c r="K11" s="4" t="s">
        <v>125</v>
      </c>
      <c r="L11" s="3" t="s">
        <v>32</v>
      </c>
      <c r="M11" s="3" t="s">
        <v>32</v>
      </c>
      <c r="N11" s="3" t="s">
        <v>32</v>
      </c>
      <c r="O11" s="4" t="s">
        <v>125</v>
      </c>
      <c r="P11" s="4" t="s">
        <v>125</v>
      </c>
      <c r="Q11" s="4" t="s">
        <v>125</v>
      </c>
      <c r="S11" s="6">
        <f t="shared" si="16"/>
        <v>1</v>
      </c>
      <c r="T11" s="6"/>
      <c r="U11" s="6">
        <f t="shared" si="17"/>
        <v>2</v>
      </c>
      <c r="V11" s="6" t="b">
        <f t="shared" si="7"/>
        <v>0</v>
      </c>
      <c r="W11" s="6">
        <f t="shared" si="18"/>
        <v>1</v>
      </c>
      <c r="X11" s="6" t="b">
        <f t="shared" si="7"/>
        <v>1</v>
      </c>
      <c r="Y11" s="6">
        <f t="shared" si="19"/>
        <v>1</v>
      </c>
      <c r="Z11" s="6" t="b">
        <f t="shared" ref="Z11" si="74">$S11=Y11</f>
        <v>1</v>
      </c>
      <c r="AA11" s="6">
        <f t="shared" si="21"/>
        <v>2</v>
      </c>
      <c r="AB11" s="6" t="b">
        <f t="shared" ref="AB11" si="75">$S11=AA11</f>
        <v>0</v>
      </c>
      <c r="AC11" s="6">
        <f t="shared" si="23"/>
        <v>2</v>
      </c>
      <c r="AD11" s="6" t="b">
        <f t="shared" ref="AD11" si="76">$S11=AC11</f>
        <v>0</v>
      </c>
      <c r="AE11" s="6">
        <f t="shared" si="25"/>
        <v>2</v>
      </c>
      <c r="AF11" s="6" t="b">
        <f t="shared" ref="AF11" si="77">$S11=AE11</f>
        <v>0</v>
      </c>
      <c r="AG11" s="6">
        <f t="shared" si="27"/>
        <v>1</v>
      </c>
      <c r="AH11" s="6" t="b">
        <f t="shared" ref="AH11" si="78">$S11=AG11</f>
        <v>1</v>
      </c>
      <c r="AI11" s="6">
        <f t="shared" si="29"/>
        <v>1</v>
      </c>
      <c r="AJ11" s="6" t="b">
        <f t="shared" ref="AJ11" si="79">$S11=AI11</f>
        <v>1</v>
      </c>
      <c r="AK11" s="6">
        <f>IF(Q11=$E11,1,IF(Q11=$F11,2,0))</f>
        <v>1</v>
      </c>
      <c r="AL11" s="6" t="b">
        <f t="shared" ref="AL11" si="80">$S11=AK11</f>
        <v>1</v>
      </c>
    </row>
    <row r="12" spans="1:38" ht="13.2">
      <c r="C12" s="8"/>
      <c r="D12" s="3" t="s">
        <v>107</v>
      </c>
      <c r="E12" s="3" t="s">
        <v>22</v>
      </c>
      <c r="F12" s="3" t="s">
        <v>126</v>
      </c>
      <c r="H12" s="4" t="s">
        <v>126</v>
      </c>
      <c r="I12" s="4" t="s">
        <v>126</v>
      </c>
      <c r="J12" s="4" t="s">
        <v>126</v>
      </c>
      <c r="K12" s="4" t="s">
        <v>126</v>
      </c>
      <c r="L12" s="4" t="s">
        <v>126</v>
      </c>
      <c r="M12" s="4" t="s">
        <v>126</v>
      </c>
      <c r="N12" s="3" t="s">
        <v>22</v>
      </c>
      <c r="O12" s="3" t="s">
        <v>22</v>
      </c>
      <c r="P12" s="3" t="s">
        <v>22</v>
      </c>
      <c r="Q12" s="4" t="s">
        <v>126</v>
      </c>
      <c r="S12" s="6">
        <f t="shared" si="16"/>
        <v>2</v>
      </c>
      <c r="T12" s="6"/>
      <c r="U12" s="6">
        <f t="shared" si="17"/>
        <v>2</v>
      </c>
      <c r="V12" s="6" t="b">
        <f t="shared" si="7"/>
        <v>1</v>
      </c>
      <c r="W12" s="6">
        <f t="shared" si="18"/>
        <v>2</v>
      </c>
      <c r="X12" s="6" t="b">
        <f t="shared" si="7"/>
        <v>1</v>
      </c>
      <c r="Y12" s="6">
        <f t="shared" si="19"/>
        <v>2</v>
      </c>
      <c r="Z12" s="6" t="b">
        <f t="shared" ref="Z12" si="81">$S12=Y12</f>
        <v>1</v>
      </c>
      <c r="AA12" s="6">
        <f t="shared" si="21"/>
        <v>2</v>
      </c>
      <c r="AB12" s="6" t="b">
        <f t="shared" ref="AB12" si="82">$S12=AA12</f>
        <v>1</v>
      </c>
      <c r="AC12" s="6">
        <f t="shared" si="23"/>
        <v>2</v>
      </c>
      <c r="AD12" s="6" t="b">
        <f t="shared" ref="AD12" si="83">$S12=AC12</f>
        <v>1</v>
      </c>
      <c r="AE12" s="6">
        <f t="shared" si="25"/>
        <v>1</v>
      </c>
      <c r="AF12" s="6" t="b">
        <f t="shared" ref="AF12" si="84">$S12=AE12</f>
        <v>0</v>
      </c>
      <c r="AG12" s="6">
        <f t="shared" si="27"/>
        <v>1</v>
      </c>
      <c r="AH12" s="6" t="b">
        <f t="shared" ref="AH12" si="85">$S12=AG12</f>
        <v>0</v>
      </c>
      <c r="AI12" s="6">
        <f t="shared" si="29"/>
        <v>1</v>
      </c>
      <c r="AJ12" s="6" t="b">
        <f t="shared" ref="AJ12" si="86">$S12=AI12</f>
        <v>0</v>
      </c>
      <c r="AK12" s="6">
        <f>IF(Q12=$E12,1,IF(Q12=$F12,2,0))</f>
        <v>2</v>
      </c>
      <c r="AL12" s="6" t="b">
        <f t="shared" ref="AL12" si="87">$S12=AK12</f>
        <v>1</v>
      </c>
    </row>
    <row r="13" spans="1:38" ht="13.2">
      <c r="C13" s="8">
        <v>43456</v>
      </c>
      <c r="D13" s="3" t="s">
        <v>75</v>
      </c>
      <c r="E13" s="3" t="s">
        <v>23</v>
      </c>
      <c r="F13" s="3" t="s">
        <v>49</v>
      </c>
      <c r="H13" s="4" t="s">
        <v>49</v>
      </c>
      <c r="I13" s="3" t="s">
        <v>23</v>
      </c>
      <c r="J13" s="4" t="s">
        <v>49</v>
      </c>
      <c r="K13" s="3" t="s">
        <v>23</v>
      </c>
      <c r="L13" s="3" t="s">
        <v>23</v>
      </c>
      <c r="M13" s="3" t="s">
        <v>23</v>
      </c>
      <c r="N13" s="4" t="s">
        <v>49</v>
      </c>
      <c r="O13" s="4" t="s">
        <v>49</v>
      </c>
      <c r="P13" s="3" t="s">
        <v>23</v>
      </c>
      <c r="Q13" s="3" t="s">
        <v>23</v>
      </c>
      <c r="S13" s="6">
        <f t="shared" si="16"/>
        <v>2</v>
      </c>
      <c r="T13" s="6"/>
      <c r="U13" s="6">
        <f t="shared" si="17"/>
        <v>1</v>
      </c>
      <c r="V13" s="6" t="b">
        <f t="shared" si="7"/>
        <v>0</v>
      </c>
      <c r="W13" s="6">
        <f t="shared" si="18"/>
        <v>2</v>
      </c>
      <c r="X13" s="6" t="b">
        <f t="shared" si="7"/>
        <v>1</v>
      </c>
      <c r="Y13" s="6">
        <f t="shared" si="19"/>
        <v>1</v>
      </c>
      <c r="Z13" s="6" t="b">
        <f t="shared" ref="Z13" si="88">$S13=Y13</f>
        <v>0</v>
      </c>
      <c r="AA13" s="6">
        <f t="shared" si="21"/>
        <v>1</v>
      </c>
      <c r="AB13" s="6" t="b">
        <f t="shared" ref="AB13" si="89">$S13=AA13</f>
        <v>0</v>
      </c>
      <c r="AC13" s="6">
        <f t="shared" si="23"/>
        <v>1</v>
      </c>
      <c r="AD13" s="6" t="b">
        <f t="shared" ref="AD13" si="90">$S13=AC13</f>
        <v>0</v>
      </c>
      <c r="AE13" s="6">
        <f t="shared" si="25"/>
        <v>2</v>
      </c>
      <c r="AF13" s="6" t="b">
        <f t="shared" ref="AF13" si="91">$S13=AE13</f>
        <v>1</v>
      </c>
      <c r="AG13" s="6">
        <f t="shared" si="27"/>
        <v>2</v>
      </c>
      <c r="AH13" s="6" t="b">
        <f t="shared" ref="AH13" si="92">$S13=AG13</f>
        <v>1</v>
      </c>
      <c r="AI13" s="6">
        <f t="shared" si="29"/>
        <v>1</v>
      </c>
      <c r="AJ13" s="6" t="b">
        <f t="shared" ref="AJ13" si="93">$S13=AI13</f>
        <v>0</v>
      </c>
      <c r="AK13" s="6">
        <f>IF(Q13=$E13,1,IF(Q13=$F13,2,0))</f>
        <v>1</v>
      </c>
      <c r="AL13" s="6" t="b">
        <f t="shared" ref="AL13" si="94">$S13=AK13</f>
        <v>0</v>
      </c>
    </row>
    <row r="14" spans="1:38" ht="13.2">
      <c r="C14" s="9"/>
      <c r="D14" s="3" t="s">
        <v>76</v>
      </c>
      <c r="E14" s="3" t="s">
        <v>13</v>
      </c>
      <c r="F14" s="3" t="s">
        <v>47</v>
      </c>
      <c r="H14" s="4" t="s">
        <v>47</v>
      </c>
      <c r="I14" s="3" t="s">
        <v>13</v>
      </c>
      <c r="J14" s="3" t="s">
        <v>13</v>
      </c>
      <c r="K14" s="3" t="s">
        <v>13</v>
      </c>
      <c r="L14" s="4" t="s">
        <v>47</v>
      </c>
      <c r="M14" s="3" t="s">
        <v>13</v>
      </c>
      <c r="N14" s="4" t="s">
        <v>47</v>
      </c>
      <c r="O14" s="3" t="s">
        <v>13</v>
      </c>
      <c r="P14" s="4" t="s">
        <v>47</v>
      </c>
      <c r="Q14" s="3" t="s">
        <v>13</v>
      </c>
      <c r="S14" s="6">
        <f t="shared" si="16"/>
        <v>2</v>
      </c>
      <c r="T14" s="6"/>
      <c r="U14" s="6">
        <f t="shared" si="17"/>
        <v>1</v>
      </c>
      <c r="V14" s="6" t="b">
        <f t="shared" si="7"/>
        <v>0</v>
      </c>
      <c r="W14" s="6">
        <f t="shared" si="18"/>
        <v>1</v>
      </c>
      <c r="X14" s="6" t="b">
        <f t="shared" si="7"/>
        <v>0</v>
      </c>
      <c r="Y14" s="6">
        <f t="shared" si="19"/>
        <v>1</v>
      </c>
      <c r="Z14" s="6" t="b">
        <f t="shared" ref="Z14" si="95">$S14=Y14</f>
        <v>0</v>
      </c>
      <c r="AA14" s="6">
        <f t="shared" si="21"/>
        <v>2</v>
      </c>
      <c r="AB14" s="6" t="b">
        <f t="shared" ref="AB14" si="96">$S14=AA14</f>
        <v>1</v>
      </c>
      <c r="AC14" s="6">
        <f t="shared" si="23"/>
        <v>1</v>
      </c>
      <c r="AD14" s="6" t="b">
        <f t="shared" ref="AD14" si="97">$S14=AC14</f>
        <v>0</v>
      </c>
      <c r="AE14" s="6">
        <f t="shared" si="25"/>
        <v>2</v>
      </c>
      <c r="AF14" s="6" t="b">
        <f t="shared" ref="AF14" si="98">$S14=AE14</f>
        <v>1</v>
      </c>
      <c r="AG14" s="6">
        <f t="shared" si="27"/>
        <v>1</v>
      </c>
      <c r="AH14" s="6" t="b">
        <f t="shared" ref="AH14" si="99">$S14=AG14</f>
        <v>0</v>
      </c>
      <c r="AI14" s="6">
        <f t="shared" si="29"/>
        <v>2</v>
      </c>
      <c r="AJ14" s="6" t="b">
        <f t="shared" ref="AJ14" si="100">$S14=AI14</f>
        <v>1</v>
      </c>
      <c r="AK14" s="6">
        <f>IF(Q14=$E14,1,IF(Q14=$F14,2,0))</f>
        <v>1</v>
      </c>
      <c r="AL14" s="6" t="b">
        <f t="shared" ref="AL14" si="101">$S14=AK14</f>
        <v>0</v>
      </c>
    </row>
    <row r="15" spans="1:38" ht="13.2">
      <c r="C15" s="9"/>
      <c r="D15" s="3" t="s">
        <v>77</v>
      </c>
      <c r="E15" s="3" t="s">
        <v>127</v>
      </c>
      <c r="F15" s="3" t="s">
        <v>45</v>
      </c>
      <c r="H15" s="4" t="s">
        <v>45</v>
      </c>
      <c r="I15" s="4" t="s">
        <v>45</v>
      </c>
      <c r="J15" s="3" t="s">
        <v>127</v>
      </c>
      <c r="K15" s="3" t="s">
        <v>127</v>
      </c>
      <c r="L15" s="4" t="s">
        <v>45</v>
      </c>
      <c r="M15" s="3" t="s">
        <v>127</v>
      </c>
      <c r="N15" s="3" t="s">
        <v>127</v>
      </c>
      <c r="O15" s="4" t="s">
        <v>45</v>
      </c>
      <c r="P15" s="3" t="s">
        <v>127</v>
      </c>
      <c r="Q15" s="3" t="s">
        <v>127</v>
      </c>
      <c r="S15" s="6">
        <f t="shared" si="16"/>
        <v>2</v>
      </c>
      <c r="T15" s="6"/>
      <c r="U15" s="6">
        <f t="shared" si="17"/>
        <v>2</v>
      </c>
      <c r="V15" s="6" t="b">
        <f t="shared" si="7"/>
        <v>1</v>
      </c>
      <c r="W15" s="6">
        <f t="shared" si="18"/>
        <v>1</v>
      </c>
      <c r="X15" s="6" t="b">
        <f t="shared" si="7"/>
        <v>0</v>
      </c>
      <c r="Y15" s="6">
        <f t="shared" si="19"/>
        <v>1</v>
      </c>
      <c r="Z15" s="6" t="b">
        <f t="shared" ref="Z15" si="102">$S15=Y15</f>
        <v>0</v>
      </c>
      <c r="AA15" s="6">
        <f t="shared" si="21"/>
        <v>2</v>
      </c>
      <c r="AB15" s="6" t="b">
        <f t="shared" ref="AB15" si="103">$S15=AA15</f>
        <v>1</v>
      </c>
      <c r="AC15" s="6">
        <f t="shared" si="23"/>
        <v>1</v>
      </c>
      <c r="AD15" s="6" t="b">
        <f t="shared" ref="AD15" si="104">$S15=AC15</f>
        <v>0</v>
      </c>
      <c r="AE15" s="6">
        <f t="shared" si="25"/>
        <v>1</v>
      </c>
      <c r="AF15" s="6" t="b">
        <f t="shared" ref="AF15" si="105">$S15=AE15</f>
        <v>0</v>
      </c>
      <c r="AG15" s="6">
        <f t="shared" si="27"/>
        <v>2</v>
      </c>
      <c r="AH15" s="6" t="b">
        <f t="shared" ref="AH15" si="106">$S15=AG15</f>
        <v>1</v>
      </c>
      <c r="AI15" s="6">
        <f t="shared" si="29"/>
        <v>1</v>
      </c>
      <c r="AJ15" s="6" t="b">
        <f t="shared" ref="AJ15" si="107">$S15=AI15</f>
        <v>0</v>
      </c>
      <c r="AK15" s="6">
        <f>IF(Q15=$E15,1,IF(Q15=$F15,2,0))</f>
        <v>1</v>
      </c>
      <c r="AL15" s="6" t="b">
        <f t="shared" ref="AL15" si="108">$S15=AK15</f>
        <v>0</v>
      </c>
    </row>
    <row r="16" spans="1:38" ht="13.2">
      <c r="C16" s="8"/>
      <c r="D16" s="3" t="s">
        <v>108</v>
      </c>
      <c r="E16" s="3" t="s">
        <v>24</v>
      </c>
      <c r="F16" s="3" t="s">
        <v>128</v>
      </c>
      <c r="H16" s="4" t="s">
        <v>24</v>
      </c>
      <c r="I16" s="3" t="s">
        <v>128</v>
      </c>
      <c r="J16" s="3" t="s">
        <v>128</v>
      </c>
      <c r="K16" s="3" t="s">
        <v>128</v>
      </c>
      <c r="L16" s="3" t="s">
        <v>128</v>
      </c>
      <c r="M16" s="3" t="s">
        <v>128</v>
      </c>
      <c r="N16" s="4" t="s">
        <v>24</v>
      </c>
      <c r="O16" s="4" t="s">
        <v>24</v>
      </c>
      <c r="P16" s="3" t="s">
        <v>128</v>
      </c>
      <c r="Q16" s="3" t="s">
        <v>128</v>
      </c>
      <c r="S16" s="6">
        <f t="shared" si="16"/>
        <v>1</v>
      </c>
      <c r="T16" s="6"/>
      <c r="U16" s="6">
        <f t="shared" si="17"/>
        <v>2</v>
      </c>
      <c r="V16" s="6" t="b">
        <f t="shared" si="7"/>
        <v>0</v>
      </c>
      <c r="W16" s="6">
        <f t="shared" si="18"/>
        <v>2</v>
      </c>
      <c r="X16" s="6" t="b">
        <f t="shared" si="7"/>
        <v>0</v>
      </c>
      <c r="Y16" s="6">
        <f t="shared" si="19"/>
        <v>2</v>
      </c>
      <c r="Z16" s="6" t="b">
        <f t="shared" ref="Z16" si="109">$S16=Y16</f>
        <v>0</v>
      </c>
      <c r="AA16" s="6">
        <f t="shared" si="21"/>
        <v>2</v>
      </c>
      <c r="AB16" s="6" t="b">
        <f t="shared" ref="AB16" si="110">$S16=AA16</f>
        <v>0</v>
      </c>
      <c r="AC16" s="6">
        <f t="shared" si="23"/>
        <v>2</v>
      </c>
      <c r="AD16" s="6" t="b">
        <f t="shared" ref="AD16" si="111">$S16=AC16</f>
        <v>0</v>
      </c>
      <c r="AE16" s="6">
        <f t="shared" si="25"/>
        <v>1</v>
      </c>
      <c r="AF16" s="6" t="b">
        <f t="shared" ref="AF16" si="112">$S16=AE16</f>
        <v>1</v>
      </c>
      <c r="AG16" s="6">
        <f t="shared" si="27"/>
        <v>1</v>
      </c>
      <c r="AH16" s="6" t="b">
        <f t="shared" ref="AH16" si="113">$S16=AG16</f>
        <v>1</v>
      </c>
      <c r="AI16" s="6">
        <f t="shared" si="29"/>
        <v>2</v>
      </c>
      <c r="AJ16" s="6" t="b">
        <f t="shared" ref="AJ16" si="114">$S16=AI16</f>
        <v>0</v>
      </c>
      <c r="AK16" s="6">
        <f>IF(Q16=$E16,1,IF(Q16=$F16,2,0))</f>
        <v>2</v>
      </c>
      <c r="AL16" s="6" t="b">
        <f t="shared" ref="AL16" si="115">$S16=AK16</f>
        <v>0</v>
      </c>
    </row>
    <row r="17" spans="3:38" ht="13.2">
      <c r="C17" s="9">
        <v>43460</v>
      </c>
      <c r="D17" s="3" t="s">
        <v>109</v>
      </c>
      <c r="E17" s="3" t="s">
        <v>46</v>
      </c>
      <c r="F17" s="3" t="s">
        <v>6</v>
      </c>
      <c r="H17" s="4" t="s">
        <v>164</v>
      </c>
      <c r="I17" s="3" t="s">
        <v>46</v>
      </c>
      <c r="J17" s="3" t="s">
        <v>6</v>
      </c>
      <c r="K17" s="3" t="s">
        <v>6</v>
      </c>
      <c r="L17" s="3" t="s">
        <v>46</v>
      </c>
      <c r="M17" s="3" t="s">
        <v>6</v>
      </c>
      <c r="N17" s="3" t="s">
        <v>46</v>
      </c>
      <c r="O17" s="3" t="s">
        <v>6</v>
      </c>
      <c r="P17" s="3" t="s">
        <v>6</v>
      </c>
      <c r="Q17" s="3" t="s">
        <v>6</v>
      </c>
      <c r="S17" s="6">
        <v>3</v>
      </c>
      <c r="T17" s="6"/>
      <c r="U17" s="6">
        <f t="shared" si="17"/>
        <v>1</v>
      </c>
      <c r="V17" s="6" t="b">
        <f t="shared" si="7"/>
        <v>0</v>
      </c>
      <c r="W17" s="6">
        <f t="shared" si="18"/>
        <v>2</v>
      </c>
      <c r="X17" s="6" t="b">
        <f t="shared" si="7"/>
        <v>0</v>
      </c>
      <c r="Y17" s="6">
        <f t="shared" si="19"/>
        <v>2</v>
      </c>
      <c r="Z17" s="6" t="b">
        <f t="shared" ref="Z17" si="116">$S17=Y17</f>
        <v>0</v>
      </c>
      <c r="AA17" s="6">
        <f t="shared" si="21"/>
        <v>1</v>
      </c>
      <c r="AB17" s="6" t="b">
        <f t="shared" ref="AB17" si="117">$S17=AA17</f>
        <v>0</v>
      </c>
      <c r="AC17" s="6">
        <f t="shared" si="23"/>
        <v>2</v>
      </c>
      <c r="AD17" s="6" t="b">
        <f t="shared" ref="AD17" si="118">$S17=AC17</f>
        <v>0</v>
      </c>
      <c r="AE17" s="6">
        <f t="shared" si="25"/>
        <v>1</v>
      </c>
      <c r="AF17" s="6" t="b">
        <f t="shared" ref="AF17" si="119">$S17=AE17</f>
        <v>0</v>
      </c>
      <c r="AG17" s="6">
        <f t="shared" si="27"/>
        <v>2</v>
      </c>
      <c r="AH17" s="6" t="b">
        <f t="shared" ref="AH17" si="120">$S17=AG17</f>
        <v>0</v>
      </c>
      <c r="AI17" s="6">
        <f t="shared" si="29"/>
        <v>2</v>
      </c>
      <c r="AJ17" s="6" t="b">
        <f t="shared" ref="AJ17" si="121">$S17=AI17</f>
        <v>0</v>
      </c>
      <c r="AK17" s="6">
        <f>IF(Q17=$E17,1,IF(Q17=$F17,2,0))</f>
        <v>2</v>
      </c>
      <c r="AL17" s="6" t="b">
        <f t="shared" ref="AL17" si="122">$S17=AK17</f>
        <v>0</v>
      </c>
    </row>
    <row r="18" spans="3:38" ht="13.2">
      <c r="C18" s="9"/>
      <c r="D18" s="3" t="s">
        <v>79</v>
      </c>
      <c r="E18" s="3" t="s">
        <v>129</v>
      </c>
      <c r="F18" s="3" t="s">
        <v>130</v>
      </c>
      <c r="H18" s="4" t="s">
        <v>129</v>
      </c>
      <c r="I18" s="4" t="s">
        <v>129</v>
      </c>
      <c r="J18" s="4" t="s">
        <v>129</v>
      </c>
      <c r="K18" s="4" t="s">
        <v>129</v>
      </c>
      <c r="L18" s="3" t="s">
        <v>130</v>
      </c>
      <c r="M18" s="3" t="s">
        <v>130</v>
      </c>
      <c r="N18" s="4" t="s">
        <v>129</v>
      </c>
      <c r="O18" s="4" t="s">
        <v>129</v>
      </c>
      <c r="P18" s="3" t="s">
        <v>130</v>
      </c>
      <c r="Q18" s="4" t="s">
        <v>129</v>
      </c>
      <c r="S18" s="6">
        <f t="shared" si="16"/>
        <v>1</v>
      </c>
      <c r="T18" s="6"/>
      <c r="U18" s="6">
        <f t="shared" si="17"/>
        <v>1</v>
      </c>
      <c r="V18" s="6" t="b">
        <f t="shared" si="7"/>
        <v>1</v>
      </c>
      <c r="W18" s="6">
        <f t="shared" si="18"/>
        <v>1</v>
      </c>
      <c r="X18" s="6" t="b">
        <f t="shared" si="7"/>
        <v>1</v>
      </c>
      <c r="Y18" s="6">
        <f t="shared" si="19"/>
        <v>1</v>
      </c>
      <c r="Z18" s="6" t="b">
        <f t="shared" ref="Z18" si="123">$S18=Y18</f>
        <v>1</v>
      </c>
      <c r="AA18" s="6">
        <f t="shared" si="21"/>
        <v>2</v>
      </c>
      <c r="AB18" s="6" t="b">
        <f t="shared" ref="AB18" si="124">$S18=AA18</f>
        <v>0</v>
      </c>
      <c r="AC18" s="6">
        <f t="shared" si="23"/>
        <v>2</v>
      </c>
      <c r="AD18" s="6" t="b">
        <f t="shared" ref="AD18" si="125">$S18=AC18</f>
        <v>0</v>
      </c>
      <c r="AE18" s="6">
        <f t="shared" si="25"/>
        <v>1</v>
      </c>
      <c r="AF18" s="6" t="b">
        <f t="shared" ref="AF18" si="126">$S18=AE18</f>
        <v>1</v>
      </c>
      <c r="AG18" s="6">
        <f t="shared" si="27"/>
        <v>1</v>
      </c>
      <c r="AH18" s="6" t="b">
        <f t="shared" ref="AH18" si="127">$S18=AG18</f>
        <v>1</v>
      </c>
      <c r="AI18" s="6">
        <f t="shared" si="29"/>
        <v>2</v>
      </c>
      <c r="AJ18" s="6" t="b">
        <f t="shared" ref="AJ18" si="128">$S18=AI18</f>
        <v>0</v>
      </c>
      <c r="AK18" s="6">
        <f>IF(Q18=$E18,1,IF(Q18=$F18,2,0))</f>
        <v>1</v>
      </c>
      <c r="AL18" s="6" t="b">
        <f t="shared" ref="AL18" si="129">$S18=AK18</f>
        <v>1</v>
      </c>
    </row>
    <row r="19" spans="3:38" ht="13.2">
      <c r="C19" s="7"/>
      <c r="D19" s="3" t="s">
        <v>110</v>
      </c>
      <c r="E19" s="3" t="s">
        <v>131</v>
      </c>
      <c r="F19" s="3" t="s">
        <v>33</v>
      </c>
      <c r="H19" s="4" t="s">
        <v>33</v>
      </c>
      <c r="I19" s="4" t="s">
        <v>33</v>
      </c>
      <c r="J19" s="4" t="s">
        <v>33</v>
      </c>
      <c r="K19" s="4" t="s">
        <v>33</v>
      </c>
      <c r="L19" s="4" t="s">
        <v>33</v>
      </c>
      <c r="M19" s="4" t="s">
        <v>33</v>
      </c>
      <c r="N19" s="4" t="s">
        <v>33</v>
      </c>
      <c r="O19" s="4" t="s">
        <v>33</v>
      </c>
      <c r="P19" s="3" t="s">
        <v>131</v>
      </c>
      <c r="Q19" s="3" t="s">
        <v>131</v>
      </c>
      <c r="S19" s="6">
        <f t="shared" si="16"/>
        <v>2</v>
      </c>
      <c r="T19" s="6"/>
      <c r="U19" s="6">
        <f t="shared" si="17"/>
        <v>2</v>
      </c>
      <c r="V19" s="6" t="b">
        <f t="shared" si="7"/>
        <v>1</v>
      </c>
      <c r="W19" s="6">
        <f t="shared" si="18"/>
        <v>2</v>
      </c>
      <c r="X19" s="6" t="b">
        <f t="shared" si="7"/>
        <v>1</v>
      </c>
      <c r="Y19" s="6">
        <f t="shared" si="19"/>
        <v>2</v>
      </c>
      <c r="Z19" s="6" t="b">
        <f t="shared" ref="Z19" si="130">$S19=Y19</f>
        <v>1</v>
      </c>
      <c r="AA19" s="6">
        <f t="shared" si="21"/>
        <v>2</v>
      </c>
      <c r="AB19" s="6" t="b">
        <f t="shared" ref="AB19" si="131">$S19=AA19</f>
        <v>1</v>
      </c>
      <c r="AC19" s="6">
        <f t="shared" si="23"/>
        <v>2</v>
      </c>
      <c r="AD19" s="6" t="b">
        <f t="shared" ref="AD19" si="132">$S19=AC19</f>
        <v>1</v>
      </c>
      <c r="AE19" s="6">
        <f t="shared" si="25"/>
        <v>2</v>
      </c>
      <c r="AF19" s="6" t="b">
        <f t="shared" ref="AF19" si="133">$S19=AE19</f>
        <v>1</v>
      </c>
      <c r="AG19" s="6">
        <f t="shared" si="27"/>
        <v>2</v>
      </c>
      <c r="AH19" s="6" t="b">
        <f t="shared" ref="AH19" si="134">$S19=AG19</f>
        <v>1</v>
      </c>
      <c r="AI19" s="6">
        <f t="shared" si="29"/>
        <v>1</v>
      </c>
      <c r="AJ19" s="6" t="b">
        <f t="shared" ref="AJ19" si="135">$S19=AI19</f>
        <v>0</v>
      </c>
      <c r="AK19" s="6">
        <f>IF(Q19=$E19,1,IF(Q19=$F19,2,0))</f>
        <v>1</v>
      </c>
      <c r="AL19" s="6" t="b">
        <f t="shared" ref="AL19" si="136">$S19=AK19</f>
        <v>0</v>
      </c>
    </row>
    <row r="20" spans="3:38" ht="13.2">
      <c r="C20" s="9">
        <v>43461</v>
      </c>
      <c r="D20" s="3" t="s">
        <v>82</v>
      </c>
      <c r="E20" s="3" t="s">
        <v>40</v>
      </c>
      <c r="F20" s="3" t="s">
        <v>80</v>
      </c>
      <c r="H20" s="4" t="s">
        <v>80</v>
      </c>
      <c r="I20" s="4" t="s">
        <v>80</v>
      </c>
      <c r="J20" s="3" t="s">
        <v>40</v>
      </c>
      <c r="K20" s="3" t="s">
        <v>40</v>
      </c>
      <c r="L20" s="3" t="s">
        <v>40</v>
      </c>
      <c r="M20" s="4" t="s">
        <v>80</v>
      </c>
      <c r="N20" s="4" t="s">
        <v>80</v>
      </c>
      <c r="O20" s="4" t="s">
        <v>80</v>
      </c>
      <c r="P20" s="3" t="s">
        <v>40</v>
      </c>
      <c r="Q20" s="4" t="s">
        <v>80</v>
      </c>
      <c r="S20" s="6">
        <f t="shared" si="16"/>
        <v>2</v>
      </c>
      <c r="T20" s="6"/>
      <c r="U20" s="6">
        <f t="shared" si="17"/>
        <v>2</v>
      </c>
      <c r="V20" s="6" t="b">
        <f t="shared" si="7"/>
        <v>1</v>
      </c>
      <c r="W20" s="6">
        <f t="shared" si="18"/>
        <v>1</v>
      </c>
      <c r="X20" s="6" t="b">
        <f t="shared" si="7"/>
        <v>0</v>
      </c>
      <c r="Y20" s="6">
        <f t="shared" si="19"/>
        <v>1</v>
      </c>
      <c r="Z20" s="6" t="b">
        <f t="shared" ref="Z20" si="137">$S20=Y20</f>
        <v>0</v>
      </c>
      <c r="AA20" s="6">
        <f t="shared" si="21"/>
        <v>1</v>
      </c>
      <c r="AB20" s="6" t="b">
        <f t="shared" ref="AB20" si="138">$S20=AA20</f>
        <v>0</v>
      </c>
      <c r="AC20" s="6">
        <f t="shared" si="23"/>
        <v>2</v>
      </c>
      <c r="AD20" s="6" t="b">
        <f t="shared" ref="AD20" si="139">$S20=AC20</f>
        <v>1</v>
      </c>
      <c r="AE20" s="6">
        <f t="shared" si="25"/>
        <v>2</v>
      </c>
      <c r="AF20" s="6" t="b">
        <f t="shared" ref="AF20" si="140">$S20=AE20</f>
        <v>1</v>
      </c>
      <c r="AG20" s="6">
        <f t="shared" si="27"/>
        <v>2</v>
      </c>
      <c r="AH20" s="6" t="b">
        <f t="shared" ref="AH20" si="141">$S20=AG20</f>
        <v>1</v>
      </c>
      <c r="AI20" s="6">
        <f t="shared" si="29"/>
        <v>1</v>
      </c>
      <c r="AJ20" s="6" t="b">
        <f t="shared" ref="AJ20" si="142">$S20=AI20</f>
        <v>0</v>
      </c>
      <c r="AK20" s="6">
        <f>IF(Q20=$E20,1,IF(Q20=$F20,2,0))</f>
        <v>2</v>
      </c>
      <c r="AL20" s="6" t="b">
        <f t="shared" ref="AL20" si="143">$S20=AK20</f>
        <v>1</v>
      </c>
    </row>
    <row r="21" spans="3:38" ht="13.2">
      <c r="C21" s="9"/>
      <c r="D21" s="3" t="s">
        <v>83</v>
      </c>
      <c r="E21" s="3" t="s">
        <v>104</v>
      </c>
      <c r="F21" s="3" t="s">
        <v>30</v>
      </c>
      <c r="H21" s="4" t="s">
        <v>30</v>
      </c>
      <c r="I21" s="4" t="s">
        <v>30</v>
      </c>
      <c r="J21" s="3" t="s">
        <v>104</v>
      </c>
      <c r="K21" s="4" t="s">
        <v>30</v>
      </c>
      <c r="L21" s="4" t="s">
        <v>30</v>
      </c>
      <c r="M21" s="4" t="s">
        <v>30</v>
      </c>
      <c r="N21" s="4" t="s">
        <v>30</v>
      </c>
      <c r="O21" s="4" t="s">
        <v>30</v>
      </c>
      <c r="P21" s="4" t="s">
        <v>30</v>
      </c>
      <c r="Q21" s="3" t="s">
        <v>104</v>
      </c>
      <c r="S21" s="6">
        <f t="shared" si="16"/>
        <v>2</v>
      </c>
      <c r="T21" s="6"/>
      <c r="U21" s="6">
        <f t="shared" si="17"/>
        <v>2</v>
      </c>
      <c r="V21" s="6" t="b">
        <f t="shared" si="7"/>
        <v>1</v>
      </c>
      <c r="W21" s="6">
        <f t="shared" si="18"/>
        <v>1</v>
      </c>
      <c r="X21" s="6" t="b">
        <f t="shared" si="7"/>
        <v>0</v>
      </c>
      <c r="Y21" s="6">
        <f t="shared" si="19"/>
        <v>2</v>
      </c>
      <c r="Z21" s="6" t="b">
        <f t="shared" ref="Z21" si="144">$S21=Y21</f>
        <v>1</v>
      </c>
      <c r="AA21" s="6">
        <f t="shared" si="21"/>
        <v>2</v>
      </c>
      <c r="AB21" s="6" t="b">
        <f t="shared" ref="AB21" si="145">$S21=AA21</f>
        <v>1</v>
      </c>
      <c r="AC21" s="6">
        <f t="shared" si="23"/>
        <v>2</v>
      </c>
      <c r="AD21" s="6" t="b">
        <f t="shared" ref="AD21" si="146">$S21=AC21</f>
        <v>1</v>
      </c>
      <c r="AE21" s="6">
        <f t="shared" si="25"/>
        <v>2</v>
      </c>
      <c r="AF21" s="6" t="b">
        <f t="shared" ref="AF21" si="147">$S21=AE21</f>
        <v>1</v>
      </c>
      <c r="AG21" s="6">
        <f t="shared" si="27"/>
        <v>2</v>
      </c>
      <c r="AH21" s="6" t="b">
        <f t="shared" ref="AH21" si="148">$S21=AG21</f>
        <v>1</v>
      </c>
      <c r="AI21" s="6">
        <f t="shared" si="29"/>
        <v>2</v>
      </c>
      <c r="AJ21" s="6" t="b">
        <f t="shared" ref="AJ21" si="149">$S21=AI21</f>
        <v>1</v>
      </c>
      <c r="AK21" s="6">
        <f>IF(Q21=$E21,1,IF(Q21=$F21,2,0))</f>
        <v>1</v>
      </c>
      <c r="AL21" s="6" t="b">
        <f t="shared" ref="AL21" si="150">$S21=AK21</f>
        <v>0</v>
      </c>
    </row>
    <row r="22" spans="3:38" ht="13.2">
      <c r="D22" s="3" t="s">
        <v>85</v>
      </c>
      <c r="E22" s="3" t="s">
        <v>132</v>
      </c>
      <c r="F22" s="3" t="s">
        <v>133</v>
      </c>
      <c r="H22" s="4" t="s">
        <v>132</v>
      </c>
      <c r="I22" s="3" t="s">
        <v>133</v>
      </c>
      <c r="J22" s="3" t="s">
        <v>133</v>
      </c>
      <c r="K22" s="4" t="s">
        <v>132</v>
      </c>
      <c r="L22" s="3" t="s">
        <v>133</v>
      </c>
      <c r="M22" s="3" t="s">
        <v>133</v>
      </c>
      <c r="N22" s="4" t="s">
        <v>132</v>
      </c>
      <c r="O22" s="3" t="s">
        <v>133</v>
      </c>
      <c r="P22" s="3" t="s">
        <v>133</v>
      </c>
      <c r="Q22" s="3" t="s">
        <v>133</v>
      </c>
      <c r="S22" s="6">
        <f t="shared" si="16"/>
        <v>1</v>
      </c>
      <c r="T22" s="6"/>
      <c r="U22" s="6">
        <f t="shared" si="17"/>
        <v>2</v>
      </c>
      <c r="V22" s="6" t="b">
        <f t="shared" si="7"/>
        <v>0</v>
      </c>
      <c r="W22" s="6">
        <f t="shared" si="18"/>
        <v>2</v>
      </c>
      <c r="X22" s="6" t="b">
        <f t="shared" si="7"/>
        <v>0</v>
      </c>
      <c r="Y22" s="6">
        <f t="shared" si="19"/>
        <v>1</v>
      </c>
      <c r="Z22" s="6" t="b">
        <f t="shared" ref="Z22" si="151">$S22=Y22</f>
        <v>1</v>
      </c>
      <c r="AA22" s="6">
        <f t="shared" si="21"/>
        <v>2</v>
      </c>
      <c r="AB22" s="6" t="b">
        <f t="shared" ref="AB22" si="152">$S22=AA22</f>
        <v>0</v>
      </c>
      <c r="AC22" s="6">
        <f t="shared" si="23"/>
        <v>2</v>
      </c>
      <c r="AD22" s="6" t="b">
        <f t="shared" ref="AD22" si="153">$S22=AC22</f>
        <v>0</v>
      </c>
      <c r="AE22" s="6">
        <f t="shared" si="25"/>
        <v>1</v>
      </c>
      <c r="AF22" s="6" t="b">
        <f t="shared" ref="AF22" si="154">$S22=AE22</f>
        <v>1</v>
      </c>
      <c r="AG22" s="6">
        <f t="shared" si="27"/>
        <v>2</v>
      </c>
      <c r="AH22" s="6" t="b">
        <f t="shared" ref="AH22" si="155">$S22=AG22</f>
        <v>0</v>
      </c>
      <c r="AI22" s="6">
        <f t="shared" si="29"/>
        <v>2</v>
      </c>
      <c r="AJ22" s="6" t="b">
        <f t="shared" ref="AJ22" si="156">$S22=AI22</f>
        <v>0</v>
      </c>
      <c r="AK22" s="6">
        <f>IF(Q22=$E22,1,IF(Q22=$F22,2,0))</f>
        <v>2</v>
      </c>
      <c r="AL22" s="6" t="b">
        <f t="shared" ref="AL22" si="157">$S22=AK22</f>
        <v>0</v>
      </c>
    </row>
    <row r="23" spans="3:38" ht="13.2">
      <c r="C23" s="9">
        <v>43462</v>
      </c>
      <c r="D23" s="3" t="s">
        <v>97</v>
      </c>
      <c r="E23" s="3" t="s">
        <v>84</v>
      </c>
      <c r="F23" s="3" t="s">
        <v>19</v>
      </c>
      <c r="H23" s="4" t="s">
        <v>19</v>
      </c>
      <c r="I23" s="3" t="s">
        <v>84</v>
      </c>
      <c r="J23" s="4" t="s">
        <v>19</v>
      </c>
      <c r="K23" s="3" t="s">
        <v>84</v>
      </c>
      <c r="L23" s="3" t="s">
        <v>84</v>
      </c>
      <c r="M23" s="3" t="s">
        <v>84</v>
      </c>
      <c r="N23" s="4" t="s">
        <v>19</v>
      </c>
      <c r="O23" s="3" t="s">
        <v>84</v>
      </c>
      <c r="P23" s="4" t="s">
        <v>19</v>
      </c>
      <c r="Q23" s="4" t="s">
        <v>19</v>
      </c>
      <c r="S23" s="6">
        <f t="shared" si="16"/>
        <v>2</v>
      </c>
      <c r="T23" s="6"/>
      <c r="U23" s="6">
        <f t="shared" si="17"/>
        <v>1</v>
      </c>
      <c r="V23" s="6" t="b">
        <f t="shared" si="7"/>
        <v>0</v>
      </c>
      <c r="W23" s="6">
        <f t="shared" si="18"/>
        <v>2</v>
      </c>
      <c r="X23" s="6" t="b">
        <f t="shared" si="7"/>
        <v>1</v>
      </c>
      <c r="Y23" s="6">
        <f t="shared" si="19"/>
        <v>1</v>
      </c>
      <c r="Z23" s="6" t="b">
        <f t="shared" ref="Z23" si="158">$S23=Y23</f>
        <v>0</v>
      </c>
      <c r="AA23" s="6">
        <f t="shared" si="21"/>
        <v>1</v>
      </c>
      <c r="AB23" s="6" t="b">
        <f t="shared" ref="AB23" si="159">$S23=AA23</f>
        <v>0</v>
      </c>
      <c r="AC23" s="6">
        <f t="shared" si="23"/>
        <v>1</v>
      </c>
      <c r="AD23" s="6" t="b">
        <f t="shared" ref="AD23" si="160">$S23=AC23</f>
        <v>0</v>
      </c>
      <c r="AE23" s="6">
        <f t="shared" si="25"/>
        <v>2</v>
      </c>
      <c r="AF23" s="6" t="b">
        <f t="shared" ref="AF23" si="161">$S23=AE23</f>
        <v>1</v>
      </c>
      <c r="AG23" s="6">
        <f t="shared" si="27"/>
        <v>1</v>
      </c>
      <c r="AH23" s="6" t="b">
        <f t="shared" ref="AH23" si="162">$S23=AG23</f>
        <v>0</v>
      </c>
      <c r="AI23" s="6">
        <f t="shared" si="29"/>
        <v>2</v>
      </c>
      <c r="AJ23" s="6" t="b">
        <f t="shared" ref="AJ23" si="163">$S23=AI23</f>
        <v>1</v>
      </c>
      <c r="AK23" s="6">
        <f>IF(Q23=$E23,1,IF(Q23=$F23,2,0))</f>
        <v>2</v>
      </c>
      <c r="AL23" s="6" t="b">
        <f t="shared" ref="AL23" si="164">$S23=AK23</f>
        <v>1</v>
      </c>
    </row>
    <row r="24" spans="3:38" ht="13.2">
      <c r="C24" s="9"/>
      <c r="D24" s="3" t="s">
        <v>90</v>
      </c>
      <c r="E24" s="3" t="s">
        <v>27</v>
      </c>
      <c r="F24" s="3" t="s">
        <v>134</v>
      </c>
      <c r="H24" s="4" t="s">
        <v>134</v>
      </c>
      <c r="I24" s="3" t="s">
        <v>27</v>
      </c>
      <c r="J24" s="4" t="s">
        <v>134</v>
      </c>
      <c r="K24" s="3" t="s">
        <v>27</v>
      </c>
      <c r="L24" s="4" t="s">
        <v>134</v>
      </c>
      <c r="M24" s="4" t="s">
        <v>134</v>
      </c>
      <c r="N24" s="4" t="s">
        <v>134</v>
      </c>
      <c r="O24" s="3" t="s">
        <v>27</v>
      </c>
      <c r="P24" s="4" t="s">
        <v>134</v>
      </c>
      <c r="Q24" s="4" t="s">
        <v>134</v>
      </c>
      <c r="S24" s="6">
        <f t="shared" si="16"/>
        <v>2</v>
      </c>
      <c r="T24" s="6"/>
      <c r="U24" s="6">
        <f t="shared" si="17"/>
        <v>1</v>
      </c>
      <c r="V24" s="6" t="b">
        <f t="shared" si="7"/>
        <v>0</v>
      </c>
      <c r="W24" s="6">
        <f t="shared" si="18"/>
        <v>2</v>
      </c>
      <c r="X24" s="6" t="b">
        <f t="shared" si="7"/>
        <v>1</v>
      </c>
      <c r="Y24" s="6">
        <f t="shared" si="19"/>
        <v>1</v>
      </c>
      <c r="Z24" s="6" t="b">
        <f t="shared" ref="Z24" si="165">$S24=Y24</f>
        <v>0</v>
      </c>
      <c r="AA24" s="6">
        <f t="shared" si="21"/>
        <v>2</v>
      </c>
      <c r="AB24" s="6" t="b">
        <f t="shared" ref="AB24" si="166">$S24=AA24</f>
        <v>1</v>
      </c>
      <c r="AC24" s="6">
        <f t="shared" si="23"/>
        <v>2</v>
      </c>
      <c r="AD24" s="6" t="b">
        <f t="shared" ref="AD24" si="167">$S24=AC24</f>
        <v>1</v>
      </c>
      <c r="AE24" s="6">
        <f t="shared" si="25"/>
        <v>2</v>
      </c>
      <c r="AF24" s="6" t="b">
        <f t="shared" ref="AF24" si="168">$S24=AE24</f>
        <v>1</v>
      </c>
      <c r="AG24" s="6">
        <f t="shared" si="27"/>
        <v>1</v>
      </c>
      <c r="AH24" s="6" t="b">
        <f t="shared" ref="AH24" si="169">$S24=AG24</f>
        <v>0</v>
      </c>
      <c r="AI24" s="6">
        <f t="shared" si="29"/>
        <v>2</v>
      </c>
      <c r="AJ24" s="6" t="b">
        <f t="shared" ref="AJ24" si="170">$S24=AI24</f>
        <v>1</v>
      </c>
      <c r="AK24" s="6">
        <f>IF(Q24=$E24,1,IF(Q24=$F24,2,0))</f>
        <v>2</v>
      </c>
      <c r="AL24" s="6" t="b">
        <f t="shared" ref="AL24" si="171">$S24=AK24</f>
        <v>1</v>
      </c>
    </row>
    <row r="25" spans="3:38" ht="13.2">
      <c r="D25" s="3" t="s">
        <v>91</v>
      </c>
      <c r="E25" s="3" t="s">
        <v>101</v>
      </c>
      <c r="F25" s="3" t="s">
        <v>42</v>
      </c>
      <c r="H25" s="4" t="s">
        <v>42</v>
      </c>
      <c r="I25" s="3" t="s">
        <v>101</v>
      </c>
      <c r="J25" s="3" t="s">
        <v>101</v>
      </c>
      <c r="K25" s="3" t="s">
        <v>101</v>
      </c>
      <c r="L25" s="4" t="s">
        <v>42</v>
      </c>
      <c r="M25" s="4" t="s">
        <v>42</v>
      </c>
      <c r="N25" s="3" t="s">
        <v>101</v>
      </c>
      <c r="O25" s="3" t="s">
        <v>101</v>
      </c>
      <c r="P25" s="4" t="s">
        <v>42</v>
      </c>
      <c r="Q25" s="4" t="s">
        <v>42</v>
      </c>
      <c r="S25" s="6">
        <f t="shared" si="16"/>
        <v>2</v>
      </c>
      <c r="T25" s="6"/>
      <c r="U25" s="6">
        <f t="shared" si="17"/>
        <v>1</v>
      </c>
      <c r="V25" s="6" t="b">
        <f t="shared" si="7"/>
        <v>0</v>
      </c>
      <c r="W25" s="6">
        <f t="shared" si="18"/>
        <v>1</v>
      </c>
      <c r="X25" s="6" t="b">
        <f t="shared" si="7"/>
        <v>0</v>
      </c>
      <c r="Y25" s="6">
        <f t="shared" si="19"/>
        <v>1</v>
      </c>
      <c r="Z25" s="6" t="b">
        <f t="shared" ref="Z25" si="172">$S25=Y25</f>
        <v>0</v>
      </c>
      <c r="AA25" s="6">
        <f t="shared" si="21"/>
        <v>2</v>
      </c>
      <c r="AB25" s="6" t="b">
        <f t="shared" ref="AB25" si="173">$S25=AA25</f>
        <v>1</v>
      </c>
      <c r="AC25" s="6">
        <f t="shared" si="23"/>
        <v>2</v>
      </c>
      <c r="AD25" s="6" t="b">
        <f t="shared" ref="AD25" si="174">$S25=AC25</f>
        <v>1</v>
      </c>
      <c r="AE25" s="6">
        <f t="shared" si="25"/>
        <v>1</v>
      </c>
      <c r="AF25" s="6" t="b">
        <f t="shared" ref="AF25" si="175">$S25=AE25</f>
        <v>0</v>
      </c>
      <c r="AG25" s="6">
        <f t="shared" si="27"/>
        <v>1</v>
      </c>
      <c r="AH25" s="6" t="b">
        <f t="shared" ref="AH25" si="176">$S25=AG25</f>
        <v>0</v>
      </c>
      <c r="AI25" s="6">
        <f t="shared" si="29"/>
        <v>2</v>
      </c>
      <c r="AJ25" s="6" t="b">
        <f t="shared" ref="AJ25" si="177">$S25=AI25</f>
        <v>1</v>
      </c>
      <c r="AK25" s="6">
        <f>IF(Q25=$E25,1,IF(Q25=$F25,2,0))</f>
        <v>2</v>
      </c>
      <c r="AL25" s="6" t="b">
        <f t="shared" ref="AL25" si="178">$S25=AK25</f>
        <v>1</v>
      </c>
    </row>
    <row r="26" spans="3:38" ht="13.2">
      <c r="C26" s="9">
        <v>43463</v>
      </c>
      <c r="D26" s="3" t="s">
        <v>94</v>
      </c>
      <c r="E26" s="3" t="s">
        <v>50</v>
      </c>
      <c r="F26" s="3" t="s">
        <v>89</v>
      </c>
      <c r="H26" s="4" t="s">
        <v>89</v>
      </c>
      <c r="I26" s="4" t="s">
        <v>89</v>
      </c>
      <c r="J26" s="3" t="s">
        <v>50</v>
      </c>
      <c r="K26" s="4" t="s">
        <v>89</v>
      </c>
      <c r="L26" s="3" t="s">
        <v>50</v>
      </c>
      <c r="M26" s="3" t="s">
        <v>50</v>
      </c>
      <c r="N26" s="3" t="s">
        <v>50</v>
      </c>
      <c r="O26" s="3" t="s">
        <v>50</v>
      </c>
      <c r="P26" s="3" t="s">
        <v>50</v>
      </c>
      <c r="Q26" s="4" t="s">
        <v>89</v>
      </c>
      <c r="S26" s="6">
        <f t="shared" si="16"/>
        <v>2</v>
      </c>
      <c r="T26" s="6"/>
      <c r="U26" s="6">
        <f t="shared" si="17"/>
        <v>2</v>
      </c>
      <c r="V26" s="6" t="b">
        <f t="shared" si="7"/>
        <v>1</v>
      </c>
      <c r="W26" s="6">
        <f t="shared" si="18"/>
        <v>1</v>
      </c>
      <c r="X26" s="6" t="b">
        <f t="shared" si="7"/>
        <v>0</v>
      </c>
      <c r="Y26" s="6">
        <f t="shared" si="19"/>
        <v>2</v>
      </c>
      <c r="Z26" s="6" t="b">
        <f t="shared" ref="Z26" si="179">$S26=Y26</f>
        <v>1</v>
      </c>
      <c r="AA26" s="6">
        <f t="shared" si="21"/>
        <v>1</v>
      </c>
      <c r="AB26" s="6" t="b">
        <f t="shared" ref="AB26" si="180">$S26=AA26</f>
        <v>0</v>
      </c>
      <c r="AC26" s="6">
        <f t="shared" si="23"/>
        <v>1</v>
      </c>
      <c r="AD26" s="6" t="b">
        <f t="shared" ref="AD26" si="181">$S26=AC26</f>
        <v>0</v>
      </c>
      <c r="AE26" s="6">
        <f t="shared" si="25"/>
        <v>1</v>
      </c>
      <c r="AF26" s="6" t="b">
        <f t="shared" ref="AF26" si="182">$S26=AE26</f>
        <v>0</v>
      </c>
      <c r="AG26" s="6">
        <f t="shared" si="27"/>
        <v>1</v>
      </c>
      <c r="AH26" s="6" t="b">
        <f t="shared" ref="AH26" si="183">$S26=AG26</f>
        <v>0</v>
      </c>
      <c r="AI26" s="6">
        <f t="shared" si="29"/>
        <v>1</v>
      </c>
      <c r="AJ26" s="6" t="b">
        <f t="shared" ref="AJ26" si="184">$S26=AI26</f>
        <v>0</v>
      </c>
      <c r="AK26" s="6">
        <f>IF(Q26=$E26,1,IF(Q26=$F26,2,0))</f>
        <v>2</v>
      </c>
      <c r="AL26" s="6" t="b">
        <f t="shared" ref="AL26" si="185">$S26=AK26</f>
        <v>1</v>
      </c>
    </row>
    <row r="27" spans="3:38" ht="13.2">
      <c r="C27" s="9"/>
      <c r="D27" s="3" t="s">
        <v>98</v>
      </c>
      <c r="E27" s="3" t="s">
        <v>9</v>
      </c>
      <c r="F27" s="3" t="s">
        <v>135</v>
      </c>
      <c r="H27" s="4" t="s">
        <v>135</v>
      </c>
      <c r="I27" s="3" t="s">
        <v>9</v>
      </c>
      <c r="J27" s="4" t="s">
        <v>135</v>
      </c>
      <c r="K27" s="3" t="s">
        <v>9</v>
      </c>
      <c r="L27" s="3" t="s">
        <v>9</v>
      </c>
      <c r="M27" s="3" t="s">
        <v>9</v>
      </c>
      <c r="N27" s="3" t="s">
        <v>9</v>
      </c>
      <c r="O27" s="4" t="s">
        <v>135</v>
      </c>
      <c r="P27" s="4" t="s">
        <v>135</v>
      </c>
      <c r="Q27" s="4" t="s">
        <v>135</v>
      </c>
      <c r="S27" s="6">
        <f t="shared" si="16"/>
        <v>2</v>
      </c>
      <c r="T27" s="6"/>
      <c r="U27" s="6">
        <f t="shared" si="17"/>
        <v>1</v>
      </c>
      <c r="V27" s="6" t="b">
        <f t="shared" si="7"/>
        <v>0</v>
      </c>
      <c r="W27" s="6">
        <f t="shared" si="18"/>
        <v>2</v>
      </c>
      <c r="X27" s="6" t="b">
        <f t="shared" si="7"/>
        <v>1</v>
      </c>
      <c r="Y27" s="6">
        <f t="shared" si="19"/>
        <v>1</v>
      </c>
      <c r="Z27" s="6" t="b">
        <f t="shared" ref="Z27" si="186">$S27=Y27</f>
        <v>0</v>
      </c>
      <c r="AA27" s="6">
        <f t="shared" si="21"/>
        <v>1</v>
      </c>
      <c r="AB27" s="6" t="b">
        <f t="shared" ref="AB27" si="187">$S27=AA27</f>
        <v>0</v>
      </c>
      <c r="AC27" s="6">
        <f t="shared" si="23"/>
        <v>1</v>
      </c>
      <c r="AD27" s="6" t="b">
        <f t="shared" ref="AD27" si="188">$S27=AC27</f>
        <v>0</v>
      </c>
      <c r="AE27" s="6">
        <f t="shared" si="25"/>
        <v>1</v>
      </c>
      <c r="AF27" s="6" t="b">
        <f t="shared" ref="AF27" si="189">$S27=AE27</f>
        <v>0</v>
      </c>
      <c r="AG27" s="6">
        <f t="shared" si="27"/>
        <v>2</v>
      </c>
      <c r="AH27" s="6" t="b">
        <f t="shared" ref="AH27" si="190">$S27=AG27</f>
        <v>1</v>
      </c>
      <c r="AI27" s="6">
        <f t="shared" si="29"/>
        <v>2</v>
      </c>
      <c r="AJ27" s="6" t="b">
        <f t="shared" ref="AJ27" si="191">$S27=AI27</f>
        <v>1</v>
      </c>
      <c r="AK27" s="6">
        <f>IF(Q27=$E27,1,IF(Q27=$F27,2,0))</f>
        <v>2</v>
      </c>
      <c r="AL27" s="6" t="b">
        <f t="shared" ref="AL27" si="192">$S27=AK27</f>
        <v>1</v>
      </c>
    </row>
    <row r="28" spans="3:38" ht="13.2">
      <c r="C28" s="8">
        <v>43465</v>
      </c>
      <c r="D28" s="3" t="s">
        <v>88</v>
      </c>
      <c r="E28" s="3" t="s">
        <v>136</v>
      </c>
      <c r="F28" s="3" t="s">
        <v>7</v>
      </c>
      <c r="H28" s="4" t="s">
        <v>136</v>
      </c>
      <c r="I28" s="4" t="s">
        <v>136</v>
      </c>
      <c r="J28" s="4" t="s">
        <v>136</v>
      </c>
      <c r="K28" s="4" t="s">
        <v>136</v>
      </c>
      <c r="L28" s="4" t="s">
        <v>136</v>
      </c>
      <c r="M28" s="4" t="s">
        <v>136</v>
      </c>
      <c r="N28" s="4" t="s">
        <v>136</v>
      </c>
      <c r="O28" s="3" t="s">
        <v>7</v>
      </c>
      <c r="P28" s="4" t="s">
        <v>136</v>
      </c>
      <c r="Q28" s="4" t="s">
        <v>136</v>
      </c>
      <c r="S28" s="6">
        <f t="shared" si="16"/>
        <v>1</v>
      </c>
      <c r="T28" s="6"/>
      <c r="U28" s="6">
        <f t="shared" si="17"/>
        <v>1</v>
      </c>
      <c r="V28" s="6" t="b">
        <f t="shared" si="7"/>
        <v>1</v>
      </c>
      <c r="W28" s="6">
        <f t="shared" si="18"/>
        <v>1</v>
      </c>
      <c r="X28" s="6" t="b">
        <f t="shared" si="7"/>
        <v>1</v>
      </c>
      <c r="Y28" s="6">
        <f t="shared" si="19"/>
        <v>1</v>
      </c>
      <c r="Z28" s="6" t="b">
        <f t="shared" ref="Z28" si="193">$S28=Y28</f>
        <v>1</v>
      </c>
      <c r="AA28" s="6">
        <f t="shared" si="21"/>
        <v>1</v>
      </c>
      <c r="AB28" s="6" t="b">
        <f t="shared" ref="AB28" si="194">$S28=AA28</f>
        <v>1</v>
      </c>
      <c r="AC28" s="6">
        <f t="shared" si="23"/>
        <v>1</v>
      </c>
      <c r="AD28" s="6" t="b">
        <f t="shared" ref="AD28" si="195">$S28=AC28</f>
        <v>1</v>
      </c>
      <c r="AE28" s="6">
        <f t="shared" si="25"/>
        <v>1</v>
      </c>
      <c r="AF28" s="6" t="b">
        <f t="shared" ref="AF28" si="196">$S28=AE28</f>
        <v>1</v>
      </c>
      <c r="AG28" s="6">
        <f t="shared" si="27"/>
        <v>2</v>
      </c>
      <c r="AH28" s="6" t="b">
        <f t="shared" ref="AH28" si="197">$S28=AG28</f>
        <v>0</v>
      </c>
      <c r="AI28" s="6">
        <f t="shared" si="29"/>
        <v>1</v>
      </c>
      <c r="AJ28" s="6" t="b">
        <f t="shared" ref="AJ28" si="198">$S28=AI28</f>
        <v>1</v>
      </c>
      <c r="AK28" s="6">
        <f>IF(Q28=$E28,1,IF(Q28=$F28,2,0))</f>
        <v>1</v>
      </c>
      <c r="AL28" s="6" t="b">
        <f t="shared" ref="AL28" si="199">$S28=AK28</f>
        <v>1</v>
      </c>
    </row>
    <row r="29" spans="3:38" ht="13.2">
      <c r="D29" s="3" t="s">
        <v>95</v>
      </c>
      <c r="E29" s="3" t="s">
        <v>29</v>
      </c>
      <c r="F29" s="3" t="s">
        <v>137</v>
      </c>
      <c r="G29" s="16"/>
      <c r="H29" s="4" t="s">
        <v>29</v>
      </c>
      <c r="I29" s="4" t="s">
        <v>29</v>
      </c>
      <c r="J29" s="4" t="s">
        <v>29</v>
      </c>
      <c r="K29" s="4" t="s">
        <v>29</v>
      </c>
      <c r="L29" s="4" t="s">
        <v>29</v>
      </c>
      <c r="M29" s="4" t="s">
        <v>29</v>
      </c>
      <c r="N29" s="4" t="s">
        <v>29</v>
      </c>
      <c r="O29" s="4" t="s">
        <v>29</v>
      </c>
      <c r="P29" s="4" t="s">
        <v>29</v>
      </c>
      <c r="Q29" s="3" t="s">
        <v>137</v>
      </c>
      <c r="S29" s="6">
        <f t="shared" si="16"/>
        <v>1</v>
      </c>
      <c r="T29" s="6"/>
      <c r="U29" s="6">
        <f t="shared" si="17"/>
        <v>1</v>
      </c>
      <c r="V29" s="6" t="b">
        <f t="shared" si="7"/>
        <v>1</v>
      </c>
      <c r="W29" s="6">
        <f t="shared" si="18"/>
        <v>1</v>
      </c>
      <c r="X29" s="6" t="b">
        <f t="shared" si="7"/>
        <v>1</v>
      </c>
      <c r="Y29" s="6">
        <f t="shared" si="19"/>
        <v>1</v>
      </c>
      <c r="Z29" s="6" t="b">
        <f t="shared" ref="Z29" si="200">$S29=Y29</f>
        <v>1</v>
      </c>
      <c r="AA29" s="6">
        <f t="shared" si="21"/>
        <v>1</v>
      </c>
      <c r="AB29" s="6" t="b">
        <f t="shared" ref="AB29" si="201">$S29=AA29</f>
        <v>1</v>
      </c>
      <c r="AC29" s="6">
        <f t="shared" si="23"/>
        <v>1</v>
      </c>
      <c r="AD29" s="6" t="b">
        <f t="shared" ref="AD29" si="202">$S29=AC29</f>
        <v>1</v>
      </c>
      <c r="AE29" s="6">
        <f t="shared" si="25"/>
        <v>1</v>
      </c>
      <c r="AF29" s="6" t="b">
        <f t="shared" ref="AF29" si="203">$S29=AE29</f>
        <v>1</v>
      </c>
      <c r="AG29" s="6">
        <f t="shared" si="27"/>
        <v>1</v>
      </c>
      <c r="AH29" s="6" t="b">
        <f t="shared" ref="AH29" si="204">$S29=AG29</f>
        <v>1</v>
      </c>
      <c r="AI29" s="6">
        <f t="shared" si="29"/>
        <v>1</v>
      </c>
      <c r="AJ29" s="6" t="b">
        <f t="shared" ref="AJ29" si="205">$S29=AI29</f>
        <v>1</v>
      </c>
      <c r="AK29" s="6">
        <f>IF(Q29=$E29,1,IF(Q29=$F29,2,0))</f>
        <v>2</v>
      </c>
      <c r="AL29" s="6" t="b">
        <f t="shared" ref="AL29" si="206">$S29=AK29</f>
        <v>0</v>
      </c>
    </row>
    <row r="30" spans="3:38" ht="13.2">
      <c r="C30" s="9"/>
      <c r="D30" s="3" t="s">
        <v>112</v>
      </c>
      <c r="E30" s="3" t="s">
        <v>93</v>
      </c>
      <c r="F30" s="3" t="s">
        <v>67</v>
      </c>
      <c r="H30" s="4" t="s">
        <v>67</v>
      </c>
      <c r="I30" s="4" t="s">
        <v>67</v>
      </c>
      <c r="J30" s="3" t="s">
        <v>93</v>
      </c>
      <c r="K30" s="4" t="s">
        <v>67</v>
      </c>
      <c r="L30" s="4" t="s">
        <v>67</v>
      </c>
      <c r="M30" s="4" t="s">
        <v>67</v>
      </c>
      <c r="N30" s="3" t="s">
        <v>93</v>
      </c>
      <c r="O30" s="4" t="s">
        <v>67</v>
      </c>
      <c r="P30" s="4" t="s">
        <v>67</v>
      </c>
      <c r="Q30" s="3" t="s">
        <v>93</v>
      </c>
      <c r="S30" s="6">
        <f t="shared" si="16"/>
        <v>2</v>
      </c>
      <c r="T30" s="6"/>
      <c r="U30" s="6">
        <f t="shared" si="17"/>
        <v>2</v>
      </c>
      <c r="V30" s="6" t="b">
        <f t="shared" si="7"/>
        <v>1</v>
      </c>
      <c r="W30" s="6">
        <f t="shared" si="18"/>
        <v>1</v>
      </c>
      <c r="X30" s="6" t="b">
        <f t="shared" si="7"/>
        <v>0</v>
      </c>
      <c r="Y30" s="6">
        <f t="shared" si="19"/>
        <v>2</v>
      </c>
      <c r="Z30" s="6" t="b">
        <f t="shared" ref="Z30" si="207">$S30=Y30</f>
        <v>1</v>
      </c>
      <c r="AA30" s="6">
        <f t="shared" si="21"/>
        <v>2</v>
      </c>
      <c r="AB30" s="6" t="b">
        <f t="shared" ref="AB30" si="208">$S30=AA30</f>
        <v>1</v>
      </c>
      <c r="AC30" s="6">
        <f t="shared" si="23"/>
        <v>2</v>
      </c>
      <c r="AD30" s="6" t="b">
        <f t="shared" ref="AD30" si="209">$S30=AC30</f>
        <v>1</v>
      </c>
      <c r="AE30" s="6">
        <f t="shared" si="25"/>
        <v>1</v>
      </c>
      <c r="AF30" s="6" t="b">
        <f t="shared" ref="AF30" si="210">$S30=AE30</f>
        <v>0</v>
      </c>
      <c r="AG30" s="6">
        <f t="shared" si="27"/>
        <v>2</v>
      </c>
      <c r="AH30" s="6" t="b">
        <f t="shared" ref="AH30" si="211">$S30=AG30</f>
        <v>1</v>
      </c>
      <c r="AI30" s="6">
        <f t="shared" si="29"/>
        <v>2</v>
      </c>
      <c r="AJ30" s="6" t="b">
        <f t="shared" ref="AJ30" si="212">$S30=AI30</f>
        <v>1</v>
      </c>
      <c r="AK30" s="6">
        <f>IF(Q30=$E30,1,IF(Q30=$F30,2,0))</f>
        <v>1</v>
      </c>
      <c r="AL30" s="6" t="b">
        <f t="shared" ref="AL30" si="213">$S30=AK30</f>
        <v>0</v>
      </c>
    </row>
    <row r="31" spans="3:38" ht="13.2">
      <c r="D31" s="3" t="s">
        <v>100</v>
      </c>
      <c r="E31" s="3" t="s">
        <v>87</v>
      </c>
      <c r="F31" s="3" t="s">
        <v>20</v>
      </c>
      <c r="H31" s="4" t="s">
        <v>20</v>
      </c>
      <c r="I31" s="3" t="s">
        <v>87</v>
      </c>
      <c r="J31" s="3" t="s">
        <v>87</v>
      </c>
      <c r="K31" s="3" t="s">
        <v>87</v>
      </c>
      <c r="L31" s="3" t="s">
        <v>87</v>
      </c>
      <c r="M31" s="4" t="s">
        <v>20</v>
      </c>
      <c r="N31" s="4" t="s">
        <v>20</v>
      </c>
      <c r="O31" s="3" t="s">
        <v>87</v>
      </c>
      <c r="P31" s="4" t="s">
        <v>20</v>
      </c>
      <c r="Q31" s="3" t="s">
        <v>87</v>
      </c>
      <c r="S31" s="6">
        <f t="shared" si="16"/>
        <v>2</v>
      </c>
      <c r="T31" s="6"/>
      <c r="U31" s="6">
        <f t="shared" si="17"/>
        <v>1</v>
      </c>
      <c r="V31" s="6" t="b">
        <f t="shared" si="7"/>
        <v>0</v>
      </c>
      <c r="W31" s="6">
        <f t="shared" si="18"/>
        <v>1</v>
      </c>
      <c r="X31" s="6" t="b">
        <f t="shared" si="7"/>
        <v>0</v>
      </c>
      <c r="Y31" s="6">
        <f t="shared" si="19"/>
        <v>1</v>
      </c>
      <c r="Z31" s="6" t="b">
        <f t="shared" ref="Z31" si="214">$S31=Y31</f>
        <v>0</v>
      </c>
      <c r="AA31" s="6">
        <f t="shared" si="21"/>
        <v>1</v>
      </c>
      <c r="AB31" s="6" t="b">
        <f t="shared" ref="AB31" si="215">$S31=AA31</f>
        <v>0</v>
      </c>
      <c r="AC31" s="6">
        <f t="shared" si="23"/>
        <v>2</v>
      </c>
      <c r="AD31" s="6" t="b">
        <f t="shared" ref="AD31" si="216">$S31=AC31</f>
        <v>1</v>
      </c>
      <c r="AE31" s="6">
        <f t="shared" si="25"/>
        <v>2</v>
      </c>
      <c r="AF31" s="6" t="b">
        <f t="shared" ref="AF31" si="217">$S31=AE31</f>
        <v>1</v>
      </c>
      <c r="AG31" s="6">
        <f t="shared" si="27"/>
        <v>1</v>
      </c>
      <c r="AH31" s="6" t="b">
        <f t="shared" ref="AH31" si="218">$S31=AG31</f>
        <v>0</v>
      </c>
      <c r="AI31" s="6">
        <f t="shared" si="29"/>
        <v>2</v>
      </c>
      <c r="AJ31" s="6" t="b">
        <f t="shared" ref="AJ31" si="219">$S31=AI31</f>
        <v>1</v>
      </c>
      <c r="AK31" s="6">
        <f>IF(Q31=$E31,1,IF(Q31=$F31,2,0))</f>
        <v>1</v>
      </c>
      <c r="AL31" s="6" t="b">
        <f t="shared" ref="AL31" si="220">$S31=AK31</f>
        <v>0</v>
      </c>
    </row>
    <row r="32" spans="3:38" ht="13.2">
      <c r="C32" s="8"/>
      <c r="D32" s="3" t="s">
        <v>92</v>
      </c>
      <c r="E32" s="3" t="s">
        <v>43</v>
      </c>
      <c r="F32" s="3" t="s">
        <v>21</v>
      </c>
      <c r="H32" s="4" t="s">
        <v>43</v>
      </c>
      <c r="I32" s="3" t="s">
        <v>21</v>
      </c>
      <c r="J32" s="4" t="s">
        <v>43</v>
      </c>
      <c r="K32" s="4" t="s">
        <v>43</v>
      </c>
      <c r="L32" s="3" t="s">
        <v>21</v>
      </c>
      <c r="M32" s="3" t="s">
        <v>21</v>
      </c>
      <c r="N32" s="4" t="s">
        <v>43</v>
      </c>
      <c r="O32" s="4" t="s">
        <v>43</v>
      </c>
      <c r="P32" s="3" t="s">
        <v>21</v>
      </c>
      <c r="Q32" s="4" t="s">
        <v>43</v>
      </c>
      <c r="S32" s="6">
        <f t="shared" si="16"/>
        <v>1</v>
      </c>
      <c r="T32" s="6"/>
      <c r="U32" s="6">
        <f t="shared" si="17"/>
        <v>2</v>
      </c>
      <c r="V32" s="6" t="b">
        <f t="shared" si="7"/>
        <v>0</v>
      </c>
      <c r="W32" s="6">
        <f t="shared" si="18"/>
        <v>1</v>
      </c>
      <c r="X32" s="6" t="b">
        <f t="shared" si="7"/>
        <v>1</v>
      </c>
      <c r="Y32" s="6">
        <f t="shared" si="19"/>
        <v>1</v>
      </c>
      <c r="Z32" s="6" t="b">
        <f t="shared" ref="Z32" si="221">$S32=Y32</f>
        <v>1</v>
      </c>
      <c r="AA32" s="6">
        <f t="shared" si="21"/>
        <v>2</v>
      </c>
      <c r="AB32" s="6" t="b">
        <f t="shared" ref="AB32" si="222">$S32=AA32</f>
        <v>0</v>
      </c>
      <c r="AC32" s="6">
        <f t="shared" si="23"/>
        <v>2</v>
      </c>
      <c r="AD32" s="6" t="b">
        <f t="shared" ref="AD32" si="223">$S32=AC32</f>
        <v>0</v>
      </c>
      <c r="AE32" s="6">
        <f t="shared" si="25"/>
        <v>1</v>
      </c>
      <c r="AF32" s="6" t="b">
        <f t="shared" ref="AF32" si="224">$S32=AE32</f>
        <v>1</v>
      </c>
      <c r="AG32" s="6">
        <f t="shared" si="27"/>
        <v>1</v>
      </c>
      <c r="AH32" s="6" t="b">
        <f t="shared" ref="AH32" si="225">$S32=AG32</f>
        <v>1</v>
      </c>
      <c r="AI32" s="6">
        <f t="shared" si="29"/>
        <v>2</v>
      </c>
      <c r="AJ32" s="6" t="b">
        <f t="shared" ref="AJ32" si="226">$S32=AI32</f>
        <v>0</v>
      </c>
      <c r="AK32" s="6">
        <f>IF(Q32=$E32,1,IF(Q32=$F32,2,0))</f>
        <v>1</v>
      </c>
      <c r="AL32" s="6" t="b">
        <f t="shared" ref="AL32" si="227">$S32=AK32</f>
        <v>1</v>
      </c>
    </row>
    <row r="33" spans="2:38" ht="13.2">
      <c r="C33" s="7"/>
      <c r="D33" s="3" t="s">
        <v>113</v>
      </c>
      <c r="E33" s="3" t="s">
        <v>25</v>
      </c>
      <c r="F33" s="3" t="s">
        <v>17</v>
      </c>
      <c r="H33" s="4" t="s">
        <v>17</v>
      </c>
      <c r="I33" s="3" t="s">
        <v>25</v>
      </c>
      <c r="J33" s="4" t="s">
        <v>17</v>
      </c>
      <c r="K33" s="3" t="s">
        <v>25</v>
      </c>
      <c r="L33" s="4" t="s">
        <v>17</v>
      </c>
      <c r="M33" s="4" t="s">
        <v>17</v>
      </c>
      <c r="N33" s="4" t="s">
        <v>17</v>
      </c>
      <c r="O33" s="4" t="s">
        <v>17</v>
      </c>
      <c r="P33" s="3" t="s">
        <v>25</v>
      </c>
      <c r="Q33" s="3" t="s">
        <v>25</v>
      </c>
      <c r="S33" s="6">
        <f t="shared" si="16"/>
        <v>2</v>
      </c>
      <c r="T33" s="6"/>
      <c r="U33" s="6">
        <f t="shared" si="17"/>
        <v>1</v>
      </c>
      <c r="V33" s="6" t="b">
        <f t="shared" si="7"/>
        <v>0</v>
      </c>
      <c r="W33" s="6">
        <f t="shared" si="18"/>
        <v>2</v>
      </c>
      <c r="X33" s="6" t="b">
        <f t="shared" si="7"/>
        <v>1</v>
      </c>
      <c r="Y33" s="6">
        <f t="shared" si="19"/>
        <v>1</v>
      </c>
      <c r="Z33" s="6" t="b">
        <f t="shared" ref="Z33" si="228">$S33=Y33</f>
        <v>0</v>
      </c>
      <c r="AA33" s="6">
        <f t="shared" si="21"/>
        <v>2</v>
      </c>
      <c r="AB33" s="6" t="b">
        <f t="shared" ref="AB33" si="229">$S33=AA33</f>
        <v>1</v>
      </c>
      <c r="AC33" s="6">
        <f t="shared" si="23"/>
        <v>2</v>
      </c>
      <c r="AD33" s="6" t="b">
        <f t="shared" ref="AD33" si="230">$S33=AC33</f>
        <v>1</v>
      </c>
      <c r="AE33" s="6">
        <f t="shared" si="25"/>
        <v>2</v>
      </c>
      <c r="AF33" s="6" t="b">
        <f t="shared" ref="AF33" si="231">$S33=AE33</f>
        <v>1</v>
      </c>
      <c r="AG33" s="6">
        <f t="shared" si="27"/>
        <v>2</v>
      </c>
      <c r="AH33" s="6" t="b">
        <f t="shared" ref="AH33" si="232">$S33=AG33</f>
        <v>1</v>
      </c>
      <c r="AI33" s="6">
        <f t="shared" si="29"/>
        <v>1</v>
      </c>
      <c r="AJ33" s="6" t="b">
        <f t="shared" ref="AJ33" si="233">$S33=AI33</f>
        <v>0</v>
      </c>
      <c r="AK33" s="6">
        <f>IF(Q33=$E33,1,IF(Q33=$F33,2,0))</f>
        <v>1</v>
      </c>
      <c r="AL33" s="6" t="b">
        <f t="shared" ref="AL33" si="234">$S33=AK33</f>
        <v>0</v>
      </c>
    </row>
    <row r="34" spans="2:38" ht="13.2">
      <c r="C34" s="8">
        <v>43466</v>
      </c>
      <c r="D34" s="3" t="s">
        <v>102</v>
      </c>
      <c r="E34" s="3" t="s">
        <v>8</v>
      </c>
      <c r="F34" s="3" t="s">
        <v>12</v>
      </c>
      <c r="H34" s="4" t="s">
        <v>12</v>
      </c>
      <c r="I34" s="3" t="s">
        <v>8</v>
      </c>
      <c r="J34" s="3" t="s">
        <v>8</v>
      </c>
      <c r="K34" s="3" t="s">
        <v>8</v>
      </c>
      <c r="L34" s="3" t="s">
        <v>8</v>
      </c>
      <c r="M34" s="3" t="s">
        <v>8</v>
      </c>
      <c r="N34" s="4" t="s">
        <v>12</v>
      </c>
      <c r="O34" s="3" t="s">
        <v>8</v>
      </c>
      <c r="P34" s="3" t="s">
        <v>8</v>
      </c>
      <c r="Q34" s="3" t="s">
        <v>8</v>
      </c>
      <c r="S34" s="6">
        <f t="shared" si="16"/>
        <v>2</v>
      </c>
      <c r="T34" s="6"/>
      <c r="U34" s="6">
        <f t="shared" si="17"/>
        <v>1</v>
      </c>
      <c r="V34" s="6" t="b">
        <f t="shared" si="7"/>
        <v>0</v>
      </c>
      <c r="W34" s="6">
        <f t="shared" si="18"/>
        <v>1</v>
      </c>
      <c r="X34" s="6" t="b">
        <f t="shared" si="7"/>
        <v>0</v>
      </c>
      <c r="Y34" s="6">
        <f t="shared" si="19"/>
        <v>1</v>
      </c>
      <c r="Z34" s="6" t="b">
        <f t="shared" ref="Z34" si="235">$S34=Y34</f>
        <v>0</v>
      </c>
      <c r="AA34" s="6">
        <f t="shared" si="21"/>
        <v>1</v>
      </c>
      <c r="AB34" s="6" t="b">
        <f t="shared" ref="AB34" si="236">$S34=AA34</f>
        <v>0</v>
      </c>
      <c r="AC34" s="6">
        <f t="shared" si="23"/>
        <v>1</v>
      </c>
      <c r="AD34" s="6" t="b">
        <f t="shared" ref="AD34" si="237">$S34=AC34</f>
        <v>0</v>
      </c>
      <c r="AE34" s="6">
        <f t="shared" si="25"/>
        <v>2</v>
      </c>
      <c r="AF34" s="6" t="b">
        <f t="shared" ref="AF34" si="238">$S34=AE34</f>
        <v>1</v>
      </c>
      <c r="AG34" s="6">
        <f t="shared" si="27"/>
        <v>1</v>
      </c>
      <c r="AH34" s="6" t="b">
        <f t="shared" ref="AH34" si="239">$S34=AG34</f>
        <v>0</v>
      </c>
      <c r="AI34" s="6">
        <f t="shared" si="29"/>
        <v>1</v>
      </c>
      <c r="AJ34" s="6" t="b">
        <f t="shared" ref="AJ34" si="240">$S34=AI34</f>
        <v>0</v>
      </c>
      <c r="AK34" s="6">
        <f>IF(Q34=$E34,1,IF(Q34=$F34,2,0))</f>
        <v>1</v>
      </c>
      <c r="AL34" s="6" t="b">
        <f t="shared" ref="AL34" si="241">$S34=AK34</f>
        <v>0</v>
      </c>
    </row>
    <row r="35" spans="2:38" ht="13.2">
      <c r="D35" s="3" t="s">
        <v>114</v>
      </c>
      <c r="E35" s="3" t="s">
        <v>51</v>
      </c>
      <c r="F35" s="3" t="s">
        <v>26</v>
      </c>
      <c r="H35" s="4" t="s">
        <v>51</v>
      </c>
      <c r="I35" s="4" t="s">
        <v>51</v>
      </c>
      <c r="J35" s="4" t="s">
        <v>51</v>
      </c>
      <c r="K35" s="3" t="s">
        <v>26</v>
      </c>
      <c r="L35" s="3" t="s">
        <v>26</v>
      </c>
      <c r="M35" s="3" t="s">
        <v>26</v>
      </c>
      <c r="N35" s="3" t="s">
        <v>26</v>
      </c>
      <c r="O35" s="3" t="s">
        <v>26</v>
      </c>
      <c r="P35" s="4" t="s">
        <v>51</v>
      </c>
      <c r="Q35" s="4" t="s">
        <v>51</v>
      </c>
      <c r="S35" s="6">
        <f t="shared" si="16"/>
        <v>1</v>
      </c>
      <c r="T35" s="6"/>
      <c r="U35" s="6">
        <f t="shared" si="17"/>
        <v>1</v>
      </c>
      <c r="V35" s="6" t="b">
        <f t="shared" si="7"/>
        <v>1</v>
      </c>
      <c r="W35" s="6">
        <f t="shared" si="18"/>
        <v>1</v>
      </c>
      <c r="X35" s="6" t="b">
        <f t="shared" si="7"/>
        <v>1</v>
      </c>
      <c r="Y35" s="6">
        <f t="shared" si="19"/>
        <v>2</v>
      </c>
      <c r="Z35" s="6" t="b">
        <f t="shared" ref="Z35" si="242">$S35=Y35</f>
        <v>0</v>
      </c>
      <c r="AA35" s="6">
        <f t="shared" si="21"/>
        <v>2</v>
      </c>
      <c r="AB35" s="6" t="b">
        <f t="shared" ref="AB35" si="243">$S35=AA35</f>
        <v>0</v>
      </c>
      <c r="AC35" s="6">
        <f t="shared" si="23"/>
        <v>2</v>
      </c>
      <c r="AD35" s="6" t="b">
        <f t="shared" ref="AD35" si="244">$S35=AC35</f>
        <v>0</v>
      </c>
      <c r="AE35" s="6">
        <f t="shared" si="25"/>
        <v>2</v>
      </c>
      <c r="AF35" s="6" t="b">
        <f t="shared" ref="AF35" si="245">$S35=AE35</f>
        <v>0</v>
      </c>
      <c r="AG35" s="6">
        <f t="shared" si="27"/>
        <v>2</v>
      </c>
      <c r="AH35" s="6" t="b">
        <f t="shared" ref="AH35" si="246">$S35=AG35</f>
        <v>0</v>
      </c>
      <c r="AI35" s="6">
        <f t="shared" si="29"/>
        <v>1</v>
      </c>
      <c r="AJ35" s="6" t="b">
        <f t="shared" ref="AJ35" si="247">$S35=AI35</f>
        <v>1</v>
      </c>
      <c r="AK35" s="6">
        <f>IF(Q35=$E35,1,IF(Q35=$F35,2,0))</f>
        <v>1</v>
      </c>
      <c r="AL35" s="6" t="b">
        <f t="shared" ref="AL35" si="248">$S35=AK35</f>
        <v>1</v>
      </c>
    </row>
    <row r="36" spans="2:38">
      <c r="J36" s="13"/>
      <c r="M36" s="13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2:38">
      <c r="B37" s="2"/>
      <c r="C37" s="8"/>
      <c r="J37" s="13"/>
      <c r="M37" s="13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2:38">
      <c r="J38" s="13"/>
      <c r="M38" s="13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spans="2:38">
      <c r="C39" s="10" t="s">
        <v>52</v>
      </c>
      <c r="J39" s="13"/>
      <c r="M39" s="13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2:38" ht="13.2">
      <c r="C40" s="8">
        <v>43463</v>
      </c>
      <c r="D40" s="3" t="s">
        <v>111</v>
      </c>
      <c r="E40" s="3" t="s">
        <v>31</v>
      </c>
      <c r="F40" s="3" t="s">
        <v>44</v>
      </c>
      <c r="H40" s="4" t="s">
        <v>31</v>
      </c>
      <c r="I40" s="3" t="s">
        <v>44</v>
      </c>
      <c r="J40" s="3" t="s">
        <v>44</v>
      </c>
      <c r="K40" s="3" t="s">
        <v>44</v>
      </c>
      <c r="L40" s="3" t="s">
        <v>44</v>
      </c>
      <c r="M40" s="3" t="s">
        <v>44</v>
      </c>
      <c r="N40" s="3" t="s">
        <v>44</v>
      </c>
      <c r="O40" s="3" t="s">
        <v>44</v>
      </c>
      <c r="P40" s="3" t="s">
        <v>44</v>
      </c>
      <c r="Q40" s="3" t="s">
        <v>44</v>
      </c>
      <c r="S40" s="6">
        <f t="shared" si="16"/>
        <v>1</v>
      </c>
      <c r="T40" s="6"/>
      <c r="U40" s="6">
        <f t="shared" si="17"/>
        <v>2</v>
      </c>
      <c r="V40" s="6" t="b">
        <f>$S40=U40</f>
        <v>0</v>
      </c>
      <c r="W40" s="6">
        <f t="shared" si="18"/>
        <v>2</v>
      </c>
      <c r="X40" s="6" t="b">
        <f>$S40=W40</f>
        <v>0</v>
      </c>
      <c r="Y40" s="6">
        <f t="shared" si="19"/>
        <v>2</v>
      </c>
      <c r="Z40" s="6" t="b">
        <f>$S40=Y40</f>
        <v>0</v>
      </c>
      <c r="AA40" s="6">
        <f t="shared" si="21"/>
        <v>2</v>
      </c>
      <c r="AB40" s="6" t="b">
        <f>$S40=AA40</f>
        <v>0</v>
      </c>
      <c r="AC40" s="6">
        <f t="shared" si="23"/>
        <v>2</v>
      </c>
      <c r="AD40" s="6" t="b">
        <f>$S40=AC40</f>
        <v>0</v>
      </c>
      <c r="AE40" s="6">
        <f t="shared" si="25"/>
        <v>2</v>
      </c>
      <c r="AF40" s="6" t="b">
        <f>$S40=AE40</f>
        <v>0</v>
      </c>
      <c r="AG40" s="6">
        <f t="shared" si="27"/>
        <v>2</v>
      </c>
      <c r="AH40" s="6" t="b">
        <f>$S40=AG40</f>
        <v>0</v>
      </c>
      <c r="AI40" s="6">
        <f t="shared" si="29"/>
        <v>2</v>
      </c>
      <c r="AJ40" s="6" t="b">
        <f>$S40=AI40</f>
        <v>0</v>
      </c>
      <c r="AK40" s="6">
        <f>IF(Q40=$E40,1,IF(Q40=$F40,2,0))</f>
        <v>2</v>
      </c>
      <c r="AL40" s="6" t="b">
        <f>$S40=AK40</f>
        <v>0</v>
      </c>
    </row>
    <row r="41" spans="2:38" ht="13.2">
      <c r="C41" s="9"/>
      <c r="D41" s="3" t="s">
        <v>115</v>
      </c>
      <c r="E41" s="3" t="s">
        <v>18</v>
      </c>
      <c r="F41" s="3" t="s">
        <v>103</v>
      </c>
      <c r="H41" s="4" t="s">
        <v>18</v>
      </c>
      <c r="I41" s="4" t="s">
        <v>18</v>
      </c>
      <c r="J41" s="4" t="s">
        <v>18</v>
      </c>
      <c r="K41" s="4" t="s">
        <v>18</v>
      </c>
      <c r="L41" s="4" t="s">
        <v>18</v>
      </c>
      <c r="M41" s="4" t="s">
        <v>18</v>
      </c>
      <c r="N41" s="4" t="s">
        <v>18</v>
      </c>
      <c r="O41" s="4" t="s">
        <v>18</v>
      </c>
      <c r="P41" s="4" t="s">
        <v>18</v>
      </c>
      <c r="Q41" s="4" t="s">
        <v>18</v>
      </c>
      <c r="S41" s="6">
        <f t="shared" si="16"/>
        <v>1</v>
      </c>
      <c r="T41" s="6"/>
      <c r="U41" s="6">
        <f t="shared" si="17"/>
        <v>1</v>
      </c>
      <c r="V41" s="6" t="b">
        <f t="shared" ref="V41:X45" si="249">$S41=U41</f>
        <v>1</v>
      </c>
      <c r="W41" s="6">
        <f t="shared" si="18"/>
        <v>1</v>
      </c>
      <c r="X41" s="6" t="b">
        <f t="shared" si="249"/>
        <v>1</v>
      </c>
      <c r="Y41" s="6">
        <f t="shared" si="19"/>
        <v>1</v>
      </c>
      <c r="Z41" s="6" t="b">
        <f t="shared" ref="Z41" si="250">$S41=Y41</f>
        <v>1</v>
      </c>
      <c r="AA41" s="6">
        <f t="shared" si="21"/>
        <v>1</v>
      </c>
      <c r="AB41" s="6" t="b">
        <f t="shared" ref="AB41" si="251">$S41=AA41</f>
        <v>1</v>
      </c>
      <c r="AC41" s="6">
        <f t="shared" si="23"/>
        <v>1</v>
      </c>
      <c r="AD41" s="6" t="b">
        <f t="shared" ref="AD41" si="252">$S41=AC41</f>
        <v>1</v>
      </c>
      <c r="AE41" s="6">
        <f t="shared" si="25"/>
        <v>1</v>
      </c>
      <c r="AF41" s="6" t="b">
        <f t="shared" ref="AF41" si="253">$S41=AE41</f>
        <v>1</v>
      </c>
      <c r="AG41" s="6">
        <f t="shared" si="27"/>
        <v>1</v>
      </c>
      <c r="AH41" s="6" t="b">
        <f t="shared" ref="AH41" si="254">$S41=AG41</f>
        <v>1</v>
      </c>
      <c r="AI41" s="6">
        <f t="shared" si="29"/>
        <v>1</v>
      </c>
      <c r="AJ41" s="6" t="b">
        <f t="shared" ref="AJ41" si="255">$S41=AI41</f>
        <v>1</v>
      </c>
      <c r="AK41" s="6">
        <f>IF(Q41=$E41,1,IF(Q41=$F41,2,0))</f>
        <v>1</v>
      </c>
      <c r="AL41" s="6" t="b">
        <f t="shared" ref="AL41" si="256">$S41=AK41</f>
        <v>1</v>
      </c>
    </row>
    <row r="42" spans="2:38" ht="13.2">
      <c r="D42" s="3" t="s">
        <v>116</v>
      </c>
      <c r="E42" s="3" t="s">
        <v>15</v>
      </c>
      <c r="F42" s="3" t="s">
        <v>34</v>
      </c>
      <c r="H42" s="4" t="s">
        <v>15</v>
      </c>
      <c r="I42" s="3" t="s">
        <v>34</v>
      </c>
      <c r="J42" s="4" t="s">
        <v>15</v>
      </c>
      <c r="K42" s="4" t="s">
        <v>15</v>
      </c>
      <c r="L42" s="4" t="s">
        <v>15</v>
      </c>
      <c r="M42" s="4" t="s">
        <v>15</v>
      </c>
      <c r="N42" s="4" t="s">
        <v>15</v>
      </c>
      <c r="O42" s="4" t="s">
        <v>15</v>
      </c>
      <c r="P42" s="4" t="s">
        <v>15</v>
      </c>
      <c r="Q42" s="3" t="s">
        <v>34</v>
      </c>
      <c r="S42" s="6">
        <f t="shared" si="16"/>
        <v>1</v>
      </c>
      <c r="T42" s="6"/>
      <c r="U42" s="6">
        <f t="shared" si="17"/>
        <v>2</v>
      </c>
      <c r="V42" s="6" t="b">
        <f t="shared" si="249"/>
        <v>0</v>
      </c>
      <c r="W42" s="6">
        <f t="shared" si="18"/>
        <v>1</v>
      </c>
      <c r="X42" s="6" t="b">
        <f t="shared" si="249"/>
        <v>1</v>
      </c>
      <c r="Y42" s="6">
        <f t="shared" si="19"/>
        <v>1</v>
      </c>
      <c r="Z42" s="6" t="b">
        <f t="shared" ref="Z42" si="257">$S42=Y42</f>
        <v>1</v>
      </c>
      <c r="AA42" s="6">
        <f t="shared" si="21"/>
        <v>1</v>
      </c>
      <c r="AB42" s="6" t="b">
        <f t="shared" ref="AB42" si="258">$S42=AA42</f>
        <v>1</v>
      </c>
      <c r="AC42" s="6">
        <f t="shared" si="23"/>
        <v>1</v>
      </c>
      <c r="AD42" s="6" t="b">
        <f t="shared" ref="AD42" si="259">$S42=AC42</f>
        <v>1</v>
      </c>
      <c r="AE42" s="6">
        <f t="shared" si="25"/>
        <v>1</v>
      </c>
      <c r="AF42" s="6" t="b">
        <f t="shared" ref="AF42" si="260">$S42=AE42</f>
        <v>1</v>
      </c>
      <c r="AG42" s="6">
        <f t="shared" si="27"/>
        <v>1</v>
      </c>
      <c r="AH42" s="6" t="b">
        <f t="shared" ref="AH42" si="261">$S42=AG42</f>
        <v>1</v>
      </c>
      <c r="AI42" s="6">
        <f t="shared" si="29"/>
        <v>1</v>
      </c>
      <c r="AJ42" s="6" t="b">
        <f t="shared" ref="AJ42" si="262">$S42=AI42</f>
        <v>1</v>
      </c>
      <c r="AK42" s="6">
        <f>IF(Q42=$E42,1,IF(Q42=$F42,2,0))</f>
        <v>2</v>
      </c>
      <c r="AL42" s="6" t="b">
        <f t="shared" ref="AL42" si="263">$S42=AK42</f>
        <v>0</v>
      </c>
    </row>
    <row r="43" spans="2:38" ht="13.2">
      <c r="C43" s="9">
        <v>43466</v>
      </c>
      <c r="D43" s="3" t="s">
        <v>117</v>
      </c>
      <c r="E43" s="2" t="s">
        <v>16</v>
      </c>
      <c r="F43" s="3" t="s">
        <v>105</v>
      </c>
      <c r="H43" s="4" t="s">
        <v>16</v>
      </c>
      <c r="I43" s="3" t="s">
        <v>105</v>
      </c>
      <c r="J43" s="4" t="s">
        <v>16</v>
      </c>
      <c r="K43" s="4" t="s">
        <v>16</v>
      </c>
      <c r="L43" s="4" t="s">
        <v>16</v>
      </c>
      <c r="M43" s="4" t="s">
        <v>16</v>
      </c>
      <c r="N43" s="4" t="s">
        <v>16</v>
      </c>
      <c r="O43" s="3" t="s">
        <v>105</v>
      </c>
      <c r="P43" s="3" t="s">
        <v>105</v>
      </c>
      <c r="Q43" s="4" t="s">
        <v>16</v>
      </c>
      <c r="S43" s="6">
        <f t="shared" si="16"/>
        <v>1</v>
      </c>
      <c r="T43" s="6"/>
      <c r="U43" s="6">
        <f t="shared" si="17"/>
        <v>2</v>
      </c>
      <c r="V43" s="6" t="b">
        <f t="shared" si="249"/>
        <v>0</v>
      </c>
      <c r="W43" s="6">
        <f t="shared" si="18"/>
        <v>1</v>
      </c>
      <c r="X43" s="6" t="b">
        <f t="shared" si="249"/>
        <v>1</v>
      </c>
      <c r="Y43" s="6">
        <f t="shared" si="19"/>
        <v>1</v>
      </c>
      <c r="Z43" s="6" t="b">
        <f t="shared" ref="Z43" si="264">$S43=Y43</f>
        <v>1</v>
      </c>
      <c r="AA43" s="6">
        <f t="shared" si="21"/>
        <v>1</v>
      </c>
      <c r="AB43" s="6" t="b">
        <f t="shared" ref="AB43" si="265">$S43=AA43</f>
        <v>1</v>
      </c>
      <c r="AC43" s="6">
        <f t="shared" si="23"/>
        <v>1</v>
      </c>
      <c r="AD43" s="6" t="b">
        <f t="shared" ref="AD43" si="266">$S43=AC43</f>
        <v>1</v>
      </c>
      <c r="AE43" s="6">
        <f t="shared" si="25"/>
        <v>1</v>
      </c>
      <c r="AF43" s="6" t="b">
        <f t="shared" ref="AF43" si="267">$S43=AE43</f>
        <v>1</v>
      </c>
      <c r="AG43" s="6">
        <f t="shared" si="27"/>
        <v>2</v>
      </c>
      <c r="AH43" s="6" t="b">
        <f t="shared" ref="AH43" si="268">$S43=AG43</f>
        <v>0</v>
      </c>
      <c r="AI43" s="6">
        <f t="shared" si="29"/>
        <v>2</v>
      </c>
      <c r="AJ43" s="6" t="b">
        <f t="shared" ref="AJ43" si="269">$S43=AI43</f>
        <v>0</v>
      </c>
      <c r="AK43" s="6">
        <f>IF(Q43=$E43,1,IF(Q43=$F43,2,0))</f>
        <v>1</v>
      </c>
      <c r="AL43" s="6" t="b">
        <f t="shared" ref="AL43" si="270">$S43=AK43</f>
        <v>1</v>
      </c>
    </row>
    <row r="44" spans="2:38" ht="13.2">
      <c r="D44" s="3" t="s">
        <v>118</v>
      </c>
      <c r="E44" s="3" t="s">
        <v>5</v>
      </c>
      <c r="F44" s="2" t="s">
        <v>14</v>
      </c>
      <c r="G44" s="2"/>
      <c r="H44" s="4" t="s">
        <v>14</v>
      </c>
      <c r="I44" s="4" t="s">
        <v>14</v>
      </c>
      <c r="J44" s="4" t="s">
        <v>14</v>
      </c>
      <c r="K44" s="4" t="s">
        <v>14</v>
      </c>
      <c r="L44" s="4" t="s">
        <v>14</v>
      </c>
      <c r="M44" s="4" t="s">
        <v>14</v>
      </c>
      <c r="N44" s="4" t="s">
        <v>14</v>
      </c>
      <c r="O44" s="3" t="s">
        <v>5</v>
      </c>
      <c r="P44" s="4" t="s">
        <v>14</v>
      </c>
      <c r="Q44" s="4" t="s">
        <v>14</v>
      </c>
      <c r="S44" s="6">
        <f t="shared" si="16"/>
        <v>2</v>
      </c>
      <c r="T44" s="6"/>
      <c r="U44" s="6">
        <f t="shared" si="17"/>
        <v>2</v>
      </c>
      <c r="V44" s="6" t="b">
        <f t="shared" si="249"/>
        <v>1</v>
      </c>
      <c r="W44" s="6">
        <f t="shared" si="18"/>
        <v>2</v>
      </c>
      <c r="X44" s="6" t="b">
        <f t="shared" si="249"/>
        <v>1</v>
      </c>
      <c r="Y44" s="6">
        <f t="shared" si="19"/>
        <v>2</v>
      </c>
      <c r="Z44" s="6" t="b">
        <f t="shared" ref="Z44" si="271">$S44=Y44</f>
        <v>1</v>
      </c>
      <c r="AA44" s="6">
        <f t="shared" si="21"/>
        <v>2</v>
      </c>
      <c r="AB44" s="6" t="b">
        <f t="shared" ref="AB44" si="272">$S44=AA44</f>
        <v>1</v>
      </c>
      <c r="AC44" s="6">
        <f t="shared" si="23"/>
        <v>2</v>
      </c>
      <c r="AD44" s="6" t="b">
        <f t="shared" ref="AD44" si="273">$S44=AC44</f>
        <v>1</v>
      </c>
      <c r="AE44" s="6">
        <f t="shared" si="25"/>
        <v>2</v>
      </c>
      <c r="AF44" s="6" t="b">
        <f t="shared" ref="AF44" si="274">$S44=AE44</f>
        <v>1</v>
      </c>
      <c r="AG44" s="6">
        <f t="shared" si="27"/>
        <v>1</v>
      </c>
      <c r="AH44" s="6" t="b">
        <f t="shared" ref="AH44" si="275">$S44=AG44</f>
        <v>0</v>
      </c>
      <c r="AI44" s="6">
        <f t="shared" si="29"/>
        <v>2</v>
      </c>
      <c r="AJ44" s="6" t="b">
        <f t="shared" ref="AJ44" si="276">$S44=AI44</f>
        <v>1</v>
      </c>
      <c r="AK44" s="6">
        <f>IF(Q44=$E44,1,IF(Q44=$F44,2,0))</f>
        <v>2</v>
      </c>
      <c r="AL44" s="6" t="b">
        <f t="shared" ref="AL44" si="277">$S44=AK44</f>
        <v>1</v>
      </c>
    </row>
    <row r="45" spans="2:38" ht="13.2">
      <c r="D45" s="3" t="s">
        <v>119</v>
      </c>
      <c r="E45" s="3" t="s">
        <v>86</v>
      </c>
      <c r="F45" s="3" t="s">
        <v>28</v>
      </c>
      <c r="G45" s="2"/>
      <c r="H45" s="1" t="s">
        <v>86</v>
      </c>
      <c r="I45" s="3" t="s">
        <v>28</v>
      </c>
      <c r="J45" s="3" t="s">
        <v>28</v>
      </c>
      <c r="K45" s="3" t="s">
        <v>28</v>
      </c>
      <c r="L45" s="3" t="s">
        <v>28</v>
      </c>
      <c r="M45" s="3" t="s">
        <v>28</v>
      </c>
      <c r="N45" s="4" t="s">
        <v>86</v>
      </c>
      <c r="O45" s="3" t="s">
        <v>28</v>
      </c>
      <c r="P45" s="4" t="s">
        <v>86</v>
      </c>
      <c r="Q45" s="4" t="s">
        <v>86</v>
      </c>
      <c r="S45" s="6">
        <f t="shared" si="16"/>
        <v>1</v>
      </c>
      <c r="T45" s="6"/>
      <c r="U45" s="6">
        <f t="shared" si="17"/>
        <v>2</v>
      </c>
      <c r="V45" s="6" t="b">
        <f t="shared" si="249"/>
        <v>0</v>
      </c>
      <c r="W45" s="6">
        <f t="shared" si="18"/>
        <v>2</v>
      </c>
      <c r="X45" s="6" t="b">
        <f t="shared" si="249"/>
        <v>0</v>
      </c>
      <c r="Y45" s="6">
        <f t="shared" si="19"/>
        <v>2</v>
      </c>
      <c r="Z45" s="6" t="b">
        <f t="shared" ref="Z45" si="278">$S45=Y45</f>
        <v>0</v>
      </c>
      <c r="AA45" s="6">
        <f t="shared" si="21"/>
        <v>2</v>
      </c>
      <c r="AB45" s="6" t="b">
        <f t="shared" ref="AB45" si="279">$S45=AA45</f>
        <v>0</v>
      </c>
      <c r="AC45" s="6">
        <f t="shared" si="23"/>
        <v>2</v>
      </c>
      <c r="AD45" s="6" t="b">
        <f t="shared" ref="AD45" si="280">$S45=AC45</f>
        <v>0</v>
      </c>
      <c r="AE45" s="6">
        <f t="shared" si="25"/>
        <v>1</v>
      </c>
      <c r="AF45" s="6" t="b">
        <f t="shared" ref="AF45" si="281">$S45=AE45</f>
        <v>1</v>
      </c>
      <c r="AG45" s="6">
        <f t="shared" si="27"/>
        <v>2</v>
      </c>
      <c r="AH45" s="6" t="b">
        <f t="shared" ref="AH45" si="282">$S45=AG45</f>
        <v>0</v>
      </c>
      <c r="AI45" s="6">
        <f t="shared" si="29"/>
        <v>1</v>
      </c>
      <c r="AJ45" s="6" t="b">
        <f t="shared" ref="AJ45" si="283">$S45=AI45</f>
        <v>1</v>
      </c>
      <c r="AK45" s="6">
        <f>IF(Q45=$E45,1,IF(Q45=$F45,2,0))</f>
        <v>1</v>
      </c>
      <c r="AL45" s="6" t="b">
        <f t="shared" ref="AL45" si="284">$S45=AK45</f>
        <v>1</v>
      </c>
    </row>
    <row r="46" spans="2:38">
      <c r="G46" s="2"/>
      <c r="H46" s="2"/>
      <c r="J46" s="13"/>
      <c r="M46" s="13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L46" s="6"/>
    </row>
    <row r="47" spans="2:38">
      <c r="C47" s="9">
        <v>43472</v>
      </c>
      <c r="D47" s="3" t="s">
        <v>10</v>
      </c>
      <c r="E47" s="3" t="s">
        <v>138</v>
      </c>
      <c r="F47" s="3" t="s">
        <v>139</v>
      </c>
      <c r="G47" s="2"/>
      <c r="H47" s="2"/>
      <c r="J47" s="13"/>
      <c r="M47" s="13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L47" s="6"/>
    </row>
    <row r="48" spans="2:38" ht="13.2">
      <c r="D48" s="3" t="s">
        <v>35</v>
      </c>
      <c r="I48" s="3" t="s">
        <v>18</v>
      </c>
      <c r="J48" s="3" t="s">
        <v>15</v>
      </c>
      <c r="K48" s="3" t="s">
        <v>15</v>
      </c>
      <c r="L48" s="3" t="s">
        <v>15</v>
      </c>
      <c r="M48" s="3" t="s">
        <v>15</v>
      </c>
      <c r="N48" s="3" t="s">
        <v>15</v>
      </c>
      <c r="O48" s="3" t="s">
        <v>15</v>
      </c>
      <c r="P48" s="3" t="s">
        <v>15</v>
      </c>
      <c r="Q48" s="3" t="s">
        <v>18</v>
      </c>
      <c r="S48" s="6"/>
      <c r="T48" s="6"/>
      <c r="U48" s="6">
        <v>2</v>
      </c>
      <c r="V48" s="6" t="b">
        <f>$S48=U48</f>
        <v>0</v>
      </c>
      <c r="W48" s="6">
        <v>1</v>
      </c>
      <c r="X48" s="6" t="b">
        <f>$S48=W48</f>
        <v>0</v>
      </c>
      <c r="Y48" s="6">
        <v>1</v>
      </c>
      <c r="Z48" s="6" t="b">
        <f>$S48=Y48</f>
        <v>0</v>
      </c>
      <c r="AA48" s="6">
        <v>1</v>
      </c>
      <c r="AB48" s="6" t="b">
        <f>$S48=AA48</f>
        <v>0</v>
      </c>
      <c r="AC48" s="6">
        <v>1</v>
      </c>
      <c r="AD48" s="6" t="b">
        <f>$S48=AC48</f>
        <v>0</v>
      </c>
      <c r="AE48" s="6">
        <v>1</v>
      </c>
      <c r="AF48" s="6" t="b">
        <f>$S48=AE48</f>
        <v>0</v>
      </c>
      <c r="AG48" s="6">
        <v>1</v>
      </c>
      <c r="AH48" s="6" t="b">
        <f>$S48=AG48</f>
        <v>0</v>
      </c>
      <c r="AI48" s="6">
        <v>1</v>
      </c>
      <c r="AJ48" s="6" t="b">
        <f>$S48=AI48</f>
        <v>0</v>
      </c>
      <c r="AK48" s="3">
        <v>2</v>
      </c>
      <c r="AL48" s="6" t="b">
        <f>$S48=AK48</f>
        <v>0</v>
      </c>
    </row>
    <row r="49" spans="4:38">
      <c r="D49" s="3" t="s">
        <v>36</v>
      </c>
      <c r="I49" s="3">
        <v>45</v>
      </c>
      <c r="J49" s="13">
        <v>31</v>
      </c>
      <c r="K49" s="3">
        <v>35</v>
      </c>
      <c r="L49" s="3">
        <v>34</v>
      </c>
      <c r="M49" s="3">
        <v>28</v>
      </c>
      <c r="N49" s="3">
        <v>21</v>
      </c>
      <c r="O49" s="3">
        <v>51</v>
      </c>
      <c r="P49" s="3">
        <v>28</v>
      </c>
      <c r="Q49" s="3">
        <v>29</v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4:38">
      <c r="I50" s="3">
        <v>40</v>
      </c>
      <c r="J50" s="13">
        <v>24</v>
      </c>
      <c r="K50" s="3">
        <v>31</v>
      </c>
      <c r="L50" s="3">
        <v>27</v>
      </c>
      <c r="M50" s="3">
        <v>19</v>
      </c>
      <c r="N50" s="3">
        <v>17</v>
      </c>
      <c r="O50" s="3">
        <v>47</v>
      </c>
      <c r="P50" s="3">
        <v>24</v>
      </c>
      <c r="Q50" s="3">
        <v>7</v>
      </c>
    </row>
    <row r="51" spans="4:38">
      <c r="J51" s="13"/>
      <c r="M51" s="13"/>
    </row>
    <row r="52" spans="4:38">
      <c r="J52" s="13"/>
      <c r="M52" s="13"/>
    </row>
    <row r="53" spans="4:38">
      <c r="J53" s="13"/>
      <c r="M53" s="13"/>
    </row>
    <row r="54" spans="4:38">
      <c r="E54" s="3" t="s">
        <v>140</v>
      </c>
      <c r="J54" s="13"/>
      <c r="K54" s="4"/>
      <c r="M54" s="13"/>
      <c r="R54" s="3" t="s">
        <v>165</v>
      </c>
      <c r="U54" s="3">
        <f>COUNTIF(V2:V48,TRUE)</f>
        <v>18</v>
      </c>
      <c r="V54" s="3">
        <f t="shared" ref="V54:AL54" si="285">COUNTIF(W2:W48,TRUE)</f>
        <v>0</v>
      </c>
      <c r="W54" s="3">
        <f t="shared" si="285"/>
        <v>25</v>
      </c>
      <c r="X54" s="3">
        <f t="shared" si="285"/>
        <v>0</v>
      </c>
      <c r="Y54" s="3">
        <f t="shared" si="285"/>
        <v>23</v>
      </c>
      <c r="Z54" s="3">
        <f t="shared" si="285"/>
        <v>0</v>
      </c>
      <c r="AA54" s="3">
        <f t="shared" si="285"/>
        <v>23</v>
      </c>
      <c r="AB54" s="3">
        <f t="shared" si="285"/>
        <v>0</v>
      </c>
      <c r="AC54" s="3">
        <f t="shared" si="285"/>
        <v>22</v>
      </c>
      <c r="AD54" s="3">
        <f t="shared" si="285"/>
        <v>0</v>
      </c>
      <c r="AE54" s="3">
        <f t="shared" si="285"/>
        <v>23</v>
      </c>
      <c r="AF54" s="3">
        <f t="shared" si="285"/>
        <v>0</v>
      </c>
      <c r="AG54" s="3">
        <f t="shared" si="285"/>
        <v>21</v>
      </c>
      <c r="AH54" s="3">
        <f t="shared" si="285"/>
        <v>0</v>
      </c>
      <c r="AI54" s="3">
        <f t="shared" si="285"/>
        <v>22</v>
      </c>
      <c r="AJ54" s="3">
        <f t="shared" si="285"/>
        <v>0</v>
      </c>
      <c r="AK54" s="3">
        <f t="shared" si="285"/>
        <v>23</v>
      </c>
      <c r="AL54" s="3">
        <f t="shared" si="285"/>
        <v>0</v>
      </c>
    </row>
    <row r="55" spans="4:38">
      <c r="E55" s="3" t="s">
        <v>141</v>
      </c>
      <c r="J55" s="13"/>
      <c r="M55" s="13"/>
      <c r="R55" s="3" t="s">
        <v>166</v>
      </c>
      <c r="U55" s="3">
        <f>COUNTIF(V40:V48,TRUE)</f>
        <v>2</v>
      </c>
      <c r="V55" s="3">
        <f t="shared" ref="V55:AL55" si="286">COUNTIF(W40:W48,TRUE)</f>
        <v>0</v>
      </c>
      <c r="W55" s="3">
        <f t="shared" si="286"/>
        <v>4</v>
      </c>
      <c r="X55" s="3">
        <f t="shared" si="286"/>
        <v>0</v>
      </c>
      <c r="Y55" s="3">
        <f t="shared" si="286"/>
        <v>4</v>
      </c>
      <c r="Z55" s="3">
        <f t="shared" si="286"/>
        <v>0</v>
      </c>
      <c r="AA55" s="3">
        <f t="shared" si="286"/>
        <v>4</v>
      </c>
      <c r="AB55" s="3">
        <f t="shared" si="286"/>
        <v>0</v>
      </c>
      <c r="AC55" s="3">
        <f t="shared" si="286"/>
        <v>4</v>
      </c>
      <c r="AD55" s="3">
        <f t="shared" si="286"/>
        <v>0</v>
      </c>
      <c r="AE55" s="3">
        <f t="shared" si="286"/>
        <v>5</v>
      </c>
      <c r="AF55" s="3">
        <f t="shared" si="286"/>
        <v>0</v>
      </c>
      <c r="AG55" s="3">
        <f t="shared" si="286"/>
        <v>2</v>
      </c>
      <c r="AH55" s="3">
        <f t="shared" si="286"/>
        <v>0</v>
      </c>
      <c r="AI55" s="3">
        <f t="shared" si="286"/>
        <v>4</v>
      </c>
      <c r="AJ55" s="3">
        <f t="shared" si="286"/>
        <v>0</v>
      </c>
      <c r="AK55" s="3">
        <f t="shared" si="286"/>
        <v>4</v>
      </c>
      <c r="AL55" s="3">
        <f t="shared" si="286"/>
        <v>0</v>
      </c>
    </row>
    <row r="56" spans="4:38">
      <c r="E56" s="3" t="s">
        <v>142</v>
      </c>
      <c r="J56" s="13"/>
      <c r="M56" s="13"/>
      <c r="R56" s="3" t="s">
        <v>167</v>
      </c>
      <c r="U56" s="3">
        <f>COUNTIF(V41:V42,TRUE)+COUNTIF(V48,TRUE)</f>
        <v>1</v>
      </c>
      <c r="V56" s="3">
        <f t="shared" ref="V56:AL56" si="287">COUNTIF(W41:W42,TRUE)+COUNTIF(W48,TRUE)</f>
        <v>0</v>
      </c>
      <c r="W56" s="3">
        <f t="shared" si="287"/>
        <v>2</v>
      </c>
      <c r="X56" s="3">
        <f t="shared" si="287"/>
        <v>0</v>
      </c>
      <c r="Y56" s="3">
        <f t="shared" si="287"/>
        <v>2</v>
      </c>
      <c r="Z56" s="3">
        <f t="shared" si="287"/>
        <v>0</v>
      </c>
      <c r="AA56" s="3">
        <f t="shared" si="287"/>
        <v>2</v>
      </c>
      <c r="AB56" s="3">
        <f t="shared" si="287"/>
        <v>0</v>
      </c>
      <c r="AC56" s="3">
        <f t="shared" si="287"/>
        <v>2</v>
      </c>
      <c r="AD56" s="3">
        <f t="shared" si="287"/>
        <v>0</v>
      </c>
      <c r="AE56" s="3">
        <f t="shared" si="287"/>
        <v>2</v>
      </c>
      <c r="AF56" s="3">
        <f t="shared" si="287"/>
        <v>0</v>
      </c>
      <c r="AG56" s="3">
        <f t="shared" si="287"/>
        <v>2</v>
      </c>
      <c r="AH56" s="3">
        <f t="shared" si="287"/>
        <v>0</v>
      </c>
      <c r="AI56" s="3">
        <f t="shared" si="287"/>
        <v>2</v>
      </c>
      <c r="AJ56" s="3">
        <f t="shared" si="287"/>
        <v>0</v>
      </c>
      <c r="AK56" s="3">
        <f t="shared" si="287"/>
        <v>1</v>
      </c>
      <c r="AL56" s="3">
        <f t="shared" si="287"/>
        <v>0</v>
      </c>
    </row>
    <row r="57" spans="4:38">
      <c r="E57" s="3" t="s">
        <v>143</v>
      </c>
      <c r="J57" s="13"/>
      <c r="M57" s="13"/>
    </row>
    <row r="58" spans="4:38">
      <c r="J58" s="13"/>
      <c r="M58" s="13"/>
    </row>
    <row r="59" spans="4:38">
      <c r="J59" s="13"/>
      <c r="M59" s="13"/>
    </row>
    <row r="60" spans="4:38">
      <c r="H60" s="2"/>
      <c r="J60" s="13"/>
      <c r="M60" s="13"/>
    </row>
    <row r="61" spans="4:38">
      <c r="H61" s="2"/>
      <c r="J61" s="13"/>
      <c r="M61" s="13"/>
    </row>
    <row r="62" spans="4:38">
      <c r="H62" s="2"/>
      <c r="J62" s="13"/>
      <c r="M62" s="13"/>
    </row>
    <row r="63" spans="4:38">
      <c r="H63" s="2"/>
      <c r="J63" s="13"/>
      <c r="M63" s="13"/>
    </row>
    <row r="64" spans="4:38">
      <c r="H64" s="2"/>
      <c r="J64" s="13"/>
      <c r="M64" s="13"/>
    </row>
    <row r="65" spans="8:13">
      <c r="H65" s="2"/>
      <c r="J65" s="13"/>
      <c r="M65" s="13"/>
    </row>
    <row r="66" spans="8:13">
      <c r="H66" s="2"/>
      <c r="J66" s="13"/>
      <c r="M66" s="13"/>
    </row>
    <row r="67" spans="8:13">
      <c r="J67" s="13"/>
      <c r="M67" s="13"/>
    </row>
    <row r="68" spans="8:13">
      <c r="J68" s="13"/>
      <c r="M68" s="13"/>
    </row>
    <row r="69" spans="8:13">
      <c r="J69" s="13"/>
      <c r="M69" s="13"/>
    </row>
    <row r="70" spans="8:13">
      <c r="J70" s="13"/>
      <c r="M70" s="13"/>
    </row>
    <row r="71" spans="8:13">
      <c r="J71" s="13"/>
      <c r="M71" s="13"/>
    </row>
    <row r="72" spans="8:13">
      <c r="J72" s="13"/>
      <c r="M72" s="13"/>
    </row>
    <row r="73" spans="8:13">
      <c r="J73" s="13"/>
      <c r="M73" s="13"/>
    </row>
    <row r="74" spans="8:13">
      <c r="J74" s="13"/>
      <c r="M74" s="13"/>
    </row>
    <row r="75" spans="8:13">
      <c r="J75" s="13"/>
      <c r="M75" s="13"/>
    </row>
    <row r="76" spans="8:13">
      <c r="J76" s="13"/>
      <c r="M76" s="13"/>
    </row>
    <row r="77" spans="8:13">
      <c r="J77" s="13"/>
      <c r="M77" s="13"/>
    </row>
    <row r="78" spans="8:13">
      <c r="J78" s="13"/>
      <c r="M78" s="13"/>
    </row>
    <row r="79" spans="8:13">
      <c r="J79" s="13"/>
      <c r="M79" s="13"/>
    </row>
    <row r="80" spans="8:13">
      <c r="J80" s="13"/>
      <c r="M80" s="13"/>
    </row>
    <row r="81" spans="10:13">
      <c r="J81" s="13"/>
      <c r="M81" s="13"/>
    </row>
    <row r="82" spans="10:13">
      <c r="J82" s="13"/>
      <c r="M82" s="13"/>
    </row>
    <row r="83" spans="10:13">
      <c r="J83" s="13"/>
      <c r="M83" s="13"/>
    </row>
    <row r="84" spans="10:13">
      <c r="J84" s="13"/>
      <c r="M84" s="13"/>
    </row>
    <row r="85" spans="10:13">
      <c r="J85" s="13"/>
      <c r="M85" s="13"/>
    </row>
    <row r="86" spans="10:13">
      <c r="J86" s="13"/>
      <c r="M86" s="13"/>
    </row>
    <row r="87" spans="10:13">
      <c r="J87" s="13"/>
      <c r="M87" s="13"/>
    </row>
    <row r="88" spans="10:13">
      <c r="J88" s="13"/>
      <c r="M88" s="13"/>
    </row>
    <row r="89" spans="10:13">
      <c r="J89" s="13"/>
      <c r="M89" s="13"/>
    </row>
    <row r="90" spans="10:13">
      <c r="J90" s="13"/>
      <c r="M90" s="13"/>
    </row>
    <row r="91" spans="10:13">
      <c r="J91" s="13"/>
      <c r="M91" s="13"/>
    </row>
    <row r="92" spans="10:13">
      <c r="J92" s="13"/>
      <c r="M92" s="13"/>
    </row>
    <row r="93" spans="10:13">
      <c r="J93" s="13"/>
      <c r="M93" s="13"/>
    </row>
    <row r="94" spans="10:13">
      <c r="J94" s="13"/>
      <c r="M94" s="13"/>
    </row>
    <row r="95" spans="10:13">
      <c r="J95" s="13"/>
      <c r="M95" s="13"/>
    </row>
    <row r="96" spans="10:13">
      <c r="J96" s="13"/>
      <c r="M96" s="13"/>
    </row>
    <row r="97" spans="10:13">
      <c r="J97" s="13"/>
      <c r="M97" s="13"/>
    </row>
    <row r="98" spans="10:13">
      <c r="J98" s="13"/>
      <c r="M98" s="13"/>
    </row>
    <row r="99" spans="10:13">
      <c r="J99" s="13"/>
      <c r="M99" s="13"/>
    </row>
    <row r="100" spans="10:13">
      <c r="J100" s="13"/>
      <c r="M100" s="13"/>
    </row>
    <row r="101" spans="10:13">
      <c r="J101" s="13"/>
      <c r="M101" s="13"/>
    </row>
    <row r="102" spans="10:13">
      <c r="J102" s="13"/>
      <c r="M102" s="13"/>
    </row>
    <row r="103" spans="10:13">
      <c r="J103" s="13"/>
      <c r="M103" s="13"/>
    </row>
    <row r="104" spans="10:13">
      <c r="J104" s="13"/>
      <c r="M104" s="13"/>
    </row>
    <row r="105" spans="10:13">
      <c r="J105" s="13"/>
      <c r="M105" s="13"/>
    </row>
    <row r="106" spans="10:13">
      <c r="J106" s="13"/>
      <c r="M106" s="13"/>
    </row>
    <row r="107" spans="10:13">
      <c r="J107" s="13"/>
      <c r="M107" s="13"/>
    </row>
    <row r="108" spans="10:13">
      <c r="J108" s="13"/>
      <c r="M108" s="13"/>
    </row>
    <row r="109" spans="10:13">
      <c r="J109" s="13"/>
      <c r="M109" s="13"/>
    </row>
    <row r="110" spans="10:13">
      <c r="J110" s="13"/>
      <c r="M110" s="13"/>
    </row>
    <row r="111" spans="10:13">
      <c r="J111" s="13"/>
      <c r="M111" s="13"/>
    </row>
    <row r="112" spans="10:13">
      <c r="J112" s="13"/>
      <c r="M112" s="13"/>
    </row>
    <row r="113" spans="10:13">
      <c r="J113" s="13"/>
      <c r="M113" s="13"/>
    </row>
    <row r="114" spans="10:13">
      <c r="J114" s="13"/>
      <c r="M114" s="13"/>
    </row>
    <row r="115" spans="10:13">
      <c r="J115" s="13"/>
      <c r="M115" s="13"/>
    </row>
    <row r="116" spans="10:13">
      <c r="J116" s="13"/>
      <c r="M116" s="13"/>
    </row>
    <row r="117" spans="10:13">
      <c r="J117" s="13"/>
      <c r="M117" s="13"/>
    </row>
    <row r="118" spans="10:13">
      <c r="J118" s="13"/>
      <c r="M118" s="13"/>
    </row>
    <row r="119" spans="10:13">
      <c r="J119" s="13"/>
      <c r="M119" s="13"/>
    </row>
    <row r="120" spans="10:13">
      <c r="J120" s="13"/>
      <c r="M120" s="13"/>
    </row>
    <row r="121" spans="10:13">
      <c r="J121" s="13"/>
      <c r="M121" s="13"/>
    </row>
    <row r="122" spans="10:13">
      <c r="J122" s="13"/>
      <c r="M122" s="13"/>
    </row>
    <row r="123" spans="10:13">
      <c r="J123" s="13"/>
      <c r="M123" s="13"/>
    </row>
    <row r="124" spans="10:13">
      <c r="J124" s="13"/>
      <c r="M124" s="13"/>
    </row>
    <row r="125" spans="10:13">
      <c r="J125" s="13"/>
      <c r="M125" s="13"/>
    </row>
    <row r="126" spans="10:13">
      <c r="J126" s="13"/>
      <c r="M126" s="13"/>
    </row>
    <row r="127" spans="10:13">
      <c r="J127" s="13"/>
      <c r="M127" s="13"/>
    </row>
    <row r="128" spans="10:13">
      <c r="J128" s="13"/>
      <c r="M128" s="13"/>
    </row>
    <row r="129" spans="10:13">
      <c r="J129" s="13"/>
      <c r="M129" s="13"/>
    </row>
    <row r="130" spans="10:13">
      <c r="J130" s="13"/>
      <c r="M130" s="13"/>
    </row>
    <row r="131" spans="10:13">
      <c r="J131" s="13"/>
      <c r="M131" s="13"/>
    </row>
    <row r="132" spans="10:13">
      <c r="J132" s="13"/>
      <c r="M132" s="13"/>
    </row>
    <row r="133" spans="10:13">
      <c r="J133" s="13"/>
      <c r="M133" s="13"/>
    </row>
    <row r="134" spans="10:13">
      <c r="J134" s="13"/>
      <c r="M134" s="13"/>
    </row>
    <row r="135" spans="10:13">
      <c r="J135" s="13"/>
      <c r="M135" s="13"/>
    </row>
    <row r="136" spans="10:13">
      <c r="J136" s="13"/>
      <c r="M136" s="13"/>
    </row>
    <row r="137" spans="10:13">
      <c r="J137" s="13"/>
      <c r="M137" s="13"/>
    </row>
    <row r="138" spans="10:13">
      <c r="J138" s="13"/>
      <c r="M138" s="13"/>
    </row>
    <row r="139" spans="10:13">
      <c r="J139" s="13"/>
      <c r="M139" s="13"/>
    </row>
    <row r="140" spans="10:13">
      <c r="J140" s="13"/>
      <c r="M140" s="13"/>
    </row>
    <row r="141" spans="10:13">
      <c r="J141" s="13"/>
      <c r="M141" s="13"/>
    </row>
    <row r="142" spans="10:13">
      <c r="J142" s="13"/>
      <c r="M142" s="13"/>
    </row>
    <row r="143" spans="10:13">
      <c r="J143" s="13"/>
      <c r="M143" s="13"/>
    </row>
    <row r="144" spans="10:13">
      <c r="J144" s="13"/>
      <c r="M144" s="13"/>
    </row>
    <row r="145" spans="10:13">
      <c r="J145" s="13"/>
      <c r="M145" s="13"/>
    </row>
    <row r="146" spans="10:13">
      <c r="J146" s="13"/>
      <c r="M146" s="13"/>
    </row>
    <row r="147" spans="10:13">
      <c r="J147" s="13"/>
      <c r="M147" s="13"/>
    </row>
    <row r="148" spans="10:13">
      <c r="J148" s="13"/>
      <c r="M148" s="13"/>
    </row>
    <row r="149" spans="10:13">
      <c r="J149" s="13"/>
      <c r="M149" s="13"/>
    </row>
    <row r="150" spans="10:13">
      <c r="J150" s="13"/>
      <c r="M150" s="13"/>
    </row>
    <row r="151" spans="10:13">
      <c r="J151" s="13"/>
      <c r="M151" s="13"/>
    </row>
    <row r="152" spans="10:13">
      <c r="J152" s="13"/>
      <c r="M152" s="13"/>
    </row>
    <row r="153" spans="10:13">
      <c r="J153" s="13"/>
      <c r="M153" s="13"/>
    </row>
    <row r="154" spans="10:13">
      <c r="J154" s="13"/>
      <c r="M154" s="13"/>
    </row>
    <row r="155" spans="10:13">
      <c r="J155" s="13"/>
      <c r="M155" s="13"/>
    </row>
    <row r="156" spans="10:13">
      <c r="J156" s="13"/>
      <c r="M156" s="13"/>
    </row>
    <row r="157" spans="10:13">
      <c r="J157" s="13"/>
      <c r="M157" s="13"/>
    </row>
    <row r="158" spans="10:13">
      <c r="J158" s="13"/>
      <c r="M158" s="13"/>
    </row>
    <row r="159" spans="10:13">
      <c r="J159" s="13"/>
      <c r="M159" s="13"/>
    </row>
    <row r="160" spans="10:13">
      <c r="J160" s="13"/>
      <c r="M160" s="13"/>
    </row>
    <row r="161" spans="10:13">
      <c r="J161" s="13"/>
      <c r="M161" s="13"/>
    </row>
    <row r="162" spans="10:13">
      <c r="J162" s="13"/>
      <c r="M162" s="13"/>
    </row>
    <row r="163" spans="10:13">
      <c r="J163" s="13"/>
      <c r="M163" s="13"/>
    </row>
    <row r="164" spans="10:13">
      <c r="J164" s="13"/>
      <c r="M164" s="13"/>
    </row>
    <row r="165" spans="10:13">
      <c r="J165" s="13"/>
      <c r="M165" s="13"/>
    </row>
    <row r="166" spans="10:13">
      <c r="J166" s="13"/>
      <c r="M166" s="13"/>
    </row>
    <row r="167" spans="10:13">
      <c r="J167" s="13"/>
      <c r="M167" s="13"/>
    </row>
    <row r="168" spans="10:13">
      <c r="J168" s="13"/>
      <c r="M168" s="13"/>
    </row>
    <row r="169" spans="10:13">
      <c r="J169" s="13"/>
      <c r="M169" s="13"/>
    </row>
    <row r="170" spans="10:13">
      <c r="J170" s="13"/>
      <c r="M170" s="13"/>
    </row>
    <row r="171" spans="10:13">
      <c r="J171" s="13"/>
      <c r="M171" s="13"/>
    </row>
    <row r="172" spans="10:13">
      <c r="J172" s="13"/>
      <c r="M172" s="13"/>
    </row>
    <row r="173" spans="10:13">
      <c r="J173" s="13"/>
      <c r="M173" s="13"/>
    </row>
    <row r="174" spans="10:13">
      <c r="J174" s="13"/>
      <c r="M174" s="13"/>
    </row>
    <row r="175" spans="10:13">
      <c r="J175" s="13"/>
      <c r="M175" s="13"/>
    </row>
    <row r="176" spans="10:13">
      <c r="J176" s="13"/>
      <c r="M176" s="13"/>
    </row>
    <row r="177" spans="10:13">
      <c r="J177" s="13"/>
      <c r="M177" s="13"/>
    </row>
    <row r="178" spans="10:13">
      <c r="J178" s="13"/>
      <c r="M178" s="13"/>
    </row>
    <row r="179" spans="10:13">
      <c r="J179" s="13"/>
      <c r="M179" s="13"/>
    </row>
    <row r="180" spans="10:13">
      <c r="J180" s="13"/>
      <c r="M180" s="13"/>
    </row>
    <row r="181" spans="10:13">
      <c r="J181" s="13"/>
      <c r="M181" s="13"/>
    </row>
    <row r="182" spans="10:13">
      <c r="J182" s="13"/>
      <c r="M182" s="13"/>
    </row>
    <row r="183" spans="10:13">
      <c r="J183" s="13"/>
      <c r="M183" s="13"/>
    </row>
    <row r="184" spans="10:13">
      <c r="J184" s="13"/>
      <c r="M184" s="13"/>
    </row>
    <row r="185" spans="10:13">
      <c r="J185" s="13"/>
      <c r="M185" s="13"/>
    </row>
    <row r="186" spans="10:13">
      <c r="J186" s="13"/>
      <c r="M186" s="13"/>
    </row>
    <row r="187" spans="10:13">
      <c r="J187" s="13"/>
      <c r="M187" s="13"/>
    </row>
    <row r="188" spans="10:13">
      <c r="J188" s="13"/>
      <c r="M188" s="13"/>
    </row>
    <row r="189" spans="10:13">
      <c r="J189" s="13"/>
      <c r="M189" s="13"/>
    </row>
    <row r="190" spans="10:13">
      <c r="J190" s="13"/>
      <c r="M190" s="13"/>
    </row>
    <row r="191" spans="10:13">
      <c r="J191" s="13"/>
      <c r="M191" s="13"/>
    </row>
    <row r="192" spans="10:13">
      <c r="J192" s="13"/>
      <c r="M192" s="13"/>
    </row>
    <row r="193" spans="10:13">
      <c r="J193" s="13"/>
      <c r="M193" s="13"/>
    </row>
    <row r="194" spans="10:13">
      <c r="J194" s="13"/>
      <c r="M194" s="13"/>
    </row>
    <row r="195" spans="10:13">
      <c r="J195" s="13"/>
      <c r="M195" s="13"/>
    </row>
    <row r="196" spans="10:13">
      <c r="J196" s="13"/>
      <c r="M196" s="13"/>
    </row>
    <row r="197" spans="10:13">
      <c r="J197" s="13"/>
      <c r="M197" s="13"/>
    </row>
    <row r="198" spans="10:13">
      <c r="J198" s="13"/>
      <c r="M198" s="13"/>
    </row>
    <row r="199" spans="10:13">
      <c r="J199" s="13"/>
      <c r="M199" s="13"/>
    </row>
    <row r="200" spans="10:13">
      <c r="J200" s="13"/>
      <c r="M200" s="13"/>
    </row>
    <row r="201" spans="10:13">
      <c r="J201" s="13"/>
      <c r="M201" s="13"/>
    </row>
    <row r="202" spans="10:13">
      <c r="J202" s="13"/>
      <c r="M202" s="13"/>
    </row>
    <row r="203" spans="10:13">
      <c r="J203" s="13"/>
      <c r="M203" s="13"/>
    </row>
    <row r="204" spans="10:13">
      <c r="J204" s="13"/>
      <c r="M204" s="13"/>
    </row>
    <row r="205" spans="10:13">
      <c r="J205" s="13"/>
      <c r="M205" s="13"/>
    </row>
    <row r="206" spans="10:13">
      <c r="J206" s="13"/>
      <c r="M206" s="13"/>
    </row>
    <row r="207" spans="10:13">
      <c r="J207" s="13"/>
      <c r="M207" s="13"/>
    </row>
    <row r="208" spans="10:13">
      <c r="J208" s="13"/>
      <c r="M208" s="13"/>
    </row>
    <row r="209" spans="10:13">
      <c r="J209" s="13"/>
      <c r="M209" s="13"/>
    </row>
    <row r="210" spans="10:13">
      <c r="J210" s="13"/>
      <c r="M210" s="13"/>
    </row>
    <row r="211" spans="10:13">
      <c r="J211" s="13"/>
      <c r="M211" s="13"/>
    </row>
    <row r="212" spans="10:13">
      <c r="J212" s="13"/>
      <c r="M212" s="13"/>
    </row>
    <row r="213" spans="10:13">
      <c r="J213" s="13"/>
      <c r="M213" s="13"/>
    </row>
    <row r="214" spans="10:13">
      <c r="J214" s="13"/>
      <c r="M214" s="13"/>
    </row>
    <row r="215" spans="10:13">
      <c r="J215" s="13"/>
      <c r="M215" s="13"/>
    </row>
    <row r="216" spans="10:13">
      <c r="J216" s="13"/>
      <c r="M216" s="13"/>
    </row>
    <row r="217" spans="10:13">
      <c r="J217" s="13"/>
      <c r="M217" s="13"/>
    </row>
    <row r="218" spans="10:13">
      <c r="J218" s="13"/>
      <c r="M218" s="13"/>
    </row>
    <row r="219" spans="10:13">
      <c r="J219" s="13"/>
      <c r="M219" s="13"/>
    </row>
    <row r="220" spans="10:13">
      <c r="J220" s="13"/>
      <c r="M220" s="13"/>
    </row>
    <row r="221" spans="10:13">
      <c r="J221" s="13"/>
      <c r="M221" s="13"/>
    </row>
    <row r="222" spans="10:13">
      <c r="J222" s="13"/>
      <c r="M222" s="13"/>
    </row>
    <row r="223" spans="10:13">
      <c r="J223" s="13"/>
      <c r="M223" s="13"/>
    </row>
    <row r="224" spans="10:13">
      <c r="J224" s="13"/>
      <c r="M224" s="13"/>
    </row>
    <row r="225" spans="10:13">
      <c r="J225" s="13"/>
      <c r="M225" s="13"/>
    </row>
    <row r="226" spans="10:13">
      <c r="J226" s="13"/>
      <c r="M226" s="13"/>
    </row>
    <row r="227" spans="10:13">
      <c r="J227" s="13"/>
      <c r="M227" s="13"/>
    </row>
    <row r="228" spans="10:13">
      <c r="J228" s="13"/>
      <c r="M228" s="13"/>
    </row>
    <row r="229" spans="10:13">
      <c r="J229" s="13"/>
      <c r="M229" s="13"/>
    </row>
    <row r="230" spans="10:13">
      <c r="J230" s="13"/>
      <c r="M230" s="13"/>
    </row>
    <row r="231" spans="10:13">
      <c r="J231" s="13"/>
      <c r="M231" s="13"/>
    </row>
    <row r="232" spans="10:13">
      <c r="J232" s="13"/>
      <c r="M232" s="13"/>
    </row>
    <row r="233" spans="10:13">
      <c r="J233" s="13"/>
      <c r="M233" s="13"/>
    </row>
    <row r="234" spans="10:13">
      <c r="J234" s="13"/>
      <c r="M234" s="13"/>
    </row>
    <row r="235" spans="10:13">
      <c r="J235" s="13"/>
      <c r="M235" s="13"/>
    </row>
    <row r="236" spans="10:13">
      <c r="J236" s="13"/>
      <c r="M236" s="13"/>
    </row>
    <row r="237" spans="10:13">
      <c r="J237" s="13"/>
      <c r="M237" s="13"/>
    </row>
    <row r="238" spans="10:13">
      <c r="J238" s="13"/>
      <c r="M238" s="13"/>
    </row>
    <row r="239" spans="10:13">
      <c r="J239" s="13"/>
      <c r="M239" s="13"/>
    </row>
    <row r="240" spans="10:13">
      <c r="J240" s="13"/>
      <c r="M240" s="13"/>
    </row>
    <row r="241" spans="10:13">
      <c r="J241" s="13"/>
      <c r="M241" s="13"/>
    </row>
    <row r="242" spans="10:13">
      <c r="J242" s="13"/>
      <c r="M242" s="13"/>
    </row>
    <row r="243" spans="10:13">
      <c r="J243" s="13"/>
      <c r="M243" s="13"/>
    </row>
    <row r="244" spans="10:13">
      <c r="J244" s="13"/>
      <c r="M244" s="13"/>
    </row>
    <row r="245" spans="10:13">
      <c r="J245" s="13"/>
      <c r="M245" s="13"/>
    </row>
    <row r="246" spans="10:13">
      <c r="J246" s="13"/>
      <c r="M246" s="13"/>
    </row>
    <row r="247" spans="10:13">
      <c r="J247" s="13"/>
      <c r="M247" s="13"/>
    </row>
    <row r="248" spans="10:13">
      <c r="J248" s="13"/>
      <c r="M248" s="13"/>
    </row>
    <row r="249" spans="10:13">
      <c r="J249" s="13"/>
      <c r="M249" s="13"/>
    </row>
    <row r="250" spans="10:13">
      <c r="J250" s="13"/>
      <c r="M250" s="13"/>
    </row>
    <row r="251" spans="10:13">
      <c r="J251" s="13"/>
      <c r="M251" s="13"/>
    </row>
    <row r="252" spans="10:13">
      <c r="J252" s="13"/>
      <c r="M252" s="13"/>
    </row>
    <row r="253" spans="10:13">
      <c r="J253" s="13"/>
      <c r="M253" s="13"/>
    </row>
    <row r="254" spans="10:13">
      <c r="J254" s="13"/>
      <c r="M254" s="13"/>
    </row>
    <row r="255" spans="10:13">
      <c r="J255" s="13"/>
      <c r="M255" s="13"/>
    </row>
    <row r="256" spans="10:13">
      <c r="J256" s="13"/>
      <c r="M256" s="13"/>
    </row>
    <row r="257" spans="10:13">
      <c r="J257" s="13"/>
      <c r="M257" s="13"/>
    </row>
    <row r="258" spans="10:13">
      <c r="J258" s="13"/>
      <c r="M258" s="13"/>
    </row>
    <row r="259" spans="10:13">
      <c r="J259" s="13"/>
      <c r="M259" s="13"/>
    </row>
    <row r="260" spans="10:13">
      <c r="J260" s="13"/>
      <c r="M260" s="13"/>
    </row>
    <row r="261" spans="10:13">
      <c r="J261" s="13"/>
      <c r="M261" s="13"/>
    </row>
    <row r="262" spans="10:13">
      <c r="J262" s="13"/>
      <c r="M262" s="13"/>
    </row>
    <row r="263" spans="10:13">
      <c r="J263" s="13"/>
      <c r="M263" s="13"/>
    </row>
    <row r="264" spans="10:13">
      <c r="J264" s="13"/>
      <c r="M264" s="13"/>
    </row>
    <row r="265" spans="10:13">
      <c r="J265" s="13"/>
      <c r="M265" s="13"/>
    </row>
    <row r="266" spans="10:13">
      <c r="J266" s="13"/>
      <c r="M266" s="13"/>
    </row>
    <row r="267" spans="10:13">
      <c r="J267" s="13"/>
      <c r="M267" s="13"/>
    </row>
    <row r="268" spans="10:13">
      <c r="J268" s="13"/>
      <c r="M268" s="13"/>
    </row>
    <row r="269" spans="10:13">
      <c r="J269" s="13"/>
      <c r="M269" s="13"/>
    </row>
    <row r="270" spans="10:13">
      <c r="J270" s="13"/>
      <c r="M270" s="13"/>
    </row>
    <row r="271" spans="10:13">
      <c r="J271" s="13"/>
      <c r="M271" s="13"/>
    </row>
    <row r="272" spans="10:13">
      <c r="J272" s="13"/>
      <c r="M272" s="13"/>
    </row>
    <row r="273" spans="10:13">
      <c r="J273" s="13"/>
      <c r="M273" s="13"/>
    </row>
    <row r="274" spans="10:13">
      <c r="J274" s="13"/>
      <c r="M274" s="13"/>
    </row>
    <row r="275" spans="10:13">
      <c r="J275" s="13"/>
      <c r="M275" s="13"/>
    </row>
    <row r="276" spans="10:13">
      <c r="J276" s="13"/>
      <c r="M276" s="13"/>
    </row>
    <row r="277" spans="10:13">
      <c r="J277" s="13"/>
      <c r="M277" s="13"/>
    </row>
    <row r="278" spans="10:13">
      <c r="J278" s="13"/>
      <c r="M278" s="13"/>
    </row>
    <row r="279" spans="10:13">
      <c r="J279" s="13"/>
      <c r="M279" s="13"/>
    </row>
    <row r="280" spans="10:13">
      <c r="J280" s="13"/>
      <c r="M280" s="13"/>
    </row>
    <row r="281" spans="10:13">
      <c r="J281" s="13"/>
      <c r="M281" s="13"/>
    </row>
    <row r="282" spans="10:13">
      <c r="J282" s="13"/>
      <c r="M282" s="13"/>
    </row>
    <row r="283" spans="10:13">
      <c r="J283" s="13"/>
      <c r="M283" s="13"/>
    </row>
    <row r="284" spans="10:13">
      <c r="J284" s="13"/>
      <c r="M284" s="13"/>
    </row>
    <row r="285" spans="10:13">
      <c r="J285" s="13"/>
      <c r="M285" s="13"/>
    </row>
    <row r="286" spans="10:13">
      <c r="J286" s="13"/>
      <c r="M286" s="13"/>
    </row>
    <row r="287" spans="10:13">
      <c r="J287" s="13"/>
      <c r="M287" s="13"/>
    </row>
    <row r="288" spans="10:13">
      <c r="J288" s="13"/>
      <c r="M288" s="13"/>
    </row>
    <row r="289" spans="10:13">
      <c r="J289" s="13"/>
      <c r="M289" s="13"/>
    </row>
    <row r="290" spans="10:13">
      <c r="J290" s="13"/>
      <c r="M290" s="13"/>
    </row>
    <row r="291" spans="10:13">
      <c r="J291" s="13"/>
      <c r="M291" s="13"/>
    </row>
    <row r="292" spans="10:13">
      <c r="J292" s="13"/>
      <c r="M292" s="13"/>
    </row>
    <row r="293" spans="10:13">
      <c r="J293" s="13"/>
      <c r="M293" s="13"/>
    </row>
    <row r="294" spans="10:13">
      <c r="J294" s="13"/>
      <c r="M294" s="13"/>
    </row>
    <row r="295" spans="10:13">
      <c r="J295" s="13"/>
      <c r="M295" s="13"/>
    </row>
    <row r="296" spans="10:13">
      <c r="J296" s="13"/>
      <c r="M296" s="13"/>
    </row>
    <row r="297" spans="10:13">
      <c r="J297" s="13"/>
      <c r="M297" s="13"/>
    </row>
    <row r="298" spans="10:13">
      <c r="J298" s="13"/>
      <c r="M298" s="13"/>
    </row>
    <row r="299" spans="10:13">
      <c r="J299" s="13"/>
      <c r="M299" s="13"/>
    </row>
    <row r="300" spans="10:13">
      <c r="J300" s="13"/>
      <c r="M300" s="13"/>
    </row>
    <row r="301" spans="10:13">
      <c r="J301" s="13"/>
      <c r="M301" s="13"/>
    </row>
    <row r="302" spans="10:13">
      <c r="J302" s="13"/>
      <c r="M302" s="13"/>
    </row>
    <row r="303" spans="10:13">
      <c r="J303" s="13"/>
      <c r="M303" s="13"/>
    </row>
    <row r="304" spans="10:13">
      <c r="J304" s="13"/>
      <c r="M304" s="13"/>
    </row>
    <row r="305" spans="10:13">
      <c r="J305" s="13"/>
      <c r="M305" s="13"/>
    </row>
    <row r="306" spans="10:13">
      <c r="J306" s="13"/>
      <c r="M306" s="13"/>
    </row>
    <row r="307" spans="10:13">
      <c r="J307" s="13"/>
      <c r="M307" s="13"/>
    </row>
    <row r="308" spans="10:13">
      <c r="J308" s="13"/>
      <c r="M308" s="13"/>
    </row>
    <row r="309" spans="10:13">
      <c r="J309" s="13"/>
      <c r="M309" s="13"/>
    </row>
    <row r="310" spans="10:13">
      <c r="J310" s="13"/>
      <c r="M310" s="13"/>
    </row>
    <row r="311" spans="10:13">
      <c r="J311" s="13"/>
      <c r="M311" s="13"/>
    </row>
    <row r="312" spans="10:13">
      <c r="J312" s="13"/>
      <c r="M312" s="13"/>
    </row>
    <row r="313" spans="10:13">
      <c r="J313" s="13"/>
      <c r="M313" s="13"/>
    </row>
    <row r="314" spans="10:13">
      <c r="J314" s="13"/>
      <c r="M314" s="13"/>
    </row>
    <row r="315" spans="10:13">
      <c r="J315" s="13"/>
      <c r="M315" s="13"/>
    </row>
    <row r="316" spans="10:13">
      <c r="J316" s="13"/>
      <c r="M316" s="13"/>
    </row>
    <row r="317" spans="10:13">
      <c r="J317" s="13"/>
      <c r="M317" s="13"/>
    </row>
    <row r="318" spans="10:13">
      <c r="J318" s="13"/>
      <c r="M318" s="13"/>
    </row>
    <row r="319" spans="10:13">
      <c r="J319" s="13"/>
      <c r="M319" s="13"/>
    </row>
    <row r="320" spans="10:13">
      <c r="J320" s="13"/>
      <c r="M320" s="13"/>
    </row>
    <row r="321" spans="10:13">
      <c r="J321" s="13"/>
      <c r="M321" s="13"/>
    </row>
    <row r="322" spans="10:13">
      <c r="J322" s="13"/>
      <c r="M322" s="13"/>
    </row>
    <row r="323" spans="10:13">
      <c r="J323" s="13"/>
      <c r="M323" s="13"/>
    </row>
    <row r="324" spans="10:13">
      <c r="J324" s="13"/>
      <c r="M324" s="13"/>
    </row>
    <row r="325" spans="10:13">
      <c r="J325" s="13"/>
      <c r="M325" s="13"/>
    </row>
    <row r="326" spans="10:13">
      <c r="J326" s="13"/>
      <c r="M326" s="13"/>
    </row>
    <row r="327" spans="10:13">
      <c r="J327" s="13"/>
      <c r="M327" s="13"/>
    </row>
    <row r="328" spans="10:13">
      <c r="J328" s="13"/>
      <c r="M328" s="13"/>
    </row>
    <row r="329" spans="10:13">
      <c r="J329" s="13"/>
      <c r="M329" s="13"/>
    </row>
    <row r="330" spans="10:13">
      <c r="J330" s="13"/>
      <c r="M330" s="13"/>
    </row>
    <row r="331" spans="10:13">
      <c r="J331" s="13"/>
      <c r="M331" s="13"/>
    </row>
    <row r="332" spans="10:13">
      <c r="J332" s="13"/>
      <c r="M332" s="13"/>
    </row>
    <row r="333" spans="10:13">
      <c r="J333" s="13"/>
      <c r="M333" s="13"/>
    </row>
    <row r="334" spans="10:13">
      <c r="J334" s="13"/>
      <c r="M334" s="13"/>
    </row>
    <row r="335" spans="10:13">
      <c r="J335" s="13"/>
      <c r="M335" s="13"/>
    </row>
    <row r="336" spans="10:13">
      <c r="J336" s="13"/>
      <c r="M336" s="13"/>
    </row>
    <row r="337" spans="10:13">
      <c r="J337" s="13"/>
      <c r="M337" s="13"/>
    </row>
    <row r="338" spans="10:13">
      <c r="J338" s="13"/>
      <c r="M338" s="13"/>
    </row>
    <row r="339" spans="10:13">
      <c r="J339" s="13"/>
      <c r="M339" s="13"/>
    </row>
    <row r="340" spans="10:13">
      <c r="J340" s="13"/>
      <c r="M340" s="13"/>
    </row>
    <row r="341" spans="10:13">
      <c r="J341" s="13"/>
      <c r="M341" s="13"/>
    </row>
    <row r="342" spans="10:13">
      <c r="J342" s="13"/>
      <c r="M342" s="13"/>
    </row>
    <row r="343" spans="10:13">
      <c r="J343" s="13"/>
      <c r="M343" s="13"/>
    </row>
    <row r="344" spans="10:13">
      <c r="J344" s="13"/>
      <c r="M344" s="13"/>
    </row>
    <row r="345" spans="10:13">
      <c r="J345" s="13"/>
      <c r="M345" s="13"/>
    </row>
    <row r="346" spans="10:13">
      <c r="J346" s="13"/>
      <c r="M346" s="13"/>
    </row>
    <row r="347" spans="10:13">
      <c r="J347" s="13"/>
      <c r="M347" s="13"/>
    </row>
    <row r="348" spans="10:13">
      <c r="J348" s="13"/>
      <c r="M348" s="13"/>
    </row>
    <row r="349" spans="10:13">
      <c r="J349" s="13"/>
      <c r="M349" s="13"/>
    </row>
    <row r="350" spans="10:13">
      <c r="J350" s="13"/>
      <c r="M350" s="13"/>
    </row>
    <row r="351" spans="10:13">
      <c r="J351" s="13"/>
      <c r="M351" s="13"/>
    </row>
    <row r="352" spans="10:13">
      <c r="J352" s="13"/>
      <c r="M352" s="13"/>
    </row>
    <row r="353" spans="10:13">
      <c r="J353" s="13"/>
      <c r="M353" s="13"/>
    </row>
    <row r="354" spans="10:13">
      <c r="J354" s="13"/>
      <c r="M354" s="13"/>
    </row>
    <row r="355" spans="10:13">
      <c r="J355" s="13"/>
      <c r="M355" s="13"/>
    </row>
    <row r="356" spans="10:13">
      <c r="J356" s="13"/>
      <c r="M356" s="13"/>
    </row>
    <row r="357" spans="10:13">
      <c r="J357" s="13"/>
      <c r="M357" s="13"/>
    </row>
    <row r="358" spans="10:13">
      <c r="J358" s="13"/>
      <c r="M358" s="13"/>
    </row>
    <row r="359" spans="10:13">
      <c r="J359" s="13"/>
      <c r="M359" s="13"/>
    </row>
    <row r="360" spans="10:13">
      <c r="J360" s="13"/>
      <c r="M360" s="13"/>
    </row>
    <row r="361" spans="10:13">
      <c r="J361" s="13"/>
      <c r="M361" s="13"/>
    </row>
    <row r="362" spans="10:13">
      <c r="J362" s="13"/>
      <c r="M362" s="13"/>
    </row>
    <row r="363" spans="10:13">
      <c r="J363" s="13"/>
      <c r="M363" s="13"/>
    </row>
    <row r="364" spans="10:13">
      <c r="J364" s="13"/>
      <c r="M364" s="13"/>
    </row>
    <row r="365" spans="10:13">
      <c r="J365" s="13"/>
      <c r="M365" s="13"/>
    </row>
    <row r="366" spans="10:13">
      <c r="J366" s="13"/>
      <c r="M366" s="13"/>
    </row>
    <row r="367" spans="10:13">
      <c r="J367" s="13"/>
      <c r="M367" s="13"/>
    </row>
    <row r="368" spans="10:13">
      <c r="J368" s="13"/>
      <c r="M368" s="13"/>
    </row>
    <row r="369" spans="10:13">
      <c r="J369" s="13"/>
      <c r="M369" s="13"/>
    </row>
    <row r="370" spans="10:13">
      <c r="J370" s="13"/>
      <c r="M370" s="13"/>
    </row>
    <row r="371" spans="10:13">
      <c r="J371" s="13"/>
      <c r="M371" s="13"/>
    </row>
    <row r="372" spans="10:13">
      <c r="J372" s="13"/>
      <c r="M372" s="13"/>
    </row>
    <row r="373" spans="10:13">
      <c r="J373" s="13"/>
      <c r="M373" s="13"/>
    </row>
    <row r="374" spans="10:13">
      <c r="J374" s="13"/>
      <c r="M374" s="13"/>
    </row>
    <row r="375" spans="10:13">
      <c r="J375" s="13"/>
      <c r="M375" s="13"/>
    </row>
    <row r="376" spans="10:13">
      <c r="J376" s="13"/>
      <c r="M376" s="13"/>
    </row>
    <row r="377" spans="10:13">
      <c r="J377" s="13"/>
      <c r="M377" s="13"/>
    </row>
    <row r="378" spans="10:13">
      <c r="J378" s="13"/>
      <c r="M378" s="13"/>
    </row>
    <row r="379" spans="10:13">
      <c r="J379" s="13"/>
      <c r="M379" s="13"/>
    </row>
    <row r="380" spans="10:13">
      <c r="J380" s="13"/>
      <c r="M380" s="13"/>
    </row>
    <row r="381" spans="10:13">
      <c r="J381" s="13"/>
      <c r="M381" s="13"/>
    </row>
    <row r="382" spans="10:13">
      <c r="J382" s="13"/>
      <c r="M382" s="13"/>
    </row>
    <row r="383" spans="10:13">
      <c r="J383" s="13"/>
      <c r="M383" s="13"/>
    </row>
    <row r="384" spans="10:13">
      <c r="J384" s="13"/>
      <c r="M384" s="13"/>
    </row>
    <row r="385" spans="10:13">
      <c r="J385" s="13"/>
      <c r="M385" s="13"/>
    </row>
    <row r="386" spans="10:13">
      <c r="J386" s="13"/>
      <c r="M386" s="13"/>
    </row>
    <row r="387" spans="10:13">
      <c r="J387" s="13"/>
      <c r="M387" s="13"/>
    </row>
    <row r="388" spans="10:13">
      <c r="J388" s="13"/>
      <c r="M388" s="13"/>
    </row>
    <row r="389" spans="10:13">
      <c r="J389" s="13"/>
      <c r="M389" s="13"/>
    </row>
    <row r="390" spans="10:13">
      <c r="J390" s="13"/>
      <c r="M390" s="13"/>
    </row>
    <row r="391" spans="10:13">
      <c r="J391" s="13"/>
      <c r="M391" s="13"/>
    </row>
    <row r="392" spans="10:13">
      <c r="J392" s="13"/>
      <c r="M392" s="13"/>
    </row>
    <row r="393" spans="10:13">
      <c r="J393" s="13"/>
      <c r="M393" s="13"/>
    </row>
    <row r="394" spans="10:13">
      <c r="J394" s="13"/>
      <c r="M394" s="13"/>
    </row>
    <row r="395" spans="10:13">
      <c r="J395" s="13"/>
      <c r="M395" s="13"/>
    </row>
    <row r="396" spans="10:13">
      <c r="J396" s="13"/>
      <c r="M396" s="13"/>
    </row>
    <row r="397" spans="10:13">
      <c r="J397" s="13"/>
      <c r="M397" s="13"/>
    </row>
    <row r="398" spans="10:13">
      <c r="J398" s="13"/>
      <c r="M398" s="13"/>
    </row>
    <row r="399" spans="10:13">
      <c r="J399" s="13"/>
      <c r="M399" s="13"/>
    </row>
    <row r="400" spans="10:13">
      <c r="J400" s="13"/>
      <c r="M400" s="13"/>
    </row>
    <row r="401" spans="10:13">
      <c r="J401" s="13"/>
      <c r="M401" s="13"/>
    </row>
    <row r="402" spans="10:13">
      <c r="J402" s="13"/>
      <c r="M402" s="13"/>
    </row>
    <row r="403" spans="10:13">
      <c r="J403" s="13"/>
      <c r="M403" s="13"/>
    </row>
    <row r="404" spans="10:13">
      <c r="J404" s="13"/>
      <c r="M404" s="13"/>
    </row>
    <row r="405" spans="10:13">
      <c r="J405" s="13"/>
      <c r="M405" s="13"/>
    </row>
    <row r="406" spans="10:13">
      <c r="J406" s="13"/>
      <c r="M406" s="13"/>
    </row>
    <row r="407" spans="10:13">
      <c r="J407" s="13"/>
      <c r="M407" s="13"/>
    </row>
    <row r="408" spans="10:13">
      <c r="J408" s="13"/>
      <c r="M408" s="13"/>
    </row>
    <row r="409" spans="10:13">
      <c r="J409" s="13"/>
      <c r="M409" s="13"/>
    </row>
    <row r="410" spans="10:13">
      <c r="J410" s="13"/>
      <c r="M410" s="13"/>
    </row>
    <row r="411" spans="10:13">
      <c r="J411" s="13"/>
      <c r="M411" s="13"/>
    </row>
    <row r="412" spans="10:13">
      <c r="J412" s="13"/>
      <c r="M412" s="13"/>
    </row>
    <row r="413" spans="10:13">
      <c r="J413" s="13"/>
      <c r="M413" s="13"/>
    </row>
    <row r="414" spans="10:13">
      <c r="J414" s="13"/>
      <c r="M414" s="13"/>
    </row>
    <row r="415" spans="10:13">
      <c r="J415" s="13"/>
      <c r="M415" s="13"/>
    </row>
    <row r="416" spans="10:13">
      <c r="J416" s="13"/>
      <c r="M416" s="13"/>
    </row>
    <row r="417" spans="10:13">
      <c r="J417" s="13"/>
      <c r="M417" s="13"/>
    </row>
    <row r="418" spans="10:13">
      <c r="J418" s="13"/>
      <c r="M418" s="13"/>
    </row>
    <row r="419" spans="10:13">
      <c r="J419" s="13"/>
      <c r="M419" s="13"/>
    </row>
    <row r="420" spans="10:13">
      <c r="J420" s="13"/>
      <c r="M420" s="13"/>
    </row>
    <row r="421" spans="10:13">
      <c r="J421" s="13"/>
      <c r="M421" s="13"/>
    </row>
    <row r="422" spans="10:13">
      <c r="J422" s="13"/>
      <c r="M422" s="13"/>
    </row>
    <row r="423" spans="10:13">
      <c r="J423" s="13"/>
      <c r="M423" s="13"/>
    </row>
    <row r="424" spans="10:13">
      <c r="J424" s="13"/>
      <c r="M424" s="13"/>
    </row>
    <row r="425" spans="10:13">
      <c r="J425" s="13"/>
      <c r="M425" s="13"/>
    </row>
    <row r="426" spans="10:13">
      <c r="J426" s="13"/>
      <c r="M426" s="13"/>
    </row>
    <row r="427" spans="10:13">
      <c r="J427" s="13"/>
      <c r="M427" s="13"/>
    </row>
    <row r="428" spans="10:13">
      <c r="J428" s="13"/>
      <c r="M428" s="13"/>
    </row>
    <row r="429" spans="10:13">
      <c r="J429" s="13"/>
      <c r="M429" s="13"/>
    </row>
    <row r="430" spans="10:13">
      <c r="J430" s="13"/>
      <c r="M430" s="13"/>
    </row>
    <row r="431" spans="10:13">
      <c r="J431" s="13"/>
      <c r="M431" s="13"/>
    </row>
    <row r="432" spans="10:13">
      <c r="J432" s="13"/>
      <c r="M432" s="13"/>
    </row>
    <row r="433" spans="10:13">
      <c r="J433" s="13"/>
      <c r="M433" s="13"/>
    </row>
    <row r="434" spans="10:13">
      <c r="J434" s="13"/>
      <c r="M434" s="13"/>
    </row>
    <row r="435" spans="10:13">
      <c r="J435" s="13"/>
      <c r="M435" s="13"/>
    </row>
    <row r="436" spans="10:13">
      <c r="J436" s="13"/>
      <c r="M436" s="13"/>
    </row>
    <row r="437" spans="10:13">
      <c r="J437" s="13"/>
      <c r="M437" s="13"/>
    </row>
    <row r="438" spans="10:13">
      <c r="J438" s="13"/>
      <c r="M438" s="13"/>
    </row>
    <row r="439" spans="10:13">
      <c r="J439" s="13"/>
      <c r="M439" s="13"/>
    </row>
    <row r="440" spans="10:13">
      <c r="J440" s="13"/>
      <c r="M440" s="13"/>
    </row>
    <row r="441" spans="10:13">
      <c r="J441" s="13"/>
      <c r="M441" s="13"/>
    </row>
    <row r="442" spans="10:13">
      <c r="J442" s="13"/>
      <c r="M442" s="13"/>
    </row>
    <row r="443" spans="10:13">
      <c r="J443" s="13"/>
      <c r="M443" s="13"/>
    </row>
    <row r="444" spans="10:13">
      <c r="J444" s="13"/>
      <c r="M444" s="13"/>
    </row>
    <row r="445" spans="10:13">
      <c r="J445" s="13"/>
      <c r="M445" s="13"/>
    </row>
    <row r="446" spans="10:13">
      <c r="J446" s="13"/>
      <c r="M446" s="13"/>
    </row>
    <row r="447" spans="10:13">
      <c r="J447" s="13"/>
      <c r="M447" s="13"/>
    </row>
    <row r="448" spans="10:13">
      <c r="J448" s="13"/>
      <c r="M448" s="13"/>
    </row>
    <row r="449" spans="10:13">
      <c r="J449" s="13"/>
      <c r="M449" s="13"/>
    </row>
    <row r="450" spans="10:13">
      <c r="J450" s="13"/>
      <c r="M450" s="13"/>
    </row>
    <row r="451" spans="10:13">
      <c r="J451" s="13"/>
      <c r="M451" s="13"/>
    </row>
    <row r="452" spans="10:13">
      <c r="J452" s="13"/>
      <c r="M452" s="13"/>
    </row>
    <row r="453" spans="10:13">
      <c r="J453" s="13"/>
      <c r="M453" s="13"/>
    </row>
    <row r="454" spans="10:13">
      <c r="J454" s="13"/>
      <c r="M454" s="13"/>
    </row>
    <row r="455" spans="10:13">
      <c r="J455" s="13"/>
      <c r="M455" s="13"/>
    </row>
    <row r="456" spans="10:13">
      <c r="J456" s="13"/>
      <c r="M456" s="13"/>
    </row>
    <row r="457" spans="10:13">
      <c r="J457" s="13"/>
      <c r="M457" s="13"/>
    </row>
    <row r="458" spans="10:13">
      <c r="J458" s="13"/>
      <c r="M458" s="13"/>
    </row>
    <row r="459" spans="10:13">
      <c r="J459" s="13"/>
      <c r="M459" s="13"/>
    </row>
    <row r="460" spans="10:13">
      <c r="J460" s="13"/>
      <c r="M460" s="13"/>
    </row>
    <row r="461" spans="10:13">
      <c r="J461" s="13"/>
      <c r="M461" s="13"/>
    </row>
    <row r="462" spans="10:13">
      <c r="J462" s="13"/>
      <c r="M462" s="13"/>
    </row>
    <row r="463" spans="10:13">
      <c r="J463" s="13"/>
      <c r="M463" s="13"/>
    </row>
    <row r="464" spans="10:13">
      <c r="J464" s="13"/>
      <c r="M464" s="13"/>
    </row>
    <row r="465" spans="10:13">
      <c r="J465" s="13"/>
      <c r="M465" s="13"/>
    </row>
    <row r="466" spans="10:13">
      <c r="J466" s="13"/>
      <c r="M466" s="13"/>
    </row>
    <row r="467" spans="10:13">
      <c r="J467" s="13"/>
      <c r="M467" s="13"/>
    </row>
    <row r="468" spans="10:13">
      <c r="J468" s="13"/>
      <c r="M468" s="13"/>
    </row>
    <row r="469" spans="10:13">
      <c r="J469" s="13"/>
      <c r="M469" s="13"/>
    </row>
    <row r="470" spans="10:13">
      <c r="J470" s="13"/>
      <c r="M470" s="13"/>
    </row>
    <row r="471" spans="10:13">
      <c r="J471" s="13"/>
      <c r="M471" s="13"/>
    </row>
    <row r="472" spans="10:13">
      <c r="J472" s="13"/>
      <c r="M472" s="13"/>
    </row>
    <row r="473" spans="10:13">
      <c r="J473" s="13"/>
      <c r="M473" s="13"/>
    </row>
    <row r="474" spans="10:13">
      <c r="J474" s="13"/>
      <c r="M474" s="13"/>
    </row>
    <row r="475" spans="10:13">
      <c r="J475" s="13"/>
      <c r="M475" s="13"/>
    </row>
    <row r="476" spans="10:13">
      <c r="J476" s="13"/>
      <c r="M476" s="13"/>
    </row>
    <row r="477" spans="10:13">
      <c r="J477" s="13"/>
      <c r="M477" s="13"/>
    </row>
    <row r="478" spans="10:13">
      <c r="J478" s="13"/>
      <c r="M478" s="13"/>
    </row>
    <row r="479" spans="10:13">
      <c r="J479" s="13"/>
      <c r="M479" s="13"/>
    </row>
    <row r="480" spans="10:13">
      <c r="J480" s="13"/>
      <c r="M480" s="13"/>
    </row>
    <row r="481" spans="10:13">
      <c r="J481" s="13"/>
      <c r="M481" s="13"/>
    </row>
    <row r="482" spans="10:13">
      <c r="J482" s="13"/>
      <c r="M482" s="13"/>
    </row>
    <row r="483" spans="10:13">
      <c r="J483" s="13"/>
      <c r="M483" s="13"/>
    </row>
    <row r="484" spans="10:13">
      <c r="J484" s="13"/>
      <c r="M484" s="13"/>
    </row>
    <row r="485" spans="10:13">
      <c r="J485" s="13"/>
      <c r="M485" s="13"/>
    </row>
    <row r="486" spans="10:13">
      <c r="J486" s="13"/>
      <c r="M486" s="13"/>
    </row>
    <row r="487" spans="10:13">
      <c r="J487" s="13"/>
      <c r="M487" s="13"/>
    </row>
    <row r="488" spans="10:13">
      <c r="J488" s="13"/>
      <c r="M488" s="13"/>
    </row>
    <row r="489" spans="10:13">
      <c r="J489" s="13"/>
      <c r="M489" s="13"/>
    </row>
    <row r="490" spans="10:13">
      <c r="J490" s="13"/>
      <c r="M490" s="13"/>
    </row>
    <row r="491" spans="10:13">
      <c r="J491" s="13"/>
      <c r="M491" s="13"/>
    </row>
    <row r="492" spans="10:13">
      <c r="J492" s="13"/>
      <c r="M492" s="13"/>
    </row>
    <row r="493" spans="10:13">
      <c r="J493" s="13"/>
      <c r="M493" s="13"/>
    </row>
    <row r="494" spans="10:13">
      <c r="J494" s="13"/>
      <c r="M494" s="13"/>
    </row>
    <row r="495" spans="10:13">
      <c r="J495" s="13"/>
      <c r="M495" s="13"/>
    </row>
    <row r="496" spans="10:13">
      <c r="J496" s="13"/>
      <c r="M496" s="13"/>
    </row>
    <row r="497" spans="10:13">
      <c r="J497" s="13"/>
      <c r="M497" s="13"/>
    </row>
    <row r="498" spans="10:13">
      <c r="J498" s="13"/>
      <c r="M498" s="13"/>
    </row>
    <row r="499" spans="10:13">
      <c r="J499" s="13"/>
      <c r="M499" s="13"/>
    </row>
    <row r="500" spans="10:13">
      <c r="J500" s="13"/>
      <c r="M500" s="13"/>
    </row>
    <row r="501" spans="10:13">
      <c r="J501" s="13"/>
      <c r="M501" s="13"/>
    </row>
    <row r="502" spans="10:13">
      <c r="J502" s="13"/>
      <c r="M502" s="13"/>
    </row>
    <row r="503" spans="10:13">
      <c r="J503" s="13"/>
      <c r="M503" s="13"/>
    </row>
    <row r="504" spans="10:13">
      <c r="J504" s="13"/>
      <c r="M504" s="13"/>
    </row>
    <row r="505" spans="10:13">
      <c r="J505" s="13"/>
      <c r="M505" s="13"/>
    </row>
    <row r="506" spans="10:13">
      <c r="J506" s="13"/>
      <c r="M506" s="13"/>
    </row>
    <row r="507" spans="10:13">
      <c r="J507" s="13"/>
      <c r="M507" s="13"/>
    </row>
    <row r="508" spans="10:13">
      <c r="J508" s="13"/>
      <c r="M508" s="13"/>
    </row>
    <row r="509" spans="10:13">
      <c r="J509" s="13"/>
      <c r="M509" s="13"/>
    </row>
    <row r="510" spans="10:13">
      <c r="J510" s="13"/>
      <c r="M510" s="13"/>
    </row>
    <row r="511" spans="10:13">
      <c r="J511" s="13"/>
      <c r="M511" s="13"/>
    </row>
    <row r="512" spans="10:13">
      <c r="J512" s="13"/>
      <c r="M512" s="13"/>
    </row>
    <row r="513" spans="10:13">
      <c r="J513" s="13"/>
      <c r="M513" s="13"/>
    </row>
    <row r="514" spans="10:13">
      <c r="J514" s="13"/>
      <c r="M514" s="13"/>
    </row>
    <row r="515" spans="10:13">
      <c r="J515" s="13"/>
      <c r="M515" s="13"/>
    </row>
    <row r="516" spans="10:13">
      <c r="J516" s="13"/>
      <c r="M516" s="13"/>
    </row>
    <row r="517" spans="10:13">
      <c r="J517" s="13"/>
      <c r="M517" s="13"/>
    </row>
    <row r="518" spans="10:13">
      <c r="J518" s="13"/>
      <c r="M518" s="13"/>
    </row>
    <row r="519" spans="10:13">
      <c r="J519" s="13"/>
      <c r="M519" s="13"/>
    </row>
    <row r="520" spans="10:13">
      <c r="J520" s="13"/>
      <c r="M520" s="13"/>
    </row>
    <row r="521" spans="10:13">
      <c r="J521" s="13"/>
      <c r="M521" s="13"/>
    </row>
    <row r="522" spans="10:13">
      <c r="J522" s="13"/>
      <c r="M522" s="13"/>
    </row>
    <row r="523" spans="10:13">
      <c r="J523" s="13"/>
      <c r="M523" s="13"/>
    </row>
    <row r="524" spans="10:13">
      <c r="J524" s="13"/>
      <c r="M524" s="13"/>
    </row>
    <row r="525" spans="10:13">
      <c r="J525" s="13"/>
      <c r="M525" s="13"/>
    </row>
    <row r="526" spans="10:13">
      <c r="J526" s="13"/>
      <c r="M526" s="13"/>
    </row>
    <row r="527" spans="10:13">
      <c r="J527" s="13"/>
      <c r="M527" s="13"/>
    </row>
    <row r="528" spans="10:13">
      <c r="J528" s="13"/>
      <c r="M528" s="13"/>
    </row>
    <row r="529" spans="10:13">
      <c r="J529" s="13"/>
      <c r="M529" s="13"/>
    </row>
    <row r="530" spans="10:13">
      <c r="J530" s="13"/>
      <c r="M530" s="13"/>
    </row>
    <row r="531" spans="10:13">
      <c r="J531" s="13"/>
      <c r="M531" s="13"/>
    </row>
    <row r="532" spans="10:13">
      <c r="J532" s="13"/>
      <c r="M532" s="13"/>
    </row>
    <row r="533" spans="10:13">
      <c r="J533" s="13"/>
      <c r="M533" s="13"/>
    </row>
    <row r="534" spans="10:13">
      <c r="J534" s="13"/>
      <c r="M534" s="13"/>
    </row>
    <row r="535" spans="10:13">
      <c r="J535" s="13"/>
      <c r="M535" s="13"/>
    </row>
    <row r="536" spans="10:13">
      <c r="J536" s="13"/>
      <c r="M536" s="13"/>
    </row>
    <row r="537" spans="10:13">
      <c r="J537" s="13"/>
      <c r="M537" s="13"/>
    </row>
    <row r="538" spans="10:13">
      <c r="J538" s="13"/>
      <c r="M538" s="13"/>
    </row>
    <row r="539" spans="10:13">
      <c r="J539" s="13"/>
      <c r="M539" s="13"/>
    </row>
    <row r="540" spans="10:13">
      <c r="J540" s="13"/>
      <c r="M540" s="13"/>
    </row>
    <row r="541" spans="10:13">
      <c r="J541" s="13"/>
      <c r="M541" s="13"/>
    </row>
    <row r="542" spans="10:13">
      <c r="J542" s="13"/>
      <c r="M542" s="13"/>
    </row>
    <row r="543" spans="10:13">
      <c r="J543" s="13"/>
      <c r="M543" s="13"/>
    </row>
    <row r="544" spans="10:13">
      <c r="J544" s="13"/>
      <c r="M544" s="13"/>
    </row>
    <row r="545" spans="10:13">
      <c r="J545" s="13"/>
      <c r="M545" s="13"/>
    </row>
    <row r="546" spans="10:13">
      <c r="J546" s="13"/>
      <c r="M546" s="13"/>
    </row>
    <row r="547" spans="10:13">
      <c r="J547" s="13"/>
      <c r="M547" s="13"/>
    </row>
    <row r="548" spans="10:13">
      <c r="J548" s="13"/>
      <c r="M548" s="13"/>
    </row>
    <row r="549" spans="10:13">
      <c r="J549" s="13"/>
      <c r="M549" s="13"/>
    </row>
    <row r="550" spans="10:13">
      <c r="J550" s="13"/>
      <c r="M550" s="13"/>
    </row>
    <row r="551" spans="10:13">
      <c r="J551" s="13"/>
      <c r="M551" s="13"/>
    </row>
    <row r="552" spans="10:13">
      <c r="J552" s="13"/>
      <c r="M552" s="13"/>
    </row>
    <row r="553" spans="10:13">
      <c r="J553" s="13"/>
      <c r="M553" s="13"/>
    </row>
    <row r="554" spans="10:13">
      <c r="J554" s="13"/>
      <c r="M554" s="13"/>
    </row>
    <row r="555" spans="10:13">
      <c r="J555" s="13"/>
      <c r="M555" s="13"/>
    </row>
    <row r="556" spans="10:13">
      <c r="J556" s="13"/>
      <c r="M556" s="13"/>
    </row>
    <row r="557" spans="10:13">
      <c r="J557" s="13"/>
      <c r="M557" s="13"/>
    </row>
    <row r="558" spans="10:13">
      <c r="J558" s="13"/>
      <c r="M558" s="13"/>
    </row>
    <row r="559" spans="10:13">
      <c r="J559" s="13"/>
      <c r="M559" s="13"/>
    </row>
    <row r="560" spans="10:13">
      <c r="J560" s="13"/>
      <c r="M560" s="13"/>
    </row>
    <row r="561" spans="10:13">
      <c r="J561" s="13"/>
      <c r="M561" s="13"/>
    </row>
    <row r="562" spans="10:13">
      <c r="J562" s="13"/>
      <c r="M562" s="13"/>
    </row>
    <row r="563" spans="10:13">
      <c r="J563" s="13"/>
      <c r="M563" s="13"/>
    </row>
    <row r="564" spans="10:13">
      <c r="J564" s="13"/>
      <c r="M564" s="13"/>
    </row>
    <row r="565" spans="10:13">
      <c r="J565" s="13"/>
      <c r="M565" s="13"/>
    </row>
    <row r="566" spans="10:13">
      <c r="J566" s="13"/>
      <c r="M566" s="13"/>
    </row>
    <row r="567" spans="10:13">
      <c r="J567" s="13"/>
      <c r="M567" s="13"/>
    </row>
    <row r="568" spans="10:13">
      <c r="J568" s="13"/>
      <c r="M568" s="13"/>
    </row>
    <row r="569" spans="10:13">
      <c r="J569" s="13"/>
      <c r="M569" s="13"/>
    </row>
    <row r="570" spans="10:13">
      <c r="J570" s="13"/>
      <c r="M570" s="13"/>
    </row>
    <row r="571" spans="10:13">
      <c r="J571" s="13"/>
      <c r="M571" s="13"/>
    </row>
    <row r="572" spans="10:13">
      <c r="J572" s="13"/>
      <c r="M572" s="13"/>
    </row>
    <row r="573" spans="10:13">
      <c r="J573" s="13"/>
      <c r="M573" s="13"/>
    </row>
    <row r="574" spans="10:13">
      <c r="J574" s="13"/>
      <c r="M574" s="13"/>
    </row>
    <row r="575" spans="10:13">
      <c r="J575" s="13"/>
      <c r="M575" s="13"/>
    </row>
    <row r="576" spans="10:13">
      <c r="J576" s="13"/>
      <c r="M576" s="13"/>
    </row>
    <row r="577" spans="10:13">
      <c r="J577" s="13"/>
      <c r="M577" s="13"/>
    </row>
    <row r="578" spans="10:13">
      <c r="J578" s="13"/>
      <c r="M578" s="13"/>
    </row>
    <row r="579" spans="10:13">
      <c r="J579" s="13"/>
      <c r="M579" s="13"/>
    </row>
    <row r="580" spans="10:13">
      <c r="J580" s="13"/>
      <c r="M580" s="13"/>
    </row>
    <row r="581" spans="10:13">
      <c r="J581" s="13"/>
      <c r="M581" s="13"/>
    </row>
    <row r="582" spans="10:13">
      <c r="J582" s="13"/>
      <c r="M582" s="13"/>
    </row>
    <row r="583" spans="10:13">
      <c r="J583" s="13"/>
      <c r="M583" s="13"/>
    </row>
    <row r="584" spans="10:13">
      <c r="J584" s="13"/>
      <c r="M584" s="13"/>
    </row>
    <row r="585" spans="10:13">
      <c r="J585" s="13"/>
      <c r="M585" s="13"/>
    </row>
    <row r="586" spans="10:13">
      <c r="J586" s="13"/>
      <c r="M586" s="13"/>
    </row>
    <row r="587" spans="10:13">
      <c r="J587" s="13"/>
      <c r="M587" s="13"/>
    </row>
    <row r="588" spans="10:13">
      <c r="J588" s="13"/>
      <c r="M588" s="13"/>
    </row>
    <row r="589" spans="10:13">
      <c r="J589" s="13"/>
      <c r="M589" s="13"/>
    </row>
    <row r="590" spans="10:13">
      <c r="J590" s="13"/>
      <c r="M590" s="13"/>
    </row>
    <row r="591" spans="10:13">
      <c r="J591" s="13"/>
      <c r="M591" s="13"/>
    </row>
    <row r="592" spans="10:13">
      <c r="J592" s="13"/>
      <c r="M592" s="13"/>
    </row>
    <row r="593" spans="10:13">
      <c r="J593" s="13"/>
      <c r="M593" s="13"/>
    </row>
    <row r="594" spans="10:13">
      <c r="J594" s="13"/>
      <c r="M594" s="13"/>
    </row>
    <row r="595" spans="10:13">
      <c r="J595" s="13"/>
      <c r="M595" s="13"/>
    </row>
    <row r="596" spans="10:13">
      <c r="J596" s="13"/>
      <c r="M596" s="13"/>
    </row>
    <row r="597" spans="10:13">
      <c r="J597" s="13"/>
      <c r="M597" s="13"/>
    </row>
    <row r="598" spans="10:13">
      <c r="J598" s="13"/>
      <c r="M598" s="13"/>
    </row>
    <row r="599" spans="10:13">
      <c r="J599" s="13"/>
      <c r="M599" s="13"/>
    </row>
    <row r="600" spans="10:13">
      <c r="J600" s="13"/>
      <c r="M600" s="13"/>
    </row>
    <row r="601" spans="10:13">
      <c r="J601" s="13"/>
      <c r="M601" s="13"/>
    </row>
    <row r="602" spans="10:13">
      <c r="J602" s="13"/>
      <c r="M602" s="13"/>
    </row>
    <row r="603" spans="10:13">
      <c r="J603" s="13"/>
      <c r="M603" s="13"/>
    </row>
    <row r="604" spans="10:13">
      <c r="J604" s="13"/>
      <c r="M604" s="13"/>
    </row>
    <row r="605" spans="10:13">
      <c r="J605" s="13"/>
      <c r="M605" s="13"/>
    </row>
    <row r="606" spans="10:13">
      <c r="J606" s="13"/>
      <c r="M606" s="13"/>
    </row>
    <row r="607" spans="10:13">
      <c r="J607" s="13"/>
      <c r="M607" s="13"/>
    </row>
    <row r="608" spans="10:13">
      <c r="J608" s="13"/>
      <c r="M608" s="13"/>
    </row>
    <row r="609" spans="10:13">
      <c r="J609" s="13"/>
      <c r="M609" s="13"/>
    </row>
    <row r="610" spans="10:13">
      <c r="J610" s="13"/>
      <c r="M610" s="13"/>
    </row>
    <row r="611" spans="10:13">
      <c r="J611" s="13"/>
      <c r="M611" s="13"/>
    </row>
    <row r="612" spans="10:13">
      <c r="J612" s="13"/>
      <c r="M612" s="13"/>
    </row>
    <row r="613" spans="10:13">
      <c r="J613" s="13"/>
      <c r="M613" s="13"/>
    </row>
    <row r="614" spans="10:13">
      <c r="J614" s="13"/>
      <c r="M614" s="13"/>
    </row>
    <row r="615" spans="10:13">
      <c r="J615" s="13"/>
      <c r="M615" s="13"/>
    </row>
    <row r="616" spans="10:13">
      <c r="J616" s="13"/>
      <c r="M616" s="13"/>
    </row>
    <row r="617" spans="10:13">
      <c r="J617" s="13"/>
      <c r="M617" s="13"/>
    </row>
    <row r="618" spans="10:13">
      <c r="J618" s="13"/>
      <c r="M618" s="13"/>
    </row>
    <row r="619" spans="10:13">
      <c r="J619" s="13"/>
      <c r="M619" s="13"/>
    </row>
    <row r="620" spans="10:13">
      <c r="J620" s="13"/>
      <c r="M620" s="13"/>
    </row>
    <row r="621" spans="10:13">
      <c r="J621" s="13"/>
      <c r="M621" s="13"/>
    </row>
    <row r="622" spans="10:13">
      <c r="J622" s="13"/>
      <c r="M622" s="13"/>
    </row>
    <row r="623" spans="10:13">
      <c r="J623" s="13"/>
      <c r="M623" s="13"/>
    </row>
    <row r="624" spans="10:13">
      <c r="J624" s="13"/>
      <c r="M624" s="13"/>
    </row>
    <row r="625" spans="10:13">
      <c r="J625" s="13"/>
      <c r="M625" s="13"/>
    </row>
    <row r="626" spans="10:13">
      <c r="J626" s="13"/>
      <c r="M626" s="13"/>
    </row>
    <row r="627" spans="10:13">
      <c r="J627" s="13"/>
      <c r="M627" s="13"/>
    </row>
    <row r="628" spans="10:13">
      <c r="J628" s="13"/>
      <c r="M628" s="13"/>
    </row>
    <row r="629" spans="10:13">
      <c r="J629" s="13"/>
      <c r="M629" s="13"/>
    </row>
    <row r="630" spans="10:13">
      <c r="J630" s="13"/>
      <c r="M630" s="13"/>
    </row>
    <row r="631" spans="10:13">
      <c r="J631" s="13"/>
      <c r="M631" s="13"/>
    </row>
    <row r="632" spans="10:13">
      <c r="J632" s="13"/>
      <c r="M632" s="13"/>
    </row>
    <row r="633" spans="10:13">
      <c r="J633" s="13"/>
      <c r="M633" s="13"/>
    </row>
    <row r="634" spans="10:13">
      <c r="J634" s="13"/>
      <c r="M634" s="13"/>
    </row>
    <row r="635" spans="10:13">
      <c r="J635" s="13"/>
      <c r="M635" s="13"/>
    </row>
    <row r="636" spans="10:13">
      <c r="J636" s="13"/>
      <c r="M636" s="13"/>
    </row>
    <row r="637" spans="10:13">
      <c r="J637" s="13"/>
      <c r="M637" s="13"/>
    </row>
    <row r="638" spans="10:13">
      <c r="J638" s="13"/>
      <c r="M638" s="13"/>
    </row>
    <row r="639" spans="10:13">
      <c r="J639" s="13"/>
      <c r="M639" s="13"/>
    </row>
    <row r="640" spans="10:13">
      <c r="J640" s="13"/>
      <c r="M640" s="13"/>
    </row>
    <row r="641" spans="10:13">
      <c r="J641" s="13"/>
      <c r="M641" s="13"/>
    </row>
    <row r="642" spans="10:13">
      <c r="J642" s="13"/>
      <c r="M642" s="13"/>
    </row>
    <row r="643" spans="10:13">
      <c r="J643" s="13"/>
      <c r="M643" s="13"/>
    </row>
    <row r="644" spans="10:13">
      <c r="J644" s="13"/>
      <c r="M644" s="13"/>
    </row>
    <row r="645" spans="10:13">
      <c r="J645" s="13"/>
      <c r="M645" s="13"/>
    </row>
    <row r="646" spans="10:13">
      <c r="J646" s="13"/>
      <c r="M646" s="13"/>
    </row>
    <row r="647" spans="10:13">
      <c r="J647" s="13"/>
      <c r="M647" s="13"/>
    </row>
    <row r="648" spans="10:13">
      <c r="J648" s="13"/>
      <c r="M648" s="13"/>
    </row>
    <row r="649" spans="10:13">
      <c r="J649" s="13"/>
      <c r="M649" s="13"/>
    </row>
    <row r="650" spans="10:13">
      <c r="J650" s="13"/>
      <c r="M650" s="13"/>
    </row>
    <row r="651" spans="10:13">
      <c r="J651" s="13"/>
      <c r="M651" s="13"/>
    </row>
    <row r="652" spans="10:13">
      <c r="J652" s="13"/>
      <c r="M652" s="13"/>
    </row>
    <row r="653" spans="10:13">
      <c r="J653" s="13"/>
      <c r="M653" s="13"/>
    </row>
    <row r="654" spans="10:13">
      <c r="J654" s="13"/>
      <c r="M654" s="13"/>
    </row>
    <row r="655" spans="10:13">
      <c r="J655" s="13"/>
      <c r="M655" s="13"/>
    </row>
    <row r="656" spans="10:13">
      <c r="J656" s="13"/>
      <c r="M656" s="13"/>
    </row>
    <row r="657" spans="10:13">
      <c r="J657" s="13"/>
      <c r="M657" s="13"/>
    </row>
    <row r="658" spans="10:13">
      <c r="J658" s="13"/>
      <c r="M658" s="13"/>
    </row>
    <row r="659" spans="10:13">
      <c r="J659" s="13"/>
      <c r="M659" s="13"/>
    </row>
    <row r="660" spans="10:13">
      <c r="J660" s="13"/>
      <c r="M660" s="13"/>
    </row>
    <row r="661" spans="10:13">
      <c r="J661" s="13"/>
      <c r="M661" s="13"/>
    </row>
    <row r="662" spans="10:13">
      <c r="J662" s="13"/>
      <c r="M662" s="13"/>
    </row>
    <row r="663" spans="10:13">
      <c r="J663" s="13"/>
      <c r="M663" s="13"/>
    </row>
    <row r="664" spans="10:13">
      <c r="J664" s="13"/>
      <c r="M664" s="13"/>
    </row>
    <row r="665" spans="10:13">
      <c r="J665" s="13"/>
      <c r="M665" s="13"/>
    </row>
    <row r="666" spans="10:13">
      <c r="J666" s="13"/>
      <c r="M666" s="13"/>
    </row>
    <row r="667" spans="10:13">
      <c r="J667" s="13"/>
      <c r="M667" s="13"/>
    </row>
    <row r="668" spans="10:13">
      <c r="J668" s="13"/>
      <c r="M668" s="13"/>
    </row>
    <row r="669" spans="10:13">
      <c r="J669" s="13"/>
      <c r="M669" s="13"/>
    </row>
    <row r="670" spans="10:13">
      <c r="J670" s="13"/>
      <c r="M670" s="13"/>
    </row>
    <row r="671" spans="10:13">
      <c r="J671" s="13"/>
      <c r="M671" s="13"/>
    </row>
    <row r="672" spans="10:13">
      <c r="J672" s="13"/>
      <c r="M672" s="13"/>
    </row>
    <row r="673" spans="10:13">
      <c r="J673" s="13"/>
      <c r="M673" s="13"/>
    </row>
    <row r="674" spans="10:13">
      <c r="J674" s="13"/>
      <c r="M674" s="13"/>
    </row>
    <row r="675" spans="10:13">
      <c r="J675" s="13"/>
      <c r="M675" s="13"/>
    </row>
    <row r="676" spans="10:13">
      <c r="J676" s="13"/>
      <c r="M676" s="13"/>
    </row>
    <row r="677" spans="10:13">
      <c r="J677" s="13"/>
      <c r="M677" s="13"/>
    </row>
    <row r="678" spans="10:13">
      <c r="J678" s="13"/>
      <c r="M678" s="13"/>
    </row>
    <row r="679" spans="10:13">
      <c r="J679" s="13"/>
      <c r="M679" s="13"/>
    </row>
    <row r="680" spans="10:13">
      <c r="J680" s="13"/>
      <c r="M680" s="13"/>
    </row>
    <row r="681" spans="10:13">
      <c r="J681" s="13"/>
      <c r="M681" s="13"/>
    </row>
    <row r="682" spans="10:13">
      <c r="J682" s="13"/>
      <c r="M682" s="13"/>
    </row>
    <row r="683" spans="10:13">
      <c r="J683" s="13"/>
      <c r="M683" s="13"/>
    </row>
    <row r="684" spans="10:13">
      <c r="J684" s="13"/>
      <c r="M684" s="13"/>
    </row>
    <row r="685" spans="10:13">
      <c r="J685" s="13"/>
      <c r="M685" s="13"/>
    </row>
    <row r="686" spans="10:13">
      <c r="J686" s="13"/>
      <c r="M686" s="13"/>
    </row>
    <row r="687" spans="10:13">
      <c r="J687" s="13"/>
      <c r="M687" s="13"/>
    </row>
    <row r="688" spans="10:13">
      <c r="J688" s="13"/>
      <c r="M688" s="13"/>
    </row>
    <row r="689" spans="10:13">
      <c r="J689" s="13"/>
      <c r="M689" s="13"/>
    </row>
    <row r="690" spans="10:13">
      <c r="J690" s="13"/>
      <c r="M690" s="13"/>
    </row>
    <row r="691" spans="10:13">
      <c r="J691" s="13"/>
      <c r="M691" s="13"/>
    </row>
    <row r="692" spans="10:13">
      <c r="J692" s="13"/>
      <c r="M692" s="13"/>
    </row>
    <row r="693" spans="10:13">
      <c r="J693" s="13"/>
      <c r="M693" s="13"/>
    </row>
    <row r="694" spans="10:13">
      <c r="J694" s="13"/>
      <c r="M694" s="13"/>
    </row>
    <row r="695" spans="10:13">
      <c r="J695" s="13"/>
      <c r="M695" s="13"/>
    </row>
    <row r="696" spans="10:13">
      <c r="J696" s="13"/>
      <c r="M696" s="13"/>
    </row>
    <row r="697" spans="10:13">
      <c r="J697" s="13"/>
      <c r="M697" s="13"/>
    </row>
    <row r="698" spans="10:13">
      <c r="J698" s="13"/>
      <c r="M698" s="13"/>
    </row>
    <row r="699" spans="10:13">
      <c r="J699" s="13"/>
      <c r="M699" s="13"/>
    </row>
    <row r="700" spans="10:13">
      <c r="J700" s="13"/>
      <c r="M700" s="13"/>
    </row>
    <row r="701" spans="10:13">
      <c r="J701" s="13"/>
      <c r="M701" s="13"/>
    </row>
    <row r="702" spans="10:13">
      <c r="J702" s="13"/>
      <c r="M702" s="13"/>
    </row>
    <row r="703" spans="10:13">
      <c r="J703" s="13"/>
      <c r="M703" s="13"/>
    </row>
    <row r="704" spans="10:13">
      <c r="J704" s="13"/>
      <c r="M704" s="13"/>
    </row>
    <row r="705" spans="10:13">
      <c r="J705" s="13"/>
      <c r="M705" s="13"/>
    </row>
    <row r="706" spans="10:13">
      <c r="J706" s="13"/>
      <c r="M706" s="13"/>
    </row>
    <row r="707" spans="10:13">
      <c r="J707" s="13"/>
      <c r="M707" s="13"/>
    </row>
    <row r="708" spans="10:13">
      <c r="J708" s="13"/>
      <c r="M708" s="13"/>
    </row>
    <row r="709" spans="10:13">
      <c r="J709" s="13"/>
      <c r="M709" s="13"/>
    </row>
    <row r="710" spans="10:13">
      <c r="J710" s="13"/>
      <c r="M710" s="13"/>
    </row>
    <row r="711" spans="10:13">
      <c r="J711" s="13"/>
      <c r="M711" s="13"/>
    </row>
    <row r="712" spans="10:13">
      <c r="J712" s="13"/>
      <c r="M712" s="13"/>
    </row>
    <row r="713" spans="10:13">
      <c r="J713" s="13"/>
      <c r="M713" s="13"/>
    </row>
    <row r="714" spans="10:13">
      <c r="J714" s="13"/>
      <c r="M714" s="13"/>
    </row>
    <row r="715" spans="10:13">
      <c r="J715" s="13"/>
      <c r="M715" s="13"/>
    </row>
    <row r="716" spans="10:13">
      <c r="J716" s="13"/>
      <c r="M716" s="13"/>
    </row>
  </sheetData>
  <pageMargins left="0.75" right="0.75" top="1" bottom="1" header="0.5" footer="0.5"/>
  <pageSetup orientation="portrait" horizontalDpi="4294967292" verticalDpi="4294967292" r:id="rId1"/>
  <ignoredErrors>
    <ignoredError sqref="W2 Y2:AK35 W3:W45 Y40:AK4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38C7-6A3B-4FFE-9AFF-0BC7E14BDE10}">
  <dimension ref="A3:M39"/>
  <sheetViews>
    <sheetView workbookViewId="0">
      <selection sqref="A1:XFD1048576"/>
    </sheetView>
  </sheetViews>
  <sheetFormatPr defaultRowHeight="15.6"/>
  <cols>
    <col min="1" max="1" width="8.296875" bestFit="1" customWidth="1"/>
    <col min="2" max="2" width="13.296875" bestFit="1" customWidth="1"/>
    <col min="3" max="3" width="13.3984375" bestFit="1" customWidth="1"/>
    <col min="4" max="4" width="8.296875" bestFit="1" customWidth="1"/>
    <col min="5" max="5" width="10.59765625" bestFit="1" customWidth="1"/>
    <col min="6" max="6" width="12.5" bestFit="1" customWidth="1"/>
    <col min="7" max="7" width="7.796875" bestFit="1" customWidth="1"/>
    <col min="8" max="8" width="10.59765625" bestFit="1" customWidth="1"/>
    <col min="9" max="9" width="13.3984375" bestFit="1" customWidth="1"/>
    <col min="10" max="10" width="7.796875" bestFit="1" customWidth="1"/>
    <col min="11" max="11" width="14.8984375" bestFit="1" customWidth="1"/>
    <col min="12" max="12" width="14.296875" bestFit="1" customWidth="1"/>
    <col min="13" max="13" width="7.796875" bestFit="1" customWidth="1"/>
    <col min="14" max="14" width="13.296875" bestFit="1" customWidth="1"/>
    <col min="15" max="15" width="13.3984375" bestFit="1" customWidth="1"/>
    <col min="16" max="16" width="7.296875" bestFit="1" customWidth="1"/>
    <col min="17" max="17" width="13.296875" bestFit="1" customWidth="1"/>
    <col min="18" max="18" width="14.296875" bestFit="1" customWidth="1"/>
  </cols>
  <sheetData>
    <row r="3" spans="1:13">
      <c r="A3" s="17"/>
      <c r="D3" s="17"/>
      <c r="G3" s="17"/>
      <c r="J3" s="17"/>
      <c r="M3" s="17"/>
    </row>
    <row r="10" spans="1:13">
      <c r="A10" s="17"/>
      <c r="D10" s="17"/>
      <c r="G10" s="17"/>
      <c r="J10" s="17"/>
    </row>
    <row r="12" spans="1:13">
      <c r="J12" s="17"/>
    </row>
    <row r="16" spans="1:13">
      <c r="A16" s="17"/>
      <c r="D16" s="17"/>
      <c r="G16" s="17"/>
    </row>
    <row r="18" spans="1:7">
      <c r="G18" s="17"/>
    </row>
    <row r="22" spans="1:7">
      <c r="A22" s="17"/>
      <c r="D22" s="17"/>
    </row>
    <row r="25" spans="1:7">
      <c r="D25" s="17"/>
    </row>
    <row r="35" spans="1:1">
      <c r="A35" s="17"/>
    </row>
    <row r="39" spans="1:1">
      <c r="A3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AL133"/>
  <sheetViews>
    <sheetView workbookViewId="0">
      <selection activeCell="D3" sqref="D3"/>
    </sheetView>
  </sheetViews>
  <sheetFormatPr defaultRowHeight="15.6"/>
  <cols>
    <col min="1" max="1" width="23" bestFit="1" customWidth="1"/>
    <col min="2" max="2" width="14.8984375" bestFit="1" customWidth="1"/>
    <col min="3" max="3" width="16.59765625" hidden="1" customWidth="1"/>
    <col min="4" max="4" width="12.3984375" bestFit="1" customWidth="1"/>
    <col min="5" max="5" width="16.59765625" hidden="1" customWidth="1"/>
    <col min="6" max="6" width="12.3984375" bestFit="1" customWidth="1"/>
    <col min="7" max="7" width="16.59765625" hidden="1" customWidth="1"/>
    <col min="8" max="8" width="11.5" bestFit="1" customWidth="1"/>
    <col min="9" max="9" width="16.59765625" hidden="1" customWidth="1"/>
    <col min="10" max="10" width="12.09765625" bestFit="1" customWidth="1"/>
    <col min="11" max="11" width="16.59765625" hidden="1" customWidth="1"/>
    <col min="12" max="12" width="22.8984375" hidden="1" customWidth="1"/>
    <col min="13" max="13" width="16.59765625" hidden="1" customWidth="1"/>
    <col min="14" max="14" width="24.59765625" bestFit="1" customWidth="1"/>
    <col min="15" max="15" width="6.69921875" hidden="1" customWidth="1"/>
    <col min="16" max="16" width="7.59765625" bestFit="1" customWidth="1"/>
    <col min="17" max="17" width="7.296875" bestFit="1" customWidth="1"/>
    <col min="18" max="18" width="8.09765625" bestFit="1" customWidth="1"/>
    <col min="19" max="19" width="10.19921875" hidden="1" customWidth="1"/>
    <col min="20" max="20" width="7.796875" bestFit="1" customWidth="1"/>
    <col min="21" max="21" width="7.69921875" bestFit="1" customWidth="1"/>
    <col min="22" max="22" width="6.3984375" hidden="1" customWidth="1"/>
    <col min="23" max="23" width="11.09765625" bestFit="1" customWidth="1"/>
    <col min="24" max="24" width="10.5" bestFit="1" customWidth="1"/>
    <col min="25" max="25" width="14.09765625" hidden="1" customWidth="1"/>
    <col min="26" max="26" width="10.69921875" hidden="1" customWidth="1"/>
    <col min="27" max="27" width="11.8984375" hidden="1" customWidth="1"/>
    <col min="28" max="28" width="11.296875" hidden="1" customWidth="1"/>
    <col min="29" max="29" width="12.09765625" hidden="1" customWidth="1"/>
    <col min="30" max="30" width="13.19921875" hidden="1" customWidth="1"/>
    <col min="31" max="32" width="11.8984375" hidden="1" customWidth="1"/>
    <col min="33" max="33" width="10.3984375" hidden="1" customWidth="1"/>
    <col min="34" max="34" width="11.8984375" hidden="1" customWidth="1"/>
  </cols>
  <sheetData>
    <row r="2" spans="1:38">
      <c r="A2" t="s">
        <v>147</v>
      </c>
      <c r="B2">
        <v>0</v>
      </c>
      <c r="D2">
        <v>1</v>
      </c>
      <c r="F2">
        <v>0.57499999999999996</v>
      </c>
      <c r="H2">
        <v>0.443</v>
      </c>
      <c r="J2">
        <v>0.224</v>
      </c>
      <c r="N2" t="s">
        <v>149</v>
      </c>
      <c r="O2">
        <v>16.11</v>
      </c>
      <c r="P2">
        <v>22.22</v>
      </c>
      <c r="Q2">
        <v>21.22</v>
      </c>
      <c r="R2">
        <v>21.22</v>
      </c>
      <c r="S2">
        <v>20.22</v>
      </c>
      <c r="T2">
        <v>19.22</v>
      </c>
      <c r="U2">
        <v>21.22</v>
      </c>
      <c r="V2">
        <v>19.22</v>
      </c>
      <c r="X2" t="s">
        <v>160</v>
      </c>
    </row>
    <row r="3" spans="1:38">
      <c r="N3" t="s">
        <v>162</v>
      </c>
      <c r="O3" s="15">
        <f t="shared" ref="O3:V3" si="0">SUM(Z6:Z133)</f>
        <v>0</v>
      </c>
      <c r="P3" s="15">
        <f t="shared" si="0"/>
        <v>0.81172499999999981</v>
      </c>
      <c r="Q3" s="15">
        <f t="shared" si="0"/>
        <v>0</v>
      </c>
      <c r="R3" s="15">
        <f t="shared" si="0"/>
        <v>0</v>
      </c>
      <c r="S3" s="15">
        <f t="shared" si="0"/>
        <v>0</v>
      </c>
      <c r="T3" s="15">
        <f t="shared" si="0"/>
        <v>0</v>
      </c>
      <c r="U3" s="15">
        <f t="shared" si="0"/>
        <v>0.18827500000000003</v>
      </c>
      <c r="V3" s="15">
        <f t="shared" si="0"/>
        <v>0</v>
      </c>
      <c r="X3" s="15">
        <f>SUM(AH6:AH133)</f>
        <v>0</v>
      </c>
    </row>
    <row r="4" spans="1:38">
      <c r="N4" t="s">
        <v>163</v>
      </c>
      <c r="O4" s="15">
        <f>SUBTOTAL(9,Z6:Z133)/SUBTOTAL(9,$N6:$N133)</f>
        <v>0</v>
      </c>
      <c r="P4" s="15">
        <f t="shared" ref="P4:V4" si="1">SUBTOTAL(9,AA6:AA133)/SUBTOTAL(9,$N6:$N133)</f>
        <v>1</v>
      </c>
      <c r="Q4" s="15">
        <f t="shared" si="1"/>
        <v>0</v>
      </c>
      <c r="R4" s="15">
        <f t="shared" si="1"/>
        <v>0</v>
      </c>
      <c r="S4" s="15">
        <f t="shared" si="1"/>
        <v>0</v>
      </c>
      <c r="T4" s="15">
        <f t="shared" si="1"/>
        <v>0</v>
      </c>
      <c r="U4" s="15">
        <f t="shared" si="1"/>
        <v>0</v>
      </c>
      <c r="V4" s="15">
        <f t="shared" si="1"/>
        <v>0</v>
      </c>
      <c r="X4" s="15">
        <f>SUBTOTAL(9,AH6:AH133)/SUBTOTAL(9,N6:N133)</f>
        <v>0</v>
      </c>
    </row>
    <row r="5" spans="1:38">
      <c r="A5" t="s">
        <v>145</v>
      </c>
      <c r="B5" t="s">
        <v>102</v>
      </c>
      <c r="C5" t="s">
        <v>146</v>
      </c>
      <c r="D5" t="s">
        <v>114</v>
      </c>
      <c r="E5" t="s">
        <v>146</v>
      </c>
      <c r="F5" t="s">
        <v>117</v>
      </c>
      <c r="G5" t="s">
        <v>146</v>
      </c>
      <c r="H5" t="s">
        <v>118</v>
      </c>
      <c r="I5" t="s">
        <v>146</v>
      </c>
      <c r="J5" t="s">
        <v>119</v>
      </c>
      <c r="K5" t="s">
        <v>146</v>
      </c>
      <c r="L5" t="s">
        <v>10</v>
      </c>
      <c r="M5" t="s">
        <v>146</v>
      </c>
      <c r="N5" t="s">
        <v>148</v>
      </c>
      <c r="O5" s="3" t="s">
        <v>11</v>
      </c>
      <c r="P5" s="13" t="s">
        <v>53</v>
      </c>
      <c r="Q5" s="3" t="s">
        <v>54</v>
      </c>
      <c r="R5" s="3" t="s">
        <v>55</v>
      </c>
      <c r="S5" s="13" t="s">
        <v>56</v>
      </c>
      <c r="T5" s="3" t="s">
        <v>57</v>
      </c>
      <c r="U5" s="3" t="s">
        <v>58</v>
      </c>
      <c r="V5" s="3" t="s">
        <v>59</v>
      </c>
      <c r="W5" s="3" t="s">
        <v>150</v>
      </c>
      <c r="X5" s="3" t="s">
        <v>61</v>
      </c>
      <c r="Y5" s="3" t="s">
        <v>161</v>
      </c>
      <c r="Z5" s="3" t="s">
        <v>151</v>
      </c>
      <c r="AA5" s="3" t="s">
        <v>152</v>
      </c>
      <c r="AB5" s="3" t="s">
        <v>153</v>
      </c>
      <c r="AC5" s="3" t="s">
        <v>154</v>
      </c>
      <c r="AD5" s="3" t="s">
        <v>155</v>
      </c>
      <c r="AE5" s="3" t="s">
        <v>156</v>
      </c>
      <c r="AF5" s="3" t="s">
        <v>157</v>
      </c>
      <c r="AG5" s="3" t="s">
        <v>158</v>
      </c>
      <c r="AH5" s="3" t="s">
        <v>159</v>
      </c>
      <c r="AI5" s="3" t="s">
        <v>169</v>
      </c>
      <c r="AJ5" s="3" t="s">
        <v>168</v>
      </c>
      <c r="AK5" s="3" t="s">
        <v>170</v>
      </c>
      <c r="AL5" s="3" t="s">
        <v>172</v>
      </c>
    </row>
    <row r="6" spans="1:38" hidden="1">
      <c r="A6">
        <v>1</v>
      </c>
      <c r="B6" t="s">
        <v>8</v>
      </c>
      <c r="C6">
        <f t="shared" ref="C6:C37" si="2">IF(B6="Mississippi State",B$2,1-B$2)</f>
        <v>0</v>
      </c>
      <c r="D6" t="s">
        <v>51</v>
      </c>
      <c r="E6">
        <f t="shared" ref="E6:E37" si="3">IF(D6="Kentucky",D$2,1-D$2)</f>
        <v>1</v>
      </c>
      <c r="F6" t="s">
        <v>16</v>
      </c>
      <c r="G6">
        <f t="shared" ref="G6:G37" si="4">IF(F6="LSU",F$2,1-F$2)</f>
        <v>0.57499999999999996</v>
      </c>
      <c r="H6" t="s">
        <v>5</v>
      </c>
      <c r="I6">
        <f t="shared" ref="I6:I37" si="5">IF(H6="Washington",H$2,1-H$2)</f>
        <v>0.443</v>
      </c>
      <c r="J6" t="s">
        <v>86</v>
      </c>
      <c r="K6">
        <f t="shared" ref="K6:K37" si="6">IF(J6="Texas",J$2,1-J$2)</f>
        <v>0.224</v>
      </c>
      <c r="L6" t="s">
        <v>103</v>
      </c>
      <c r="M6">
        <v>0</v>
      </c>
      <c r="N6">
        <f t="shared" ref="N6:N37" si="7">PRODUCT(C6,E6,G6,I6,K6,M6)</f>
        <v>0</v>
      </c>
      <c r="O6">
        <f>O$2+IF(Sheet1!I34=$B6,1,0)+IF(Sheet1!I35=$D6,1,0)+IF(Sheet1!I43=$F6,1.1,0)+IF(Sheet1!I44=$H6,1.1,0)+IF(Sheet1!I45=$J6,1.1,0)+IF(Sheet1!I48=$L6,1.11,0)</f>
        <v>18.11</v>
      </c>
      <c r="P6">
        <f>P$2+IF(Sheet1!J34=$B6,1,0)+IF(Sheet1!J35=$D6,1,0)+IF(Sheet1!J43=$F6,1.1,0)+IF(Sheet1!J44=$H6,1.1,0)+IF(Sheet1!J45=$J6,1.1,0)+IF(Sheet1!J48=$L6,1.11,0)</f>
        <v>25.32</v>
      </c>
      <c r="Q6">
        <f>Q$2+IF(Sheet1!K34=$B6,1,0)+IF(Sheet1!K35=$D6,1,0)+IF(Sheet1!K43=$F6,1.1,0)+IF(Sheet1!K44=$H6,1.1,0)+IF(Sheet1!K45=$J6,1.1,0)+IF(Sheet1!K48=$L6,1.11,0)</f>
        <v>23.32</v>
      </c>
      <c r="R6">
        <f>R$2+IF(Sheet1!L34=$B6,1,0)+IF(Sheet1!L35=$D6,1,0)+IF(Sheet1!L43=$F6,1.1,0)+IF(Sheet1!L44=$H6,1.1,0)+IF(Sheet1!L45=$J6,1.1,0)+IF(Sheet1!L48=$L6,1.11,0)</f>
        <v>23.32</v>
      </c>
      <c r="S6">
        <f>S$2+IF(Sheet1!M34=$B6,1,0)+IF(Sheet1!M35=$D6,1,0)+IF(Sheet1!M43=$F6,1.1,0)+IF(Sheet1!M44=$H6,1.1,0)+IF(Sheet1!M45=$J6,1.1,0)+IF(Sheet1!M48=$L6,1.11,0)</f>
        <v>22.32</v>
      </c>
      <c r="T6">
        <f>T$2+IF(Sheet1!N34=$B6,1,0)+IF(Sheet1!N35=$D6,1,0)+IF(Sheet1!N43=$F6,1.1,0)+IF(Sheet1!N44=$H6,1.1,0)+IF(Sheet1!N45=$J6,1.1,0)+IF(Sheet1!N48=$L6,1.11,0)</f>
        <v>21.42</v>
      </c>
      <c r="U6">
        <f>U$2+IF(Sheet1!O34=$B6,1,0)+IF(Sheet1!O35=$D6,1,0)+IF(Sheet1!O43=$F6,1.1,0)+IF(Sheet1!O44=$H6,1.1,0)+IF(Sheet1!O45=$J6,1.1,0)+IF(Sheet1!O48=$L6,1.11,0)</f>
        <v>23.32</v>
      </c>
      <c r="V6">
        <f>V$2+IF(Sheet1!P34=$B6,1,0)+IF(Sheet1!P35=$D6,1,0)+IF(Sheet1!P43=$F6,1.1,0)+IF(Sheet1!P44=$H6,1.1,0)+IF(Sheet1!P45=$J6,1.1,0)+IF(Sheet1!P48=$L6,1.11,0)</f>
        <v>22.32</v>
      </c>
      <c r="W6">
        <f t="shared" ref="W6:W37" si="8">MAX(O6,P6,Q6,R6,S6,T6,U6,V6)</f>
        <v>25.32</v>
      </c>
      <c r="X6" t="str">
        <f t="shared" ref="X6:X37" si="9">IF(Y6&gt;1,"Tie",IF(O6=W6,"Ryan",IF(P6=W6,"Becca",IF(Q6=W6,"Jason",IF(R6=W6,"Damon",IF(S6=W6,"Grandpa",IF(T6=W6,"Greta",IF(U6=W6,"Amber",IF(V6=W6,"Mom","nowinner")))))))))</f>
        <v>Becca</v>
      </c>
      <c r="Y6">
        <f t="shared" ref="Y6:Y37" si="10">COUNTIF(O6:V6,W6)</f>
        <v>1</v>
      </c>
      <c r="Z6">
        <f t="shared" ref="Z6:Z37" si="11">IF($X6=O$5,$N6,0)</f>
        <v>0</v>
      </c>
      <c r="AA6">
        <f t="shared" ref="AA6:AA37" si="12">IF($X6=P$5,$N6,0)</f>
        <v>0</v>
      </c>
      <c r="AB6">
        <f t="shared" ref="AB6:AB37" si="13">IF($X6=Q$5,$N6,0)</f>
        <v>0</v>
      </c>
      <c r="AC6">
        <f t="shared" ref="AC6:AC37" si="14">IF($X6=R$5,$N6,0)</f>
        <v>0</v>
      </c>
      <c r="AD6">
        <f t="shared" ref="AD6:AD37" si="15">IF($X6=S$5,$N6,0)</f>
        <v>0</v>
      </c>
      <c r="AE6">
        <f t="shared" ref="AE6:AE37" si="16">IF($X6=T$5,$N6,0)</f>
        <v>0</v>
      </c>
      <c r="AF6">
        <f t="shared" ref="AF6:AF37" si="17">IF($X6=U$5,$N6,0)</f>
        <v>0</v>
      </c>
      <c r="AG6">
        <f t="shared" ref="AG6:AG37" si="18">IF($X6=V$5,$N6,0)</f>
        <v>0</v>
      </c>
      <c r="AH6">
        <f t="shared" ref="AH6:AH37" si="19">IF(X6="Tie",N6,0)</f>
        <v>0</v>
      </c>
    </row>
    <row r="7" spans="1:38" hidden="1">
      <c r="A7">
        <v>1</v>
      </c>
      <c r="B7" t="s">
        <v>8</v>
      </c>
      <c r="C7">
        <f>IF(B7="Mississippi State",B$2,1-B$2)</f>
        <v>0</v>
      </c>
      <c r="D7" t="s">
        <v>51</v>
      </c>
      <c r="E7">
        <f>IF(D7="Kentucky",D$2,1-D$2)</f>
        <v>1</v>
      </c>
      <c r="F7" t="s">
        <v>16</v>
      </c>
      <c r="G7">
        <f>IF(F7="LSU",F$2,1-F$2)</f>
        <v>0.57499999999999996</v>
      </c>
      <c r="H7" t="s">
        <v>5</v>
      </c>
      <c r="I7">
        <f>IF(H7="Washington",H$2,1-H$2)</f>
        <v>0.443</v>
      </c>
      <c r="J7" t="s">
        <v>86</v>
      </c>
      <c r="K7">
        <f>IF(J7="Texas",J$2,1-J$2)</f>
        <v>0.224</v>
      </c>
      <c r="L7" t="s">
        <v>18</v>
      </c>
      <c r="M7">
        <f>1-0.516</f>
        <v>0.48399999999999999</v>
      </c>
      <c r="N7">
        <f>PRODUCT(C7,E7,G7,I7,K7,M7)</f>
        <v>0</v>
      </c>
      <c r="O7">
        <f>O$2+IF(Sheet1!I34=$B7,1,0)+IF(Sheet1!I35=$D7,1,0)+IF(Sheet1!I43=$F7,1.1,0)+IF(Sheet1!I44=$H7,1.1,0)+IF(Sheet1!I45=$J7,1.1,0)+IF(Sheet1!I48=$L7,1.11,0)</f>
        <v>19.22</v>
      </c>
      <c r="P7">
        <f>P$2+IF(Sheet1!J34=$B7,1,0)+IF(Sheet1!J35=$D7,1,0)+IF(Sheet1!J43=$F7,1.1,0)+IF(Sheet1!J44=$H7,1.1,0)+IF(Sheet1!J45=$J7,1.1,0)+IF(Sheet1!J48=$L7,1.11,0)</f>
        <v>25.32</v>
      </c>
      <c r="Q7">
        <f>Q$2+IF(Sheet1!K34=$B7,1,0)+IF(Sheet1!K35=$D7,1,0)+IF(Sheet1!K43=$F7,1.1,0)+IF(Sheet1!K44=$H7,1.1,0)+IF(Sheet1!K45=$J7,1.1,0)+IF(Sheet1!K48=$L7,1.11,0)</f>
        <v>23.32</v>
      </c>
      <c r="R7">
        <f>R$2+IF(Sheet1!L34=$B7,1,0)+IF(Sheet1!L35=$D7,1,0)+IF(Sheet1!L43=$F7,1.1,0)+IF(Sheet1!L44=$H7,1.1,0)+IF(Sheet1!L45=$J7,1.1,0)+IF(Sheet1!L48=$L7,1.11,0)</f>
        <v>23.32</v>
      </c>
      <c r="S7">
        <f>S$2+IF(Sheet1!M34=$B7,1,0)+IF(Sheet1!M35=$D7,1,0)+IF(Sheet1!M43=$F7,1.1,0)+IF(Sheet1!M44=$H7,1.1,0)+IF(Sheet1!M45=$J7,1.1,0)+IF(Sheet1!M48=$L7,1.11,0)</f>
        <v>22.32</v>
      </c>
      <c r="T7">
        <f>T$2+IF(Sheet1!N34=$B7,1,0)+IF(Sheet1!N35=$D7,1,0)+IF(Sheet1!N43=$F7,1.1,0)+IF(Sheet1!N44=$H7,1.1,0)+IF(Sheet1!N45=$J7,1.1,0)+IF(Sheet1!N48=$L7,1.11,0)</f>
        <v>21.42</v>
      </c>
      <c r="U7">
        <f>U$2+IF(Sheet1!O34=$B7,1,0)+IF(Sheet1!O35=$D7,1,0)+IF(Sheet1!O43=$F7,1.1,0)+IF(Sheet1!O44=$H7,1.1,0)+IF(Sheet1!O45=$J7,1.1,0)+IF(Sheet1!O48=$L7,1.11,0)</f>
        <v>23.32</v>
      </c>
      <c r="V7">
        <f>V$2+IF(Sheet1!P34=$B7,1,0)+IF(Sheet1!P35=$D7,1,0)+IF(Sheet1!P43=$F7,1.1,0)+IF(Sheet1!P44=$H7,1.1,0)+IF(Sheet1!P45=$J7,1.1,0)+IF(Sheet1!P48=$L7,1.11,0)</f>
        <v>22.32</v>
      </c>
      <c r="W7">
        <f>MAX(O7,P7,Q7,R7,S7,T7,U7,V7)</f>
        <v>25.32</v>
      </c>
      <c r="X7" t="str">
        <f>IF(Y7&gt;1,"Tie",IF(O7=W7,"Ryan",IF(P7=W7,"Becca",IF(Q7=W7,"Jason",IF(R7=W7,"Damon",IF(S7=W7,"Grandpa",IF(T7=W7,"Greta",IF(U7=W7,"Amber",IF(V7=W7,"Mom","nowinner")))))))))</f>
        <v>Becca</v>
      </c>
      <c r="Y7">
        <f>COUNTIF(O7:V7,W7)</f>
        <v>1</v>
      </c>
      <c r="Z7">
        <f>IF($X7=O$5,$N7,0)</f>
        <v>0</v>
      </c>
      <c r="AA7">
        <f>IF($X7=P$5,$N7,0)</f>
        <v>0</v>
      </c>
      <c r="AB7">
        <f>IF($X7=Q$5,$N7,0)</f>
        <v>0</v>
      </c>
      <c r="AC7">
        <f>IF($X7=R$5,$N7,0)</f>
        <v>0</v>
      </c>
      <c r="AD7">
        <f>IF($X7=S$5,$N7,0)</f>
        <v>0</v>
      </c>
      <c r="AE7">
        <f>IF($X7=T$5,$N7,0)</f>
        <v>0</v>
      </c>
      <c r="AF7">
        <f>IF($X7=U$5,$N7,0)</f>
        <v>0</v>
      </c>
      <c r="AG7">
        <f>IF($X7=V$5,$N7,0)</f>
        <v>0</v>
      </c>
      <c r="AH7">
        <f>IF(X7="Tie",N7,0)</f>
        <v>0</v>
      </c>
    </row>
    <row r="8" spans="1:38" hidden="1">
      <c r="A8">
        <v>2</v>
      </c>
      <c r="B8" t="s">
        <v>8</v>
      </c>
      <c r="C8">
        <f>IF(B8="Mississippi State",B$2,1-B$2)</f>
        <v>0</v>
      </c>
      <c r="D8" t="s">
        <v>51</v>
      </c>
      <c r="E8">
        <f>IF(D8="Kentucky",D$2,1-D$2)</f>
        <v>1</v>
      </c>
      <c r="F8" t="s">
        <v>16</v>
      </c>
      <c r="G8">
        <f>IF(F8="LSU",F$2,1-F$2)</f>
        <v>0.57499999999999996</v>
      </c>
      <c r="H8" t="s">
        <v>5</v>
      </c>
      <c r="I8">
        <f>IF(H8="Washington",H$2,1-H$2)</f>
        <v>0.443</v>
      </c>
      <c r="J8" t="s">
        <v>86</v>
      </c>
      <c r="K8">
        <f>IF(J8="Texas",J$2,1-J$2)</f>
        <v>0.224</v>
      </c>
      <c r="L8" t="s">
        <v>15</v>
      </c>
      <c r="M8">
        <v>0.51600000000000001</v>
      </c>
      <c r="N8">
        <f>PRODUCT(C8,E8,G8,I8,K8,M8)</f>
        <v>0</v>
      </c>
      <c r="O8">
        <f>O$2+IF(Sheet1!I34=$B8,1,0)+IF(Sheet1!I35=$D8,1,0)+IF(Sheet1!I43=$F8,1.1,0)+IF(Sheet1!I44=$H8,1.1,0)+IF(Sheet1!I45=$J8,1.1,0)+IF(Sheet1!I48=$L8,1.11,0)</f>
        <v>18.11</v>
      </c>
      <c r="P8">
        <f>P$2+IF(Sheet1!J34=$B8,1,0)+IF(Sheet1!J35=$D8,1,0)+IF(Sheet1!J43=$F8,1.1,0)+IF(Sheet1!J44=$H8,1.1,0)+IF(Sheet1!J45=$J8,1.1,0)+IF(Sheet1!J48=$L8,1.11,0)</f>
        <v>26.43</v>
      </c>
      <c r="Q8">
        <f>Q$2+IF(Sheet1!K34=$B8,1,0)+IF(Sheet1!K35=$D8,1,0)+IF(Sheet1!K43=$F8,1.1,0)+IF(Sheet1!K44=$H8,1.1,0)+IF(Sheet1!K45=$J8,1.1,0)+IF(Sheet1!K48=$L8,1.11,0)</f>
        <v>24.43</v>
      </c>
      <c r="R8">
        <f>R$2+IF(Sheet1!L34=$B8,1,0)+IF(Sheet1!L35=$D8,1,0)+IF(Sheet1!L43=$F8,1.1,0)+IF(Sheet1!L44=$H8,1.1,0)+IF(Sheet1!L45=$J8,1.1,0)+IF(Sheet1!L48=$L8,1.11,0)</f>
        <v>24.43</v>
      </c>
      <c r="S8">
        <f>S$2+IF(Sheet1!M34=$B8,1,0)+IF(Sheet1!M35=$D8,1,0)+IF(Sheet1!M43=$F8,1.1,0)+IF(Sheet1!M44=$H8,1.1,0)+IF(Sheet1!M45=$J8,1.1,0)+IF(Sheet1!M48=$L8,1.11,0)</f>
        <v>23.43</v>
      </c>
      <c r="T8">
        <f>T$2+IF(Sheet1!N34=$B8,1,0)+IF(Sheet1!N35=$D8,1,0)+IF(Sheet1!N43=$F8,1.1,0)+IF(Sheet1!N44=$H8,1.1,0)+IF(Sheet1!N45=$J8,1.1,0)+IF(Sheet1!N48=$L8,1.11,0)</f>
        <v>22.53</v>
      </c>
      <c r="U8">
        <f>U$2+IF(Sheet1!O34=$B8,1,0)+IF(Sheet1!O35=$D8,1,0)+IF(Sheet1!O43=$F8,1.1,0)+IF(Sheet1!O44=$H8,1.1,0)+IF(Sheet1!O45=$J8,1.1,0)+IF(Sheet1!O48=$L8,1.11,0)</f>
        <v>24.43</v>
      </c>
      <c r="V8">
        <f>V$2+IF(Sheet1!P34=$B8,1,0)+IF(Sheet1!P35=$D8,1,0)+IF(Sheet1!P43=$F8,1.1,0)+IF(Sheet1!P44=$H8,1.1,0)+IF(Sheet1!P45=$J8,1.1,0)+IF(Sheet1!P48=$L8,1.11,0)</f>
        <v>23.43</v>
      </c>
      <c r="W8">
        <f>MAX(O8,P8,Q8,R8,S8,T8,U8,V8)</f>
        <v>26.43</v>
      </c>
      <c r="X8" t="str">
        <f>IF(Y8&gt;1,"Tie",IF(O8=W8,"Ryan",IF(P8=W8,"Becca",IF(Q8=W8,"Jason",IF(R8=W8,"Damon",IF(S8=W8,"Grandpa",IF(T8=W8,"Greta",IF(U8=W8,"Amber",IF(V8=W8,"Mom","nowinner")))))))))</f>
        <v>Becca</v>
      </c>
      <c r="Y8">
        <f>COUNTIF(O8:V8,W8)</f>
        <v>1</v>
      </c>
      <c r="Z8">
        <f>IF($X8=O$5,$N8,0)</f>
        <v>0</v>
      </c>
      <c r="AA8">
        <f>IF($X8=P$5,$N8,0)</f>
        <v>0</v>
      </c>
      <c r="AB8">
        <f>IF($X8=Q$5,$N8,0)</f>
        <v>0</v>
      </c>
      <c r="AC8">
        <f>IF($X8=R$5,$N8,0)</f>
        <v>0</v>
      </c>
      <c r="AD8">
        <f>IF($X8=S$5,$N8,0)</f>
        <v>0</v>
      </c>
      <c r="AE8">
        <f>IF($X8=T$5,$N8,0)</f>
        <v>0</v>
      </c>
      <c r="AF8">
        <f>IF($X8=U$5,$N8,0)</f>
        <v>0</v>
      </c>
      <c r="AG8">
        <f>IF($X8=V$5,$N8,0)</f>
        <v>0</v>
      </c>
      <c r="AH8">
        <f>IF(X8="Tie",N8,0)</f>
        <v>0</v>
      </c>
    </row>
    <row r="9" spans="1:38" hidden="1">
      <c r="A9">
        <v>4</v>
      </c>
      <c r="B9" t="s">
        <v>8</v>
      </c>
      <c r="C9">
        <f>IF(B9="Mississippi State",B$2,1-B$2)</f>
        <v>0</v>
      </c>
      <c r="D9" t="s">
        <v>51</v>
      </c>
      <c r="E9">
        <f>IF(D9="Kentucky",D$2,1-D$2)</f>
        <v>1</v>
      </c>
      <c r="F9" t="s">
        <v>16</v>
      </c>
      <c r="G9">
        <f>IF(F9="LSU",F$2,1-F$2)</f>
        <v>0.57499999999999996</v>
      </c>
      <c r="H9" t="s">
        <v>5</v>
      </c>
      <c r="I9">
        <f>IF(H9="Washington",H$2,1-H$2)</f>
        <v>0.443</v>
      </c>
      <c r="J9" t="s">
        <v>86</v>
      </c>
      <c r="K9">
        <f>IF(J9="Texas",J$2,1-J$2)</f>
        <v>0.224</v>
      </c>
      <c r="L9" t="s">
        <v>34</v>
      </c>
      <c r="M9">
        <v>0</v>
      </c>
      <c r="N9">
        <f>PRODUCT(C9,E9,G9,I9,K9,M9)</f>
        <v>0</v>
      </c>
      <c r="O9">
        <f>O$2+IF(Sheet1!I34=$B9,1,0)+IF(Sheet1!I35=$D9,1,0)+IF(Sheet1!I43=$F9,1.1,0)+IF(Sheet1!I44=$H9,1.1,0)+IF(Sheet1!I45=$J9,1.1,0)+IF(Sheet1!I48=$L9,1.11,0)</f>
        <v>18.11</v>
      </c>
      <c r="P9">
        <f>P$2+IF(Sheet1!J34=$B9,1,0)+IF(Sheet1!J35=$D9,1,0)+IF(Sheet1!J43=$F9,1.1,0)+IF(Sheet1!J44=$H9,1.1,0)+IF(Sheet1!J45=$J9,1.1,0)+IF(Sheet1!J48=$L9,1.11,0)</f>
        <v>25.32</v>
      </c>
      <c r="Q9">
        <f>Q$2+IF(Sheet1!K34=$B9,1,0)+IF(Sheet1!K35=$D9,1,0)+IF(Sheet1!K43=$F9,1.1,0)+IF(Sheet1!K44=$H9,1.1,0)+IF(Sheet1!K45=$J9,1.1,0)+IF(Sheet1!K48=$L9,1.11,0)</f>
        <v>23.32</v>
      </c>
      <c r="R9">
        <f>R$2+IF(Sheet1!L34=$B9,1,0)+IF(Sheet1!L35=$D9,1,0)+IF(Sheet1!L43=$F9,1.1,0)+IF(Sheet1!L44=$H9,1.1,0)+IF(Sheet1!L45=$J9,1.1,0)+IF(Sheet1!L48=$L9,1.11,0)</f>
        <v>23.32</v>
      </c>
      <c r="S9">
        <f>S$2+IF(Sheet1!M34=$B9,1,0)+IF(Sheet1!M35=$D9,1,0)+IF(Sheet1!M43=$F9,1.1,0)+IF(Sheet1!M44=$H9,1.1,0)+IF(Sheet1!M45=$J9,1.1,0)+IF(Sheet1!M48=$L9,1.11,0)</f>
        <v>22.32</v>
      </c>
      <c r="T9">
        <f>T$2+IF(Sheet1!N34=$B9,1,0)+IF(Sheet1!N35=$D9,1,0)+IF(Sheet1!N43=$F9,1.1,0)+IF(Sheet1!N44=$H9,1.1,0)+IF(Sheet1!N45=$J9,1.1,0)+IF(Sheet1!N48=$L9,1.11,0)</f>
        <v>21.42</v>
      </c>
      <c r="U9">
        <f>U$2+IF(Sheet1!O34=$B9,1,0)+IF(Sheet1!O35=$D9,1,0)+IF(Sheet1!O43=$F9,1.1,0)+IF(Sheet1!O44=$H9,1.1,0)+IF(Sheet1!O45=$J9,1.1,0)+IF(Sheet1!O48=$L9,1.11,0)</f>
        <v>23.32</v>
      </c>
      <c r="V9">
        <f>V$2+IF(Sheet1!P34=$B9,1,0)+IF(Sheet1!P35=$D9,1,0)+IF(Sheet1!P43=$F9,1.1,0)+IF(Sheet1!P44=$H9,1.1,0)+IF(Sheet1!P45=$J9,1.1,0)+IF(Sheet1!P48=$L9,1.11,0)</f>
        <v>22.32</v>
      </c>
      <c r="W9">
        <f>MAX(O9,P9,Q9,R9,S9,T9,U9,V9)</f>
        <v>25.32</v>
      </c>
      <c r="X9" t="str">
        <f>IF(Y9&gt;1,"Tie",IF(O9=W9,"Ryan",IF(P9=W9,"Becca",IF(Q9=W9,"Jason",IF(R9=W9,"Damon",IF(S9=W9,"Grandpa",IF(T9=W9,"Greta",IF(U9=W9,"Amber",IF(V9=W9,"Mom","nowinner")))))))))</f>
        <v>Becca</v>
      </c>
      <c r="Y9">
        <f>COUNTIF(O9:V9,W9)</f>
        <v>1</v>
      </c>
      <c r="Z9">
        <f>IF($X9=O$5,$N9,0)</f>
        <v>0</v>
      </c>
      <c r="AA9">
        <f>IF($X9=P$5,$N9,0)</f>
        <v>0</v>
      </c>
      <c r="AB9">
        <f>IF($X9=Q$5,$N9,0)</f>
        <v>0</v>
      </c>
      <c r="AC9">
        <f>IF($X9=R$5,$N9,0)</f>
        <v>0</v>
      </c>
      <c r="AD9">
        <f>IF($X9=S$5,$N9,0)</f>
        <v>0</v>
      </c>
      <c r="AE9">
        <f>IF($X9=T$5,$N9,0)</f>
        <v>0</v>
      </c>
      <c r="AF9">
        <f>IF($X9=U$5,$N9,0)</f>
        <v>0</v>
      </c>
      <c r="AG9">
        <f>IF($X9=V$5,$N9,0)</f>
        <v>0</v>
      </c>
      <c r="AH9">
        <f>IF(X9="Tie",N9,0)</f>
        <v>0</v>
      </c>
    </row>
    <row r="10" spans="1:38" hidden="1">
      <c r="A10">
        <v>5</v>
      </c>
      <c r="B10" t="s">
        <v>8</v>
      </c>
      <c r="C10">
        <f>IF(B10="Mississippi State",B$2,1-B$2)</f>
        <v>0</v>
      </c>
      <c r="D10" t="s">
        <v>51</v>
      </c>
      <c r="E10">
        <f>IF(D10="Kentucky",D$2,1-D$2)</f>
        <v>1</v>
      </c>
      <c r="F10" t="s">
        <v>16</v>
      </c>
      <c r="G10">
        <f>IF(F10="LSU",F$2,1-F$2)</f>
        <v>0.57499999999999996</v>
      </c>
      <c r="H10" t="s">
        <v>5</v>
      </c>
      <c r="I10">
        <f>IF(H10="Washington",H$2,1-H$2)</f>
        <v>0.443</v>
      </c>
      <c r="J10" t="s">
        <v>28</v>
      </c>
      <c r="K10">
        <f>IF(J10="Texas",J$2,1-J$2)</f>
        <v>0.77600000000000002</v>
      </c>
      <c r="L10" t="s">
        <v>103</v>
      </c>
      <c r="M10">
        <v>0</v>
      </c>
      <c r="N10">
        <f>PRODUCT(C10,E10,G10,I10,K10,M10)</f>
        <v>0</v>
      </c>
      <c r="O10">
        <f>O$2+IF(Sheet1!I34=$B10,1,0)+IF(Sheet1!I35=$D10,1,0)+IF(Sheet1!I43=$F10,1.1,0)+IF(Sheet1!I44=$H10,1.1,0)+IF(Sheet1!I45=$J10,1.1,0)+IF(Sheet1!I48=$L10,1.11,0)</f>
        <v>19.21</v>
      </c>
      <c r="P10">
        <f>P$2+IF(Sheet1!J34=$B10,1,0)+IF(Sheet1!J35=$D10,1,0)+IF(Sheet1!J43=$F10,1.1,0)+IF(Sheet1!J44=$H10,1.1,0)+IF(Sheet1!J45=$J10,1.1,0)+IF(Sheet1!J48=$L10,1.11,0)</f>
        <v>26.42</v>
      </c>
      <c r="Q10">
        <f>Q$2+IF(Sheet1!K34=$B10,1,0)+IF(Sheet1!K35=$D10,1,0)+IF(Sheet1!K43=$F10,1.1,0)+IF(Sheet1!K44=$H10,1.1,0)+IF(Sheet1!K45=$J10,1.1,0)+IF(Sheet1!K48=$L10,1.11,0)</f>
        <v>24.42</v>
      </c>
      <c r="R10">
        <f>R$2+IF(Sheet1!L34=$B10,1,0)+IF(Sheet1!L35=$D10,1,0)+IF(Sheet1!L43=$F10,1.1,0)+IF(Sheet1!L44=$H10,1.1,0)+IF(Sheet1!L45=$J10,1.1,0)+IF(Sheet1!L48=$L10,1.11,0)</f>
        <v>24.42</v>
      </c>
      <c r="S10">
        <f>S$2+IF(Sheet1!M34=$B10,1,0)+IF(Sheet1!M35=$D10,1,0)+IF(Sheet1!M43=$F10,1.1,0)+IF(Sheet1!M44=$H10,1.1,0)+IF(Sheet1!M45=$J10,1.1,0)+IF(Sheet1!M48=$L10,1.11,0)</f>
        <v>23.42</v>
      </c>
      <c r="T10">
        <f>T$2+IF(Sheet1!N34=$B10,1,0)+IF(Sheet1!N35=$D10,1,0)+IF(Sheet1!N43=$F10,1.1,0)+IF(Sheet1!N44=$H10,1.1,0)+IF(Sheet1!N45=$J10,1.1,0)+IF(Sheet1!N48=$L10,1.11,0)</f>
        <v>20.32</v>
      </c>
      <c r="U10">
        <f>U$2+IF(Sheet1!O34=$B10,1,0)+IF(Sheet1!O35=$D10,1,0)+IF(Sheet1!O43=$F10,1.1,0)+IF(Sheet1!O44=$H10,1.1,0)+IF(Sheet1!O45=$J10,1.1,0)+IF(Sheet1!O48=$L10,1.11,0)</f>
        <v>24.42</v>
      </c>
      <c r="V10">
        <f>V$2+IF(Sheet1!P34=$B10,1,0)+IF(Sheet1!P35=$D10,1,0)+IF(Sheet1!P43=$F10,1.1,0)+IF(Sheet1!P44=$H10,1.1,0)+IF(Sheet1!P45=$J10,1.1,0)+IF(Sheet1!P48=$L10,1.11,0)</f>
        <v>21.22</v>
      </c>
      <c r="W10">
        <f>MAX(O10,P10,Q10,R10,S10,T10,U10,V10)</f>
        <v>26.42</v>
      </c>
      <c r="X10" t="str">
        <f>IF(Y10&gt;1,"Tie",IF(O10=W10,"Ryan",IF(P10=W10,"Becca",IF(Q10=W10,"Jason",IF(R10=W10,"Damon",IF(S10=W10,"Grandpa",IF(T10=W10,"Greta",IF(U10=W10,"Amber",IF(V10=W10,"Mom","nowinner")))))))))</f>
        <v>Becca</v>
      </c>
      <c r="Y10">
        <f>COUNTIF(O10:V10,W10)</f>
        <v>1</v>
      </c>
      <c r="Z10">
        <f>IF($X10=O$5,$N10,0)</f>
        <v>0</v>
      </c>
      <c r="AA10">
        <f>IF($X10=P$5,$N10,0)</f>
        <v>0</v>
      </c>
      <c r="AB10">
        <f>IF($X10=Q$5,$N10,0)</f>
        <v>0</v>
      </c>
      <c r="AC10">
        <f>IF($X10=R$5,$N10,0)</f>
        <v>0</v>
      </c>
      <c r="AD10">
        <f>IF($X10=S$5,$N10,0)</f>
        <v>0</v>
      </c>
      <c r="AE10">
        <f>IF($X10=T$5,$N10,0)</f>
        <v>0</v>
      </c>
      <c r="AF10">
        <f>IF($X10=U$5,$N10,0)</f>
        <v>0</v>
      </c>
      <c r="AG10">
        <f>IF($X10=V$5,$N10,0)</f>
        <v>0</v>
      </c>
      <c r="AH10">
        <f>IF(X10="Tie",N10,0)</f>
        <v>0</v>
      </c>
    </row>
    <row r="11" spans="1:38" hidden="1">
      <c r="A11">
        <v>3</v>
      </c>
      <c r="B11" t="s">
        <v>8</v>
      </c>
      <c r="C11">
        <f>IF(B11="Mississippi State",B$2,1-B$2)</f>
        <v>0</v>
      </c>
      <c r="D11" t="s">
        <v>51</v>
      </c>
      <c r="E11">
        <f>IF(D11="Kentucky",D$2,1-D$2)</f>
        <v>1</v>
      </c>
      <c r="F11" t="s">
        <v>16</v>
      </c>
      <c r="G11">
        <f>IF(F11="LSU",F$2,1-F$2)</f>
        <v>0.57499999999999996</v>
      </c>
      <c r="H11" t="s">
        <v>5</v>
      </c>
      <c r="I11">
        <f>IF(H11="Washington",H$2,1-H$2)</f>
        <v>0.443</v>
      </c>
      <c r="J11" t="s">
        <v>28</v>
      </c>
      <c r="K11">
        <f>IF(J11="Texas",J$2,1-J$2)</f>
        <v>0.77600000000000002</v>
      </c>
      <c r="L11" t="s">
        <v>18</v>
      </c>
      <c r="M11">
        <f>1-0.516</f>
        <v>0.48399999999999999</v>
      </c>
      <c r="N11">
        <f>PRODUCT(C11,E11,G11,I11,K11,M11)</f>
        <v>0</v>
      </c>
      <c r="O11">
        <f>O$2+IF(Sheet1!I34=$B11,1,0)+IF(Sheet1!I35=$D11,1,0)+IF(Sheet1!I43=$F11,1.1,0)+IF(Sheet1!I44=$H11,1.1,0)+IF(Sheet1!I45=$J11,1.1,0)+IF(Sheet1!I48=$L11,1.11,0)</f>
        <v>20.32</v>
      </c>
      <c r="P11">
        <f>P$2+IF(Sheet1!J34=$B11,1,0)+IF(Sheet1!J35=$D11,1,0)+IF(Sheet1!J43=$F11,1.1,0)+IF(Sheet1!J44=$H11,1.1,0)+IF(Sheet1!J45=$J11,1.1,0)+IF(Sheet1!J48=$L11,1.11,0)</f>
        <v>26.42</v>
      </c>
      <c r="Q11">
        <f>Q$2+IF(Sheet1!K34=$B11,1,0)+IF(Sheet1!K35=$D11,1,0)+IF(Sheet1!K43=$F11,1.1,0)+IF(Sheet1!K44=$H11,1.1,0)+IF(Sheet1!K45=$J11,1.1,0)+IF(Sheet1!K48=$L11,1.11,0)</f>
        <v>24.42</v>
      </c>
      <c r="R11">
        <f>R$2+IF(Sheet1!L34=$B11,1,0)+IF(Sheet1!L35=$D11,1,0)+IF(Sheet1!L43=$F11,1.1,0)+IF(Sheet1!L44=$H11,1.1,0)+IF(Sheet1!L45=$J11,1.1,0)+IF(Sheet1!L48=$L11,1.11,0)</f>
        <v>24.42</v>
      </c>
      <c r="S11">
        <f>S$2+IF(Sheet1!M34=$B11,1,0)+IF(Sheet1!M35=$D11,1,0)+IF(Sheet1!M43=$F11,1.1,0)+IF(Sheet1!M44=$H11,1.1,0)+IF(Sheet1!M45=$J11,1.1,0)+IF(Sheet1!M48=$L11,1.11,0)</f>
        <v>23.42</v>
      </c>
      <c r="T11">
        <f>T$2+IF(Sheet1!N34=$B11,1,0)+IF(Sheet1!N35=$D11,1,0)+IF(Sheet1!N43=$F11,1.1,0)+IF(Sheet1!N44=$H11,1.1,0)+IF(Sheet1!N45=$J11,1.1,0)+IF(Sheet1!N48=$L11,1.11,0)</f>
        <v>20.32</v>
      </c>
      <c r="U11">
        <f>U$2+IF(Sheet1!O34=$B11,1,0)+IF(Sheet1!O35=$D11,1,0)+IF(Sheet1!O43=$F11,1.1,0)+IF(Sheet1!O44=$H11,1.1,0)+IF(Sheet1!O45=$J11,1.1,0)+IF(Sheet1!O48=$L11,1.11,0)</f>
        <v>24.42</v>
      </c>
      <c r="V11">
        <f>V$2+IF(Sheet1!P34=$B11,1,0)+IF(Sheet1!P35=$D11,1,0)+IF(Sheet1!P43=$F11,1.1,0)+IF(Sheet1!P44=$H11,1.1,0)+IF(Sheet1!P45=$J11,1.1,0)+IF(Sheet1!P48=$L11,1.11,0)</f>
        <v>21.22</v>
      </c>
      <c r="W11">
        <f>MAX(O11,P11,Q11,R11,S11,T11,U11,V11)</f>
        <v>26.42</v>
      </c>
      <c r="X11" t="str">
        <f>IF(Y11&gt;1,"Tie",IF(O11=W11,"Ryan",IF(P11=W11,"Becca",IF(Q11=W11,"Jason",IF(R11=W11,"Damon",IF(S11=W11,"Grandpa",IF(T11=W11,"Greta",IF(U11=W11,"Amber",IF(V11=W11,"Mom","nowinner")))))))))</f>
        <v>Becca</v>
      </c>
      <c r="Y11">
        <f>COUNTIF(O11:V11,W11)</f>
        <v>1</v>
      </c>
      <c r="Z11">
        <f>IF($X11=O$5,$N11,0)</f>
        <v>0</v>
      </c>
      <c r="AA11">
        <f>IF($X11=P$5,$N11,0)</f>
        <v>0</v>
      </c>
      <c r="AB11">
        <f>IF($X11=Q$5,$N11,0)</f>
        <v>0</v>
      </c>
      <c r="AC11">
        <f>IF($X11=R$5,$N11,0)</f>
        <v>0</v>
      </c>
      <c r="AD11">
        <f>IF($X11=S$5,$N11,0)</f>
        <v>0</v>
      </c>
      <c r="AE11">
        <f>IF($X11=T$5,$N11,0)</f>
        <v>0</v>
      </c>
      <c r="AF11">
        <f>IF($X11=U$5,$N11,0)</f>
        <v>0</v>
      </c>
      <c r="AG11">
        <f>IF($X11=V$5,$N11,0)</f>
        <v>0</v>
      </c>
      <c r="AH11">
        <f>IF(X11="Tie",N11,0)</f>
        <v>0</v>
      </c>
    </row>
    <row r="12" spans="1:38" hidden="1">
      <c r="A12">
        <v>4</v>
      </c>
      <c r="B12" t="s">
        <v>8</v>
      </c>
      <c r="C12">
        <f>IF(B12="Mississippi State",B$2,1-B$2)</f>
        <v>0</v>
      </c>
      <c r="D12" t="s">
        <v>51</v>
      </c>
      <c r="E12">
        <f>IF(D12="Kentucky",D$2,1-D$2)</f>
        <v>1</v>
      </c>
      <c r="F12" t="s">
        <v>16</v>
      </c>
      <c r="G12">
        <f>IF(F12="LSU",F$2,1-F$2)</f>
        <v>0.57499999999999996</v>
      </c>
      <c r="H12" t="s">
        <v>5</v>
      </c>
      <c r="I12">
        <f>IF(H12="Washington",H$2,1-H$2)</f>
        <v>0.443</v>
      </c>
      <c r="J12" t="s">
        <v>28</v>
      </c>
      <c r="K12">
        <f>IF(J12="Texas",J$2,1-J$2)</f>
        <v>0.77600000000000002</v>
      </c>
      <c r="L12" t="s">
        <v>15</v>
      </c>
      <c r="M12">
        <v>0.51600000000000001</v>
      </c>
      <c r="N12">
        <f>PRODUCT(C12,E12,G12,I12,K12,M12)</f>
        <v>0</v>
      </c>
      <c r="O12">
        <f>O$2+IF(Sheet1!I34=$B12,1,0)+IF(Sheet1!I35=$D12,1,0)+IF(Sheet1!I43=$F12,1.1,0)+IF(Sheet1!I44=$H12,1.1,0)+IF(Sheet1!I45=$J12,1.1,0)+IF(Sheet1!I48=$L12,1.11,0)</f>
        <v>19.21</v>
      </c>
      <c r="P12">
        <f>P$2+IF(Sheet1!J34=$B12,1,0)+IF(Sheet1!J35=$D12,1,0)+IF(Sheet1!J43=$F12,1.1,0)+IF(Sheet1!J44=$H12,1.1,0)+IF(Sheet1!J45=$J12,1.1,0)+IF(Sheet1!J48=$L12,1.11,0)</f>
        <v>27.53</v>
      </c>
      <c r="Q12">
        <f>Q$2+IF(Sheet1!K34=$B12,1,0)+IF(Sheet1!K35=$D12,1,0)+IF(Sheet1!K43=$F12,1.1,0)+IF(Sheet1!K44=$H12,1.1,0)+IF(Sheet1!K45=$J12,1.1,0)+IF(Sheet1!K48=$L12,1.11,0)</f>
        <v>25.53</v>
      </c>
      <c r="R12">
        <f>R$2+IF(Sheet1!L34=$B12,1,0)+IF(Sheet1!L35=$D12,1,0)+IF(Sheet1!L43=$F12,1.1,0)+IF(Sheet1!L44=$H12,1.1,0)+IF(Sheet1!L45=$J12,1.1,0)+IF(Sheet1!L48=$L12,1.11,0)</f>
        <v>25.53</v>
      </c>
      <c r="S12">
        <f>S$2+IF(Sheet1!M34=$B12,1,0)+IF(Sheet1!M35=$D12,1,0)+IF(Sheet1!M43=$F12,1.1,0)+IF(Sheet1!M44=$H12,1.1,0)+IF(Sheet1!M45=$J12,1.1,0)+IF(Sheet1!M48=$L12,1.11,0)</f>
        <v>24.53</v>
      </c>
      <c r="T12">
        <f>T$2+IF(Sheet1!N34=$B12,1,0)+IF(Sheet1!N35=$D12,1,0)+IF(Sheet1!N43=$F12,1.1,0)+IF(Sheet1!N44=$H12,1.1,0)+IF(Sheet1!N45=$J12,1.1,0)+IF(Sheet1!N48=$L12,1.11,0)</f>
        <v>21.43</v>
      </c>
      <c r="U12">
        <f>U$2+IF(Sheet1!O34=$B12,1,0)+IF(Sheet1!O35=$D12,1,0)+IF(Sheet1!O43=$F12,1.1,0)+IF(Sheet1!O44=$H12,1.1,0)+IF(Sheet1!O45=$J12,1.1,0)+IF(Sheet1!O48=$L12,1.11,0)</f>
        <v>25.53</v>
      </c>
      <c r="V12">
        <f>V$2+IF(Sheet1!P34=$B12,1,0)+IF(Sheet1!P35=$D12,1,0)+IF(Sheet1!P43=$F12,1.1,0)+IF(Sheet1!P44=$H12,1.1,0)+IF(Sheet1!P45=$J12,1.1,0)+IF(Sheet1!P48=$L12,1.11,0)</f>
        <v>22.33</v>
      </c>
      <c r="W12">
        <f>MAX(O12,P12,Q12,R12,S12,T12,U12,V12)</f>
        <v>27.53</v>
      </c>
      <c r="X12" t="str">
        <f>IF(Y12&gt;1,"Tie",IF(O12=W12,"Ryan",IF(P12=W12,"Becca",IF(Q12=W12,"Jason",IF(R12=W12,"Damon",IF(S12=W12,"Grandpa",IF(T12=W12,"Greta",IF(U12=W12,"Amber",IF(V12=W12,"Mom","nowinner")))))))))</f>
        <v>Becca</v>
      </c>
      <c r="Y12">
        <f>COUNTIF(O12:V12,W12)</f>
        <v>1</v>
      </c>
      <c r="Z12">
        <f>IF($X12=O$5,$N12,0)</f>
        <v>0</v>
      </c>
      <c r="AA12">
        <f>IF($X12=P$5,$N12,0)</f>
        <v>0</v>
      </c>
      <c r="AB12">
        <f>IF($X12=Q$5,$N12,0)</f>
        <v>0</v>
      </c>
      <c r="AC12">
        <f>IF($X12=R$5,$N12,0)</f>
        <v>0</v>
      </c>
      <c r="AD12">
        <f>IF($X12=S$5,$N12,0)</f>
        <v>0</v>
      </c>
      <c r="AE12">
        <f>IF($X12=T$5,$N12,0)</f>
        <v>0</v>
      </c>
      <c r="AF12">
        <f>IF($X12=U$5,$N12,0)</f>
        <v>0</v>
      </c>
      <c r="AG12">
        <f>IF($X12=V$5,$N12,0)</f>
        <v>0</v>
      </c>
      <c r="AH12">
        <f>IF(X12="Tie",N12,0)</f>
        <v>0</v>
      </c>
    </row>
    <row r="13" spans="1:38" hidden="1">
      <c r="A13">
        <v>8</v>
      </c>
      <c r="B13" t="s">
        <v>8</v>
      </c>
      <c r="C13">
        <f>IF(B13="Mississippi State",B$2,1-B$2)</f>
        <v>0</v>
      </c>
      <c r="D13" t="s">
        <v>51</v>
      </c>
      <c r="E13">
        <f>IF(D13="Kentucky",D$2,1-D$2)</f>
        <v>1</v>
      </c>
      <c r="F13" t="s">
        <v>16</v>
      </c>
      <c r="G13">
        <f>IF(F13="LSU",F$2,1-F$2)</f>
        <v>0.57499999999999996</v>
      </c>
      <c r="H13" t="s">
        <v>5</v>
      </c>
      <c r="I13">
        <f>IF(H13="Washington",H$2,1-H$2)</f>
        <v>0.443</v>
      </c>
      <c r="J13" t="s">
        <v>28</v>
      </c>
      <c r="K13">
        <f>IF(J13="Texas",J$2,1-J$2)</f>
        <v>0.77600000000000002</v>
      </c>
      <c r="L13" t="s">
        <v>34</v>
      </c>
      <c r="M13">
        <v>0</v>
      </c>
      <c r="N13">
        <f>PRODUCT(C13,E13,G13,I13,K13,M13)</f>
        <v>0</v>
      </c>
      <c r="O13">
        <f>O$2+IF(Sheet1!I34=$B13,1,0)+IF(Sheet1!I35=$D13,1,0)+IF(Sheet1!I43=$F13,1.1,0)+IF(Sheet1!I44=$H13,1.1,0)+IF(Sheet1!I45=$J13,1.1,0)+IF(Sheet1!I48=$L13,1.11,0)</f>
        <v>19.21</v>
      </c>
      <c r="P13">
        <f>P$2+IF(Sheet1!J34=$B13,1,0)+IF(Sheet1!J35=$D13,1,0)+IF(Sheet1!J43=$F13,1.1,0)+IF(Sheet1!J44=$H13,1.1,0)+IF(Sheet1!J45=$J13,1.1,0)+IF(Sheet1!J48=$L13,1.11,0)</f>
        <v>26.42</v>
      </c>
      <c r="Q13">
        <f>Q$2+IF(Sheet1!K34=$B13,1,0)+IF(Sheet1!K35=$D13,1,0)+IF(Sheet1!K43=$F13,1.1,0)+IF(Sheet1!K44=$H13,1.1,0)+IF(Sheet1!K45=$J13,1.1,0)+IF(Sheet1!K48=$L13,1.11,0)</f>
        <v>24.42</v>
      </c>
      <c r="R13">
        <f>R$2+IF(Sheet1!L34=$B13,1,0)+IF(Sheet1!L35=$D13,1,0)+IF(Sheet1!L43=$F13,1.1,0)+IF(Sheet1!L44=$H13,1.1,0)+IF(Sheet1!L45=$J13,1.1,0)+IF(Sheet1!L48=$L13,1.11,0)</f>
        <v>24.42</v>
      </c>
      <c r="S13">
        <f>S$2+IF(Sheet1!M34=$B13,1,0)+IF(Sheet1!M35=$D13,1,0)+IF(Sheet1!M43=$F13,1.1,0)+IF(Sheet1!M44=$H13,1.1,0)+IF(Sheet1!M45=$J13,1.1,0)+IF(Sheet1!M48=$L13,1.11,0)</f>
        <v>23.42</v>
      </c>
      <c r="T13">
        <f>T$2+IF(Sheet1!N34=$B13,1,0)+IF(Sheet1!N35=$D13,1,0)+IF(Sheet1!N43=$F13,1.1,0)+IF(Sheet1!N44=$H13,1.1,0)+IF(Sheet1!N45=$J13,1.1,0)+IF(Sheet1!N48=$L13,1.11,0)</f>
        <v>20.32</v>
      </c>
      <c r="U13">
        <f>U$2+IF(Sheet1!O34=$B13,1,0)+IF(Sheet1!O35=$D13,1,0)+IF(Sheet1!O43=$F13,1.1,0)+IF(Sheet1!O44=$H13,1.1,0)+IF(Sheet1!O45=$J13,1.1,0)+IF(Sheet1!O48=$L13,1.11,0)</f>
        <v>24.42</v>
      </c>
      <c r="V13">
        <f>V$2+IF(Sheet1!P34=$B13,1,0)+IF(Sheet1!P35=$D13,1,0)+IF(Sheet1!P43=$F13,1.1,0)+IF(Sheet1!P44=$H13,1.1,0)+IF(Sheet1!P45=$J13,1.1,0)+IF(Sheet1!P48=$L13,1.11,0)</f>
        <v>21.22</v>
      </c>
      <c r="W13">
        <f>MAX(O13,P13,Q13,R13,S13,T13,U13,V13)</f>
        <v>26.42</v>
      </c>
      <c r="X13" t="str">
        <f>IF(Y13&gt;1,"Tie",IF(O13=W13,"Ryan",IF(P13=W13,"Becca",IF(Q13=W13,"Jason",IF(R13=W13,"Damon",IF(S13=W13,"Grandpa",IF(T13=W13,"Greta",IF(U13=W13,"Amber",IF(V13=W13,"Mom","nowinner")))))))))</f>
        <v>Becca</v>
      </c>
      <c r="Y13">
        <f>COUNTIF(O13:V13,W13)</f>
        <v>1</v>
      </c>
      <c r="Z13">
        <f>IF($X13=O$5,$N13,0)</f>
        <v>0</v>
      </c>
      <c r="AA13">
        <f>IF($X13=P$5,$N13,0)</f>
        <v>0</v>
      </c>
      <c r="AB13">
        <f>IF($X13=Q$5,$N13,0)</f>
        <v>0</v>
      </c>
      <c r="AC13">
        <f>IF($X13=R$5,$N13,0)</f>
        <v>0</v>
      </c>
      <c r="AD13">
        <f>IF($X13=S$5,$N13,0)</f>
        <v>0</v>
      </c>
      <c r="AE13">
        <f>IF($X13=T$5,$N13,0)</f>
        <v>0</v>
      </c>
      <c r="AF13">
        <f>IF($X13=U$5,$N13,0)</f>
        <v>0</v>
      </c>
      <c r="AG13">
        <f>IF($X13=V$5,$N13,0)</f>
        <v>0</v>
      </c>
      <c r="AH13">
        <f>IF(X13="Tie",N13,0)</f>
        <v>0</v>
      </c>
    </row>
    <row r="14" spans="1:38" hidden="1">
      <c r="A14">
        <v>9</v>
      </c>
      <c r="B14" t="s">
        <v>8</v>
      </c>
      <c r="C14">
        <f>IF(B14="Mississippi State",B$2,1-B$2)</f>
        <v>0</v>
      </c>
      <c r="D14" t="s">
        <v>51</v>
      </c>
      <c r="E14">
        <f>IF(D14="Kentucky",D$2,1-D$2)</f>
        <v>1</v>
      </c>
      <c r="F14" t="s">
        <v>16</v>
      </c>
      <c r="G14">
        <f>IF(F14="LSU",F$2,1-F$2)</f>
        <v>0.57499999999999996</v>
      </c>
      <c r="H14" t="s">
        <v>14</v>
      </c>
      <c r="I14">
        <f>IF(H14="Washington",H$2,1-H$2)</f>
        <v>0.55699999999999994</v>
      </c>
      <c r="J14" t="s">
        <v>86</v>
      </c>
      <c r="K14">
        <f>IF(J14="Texas",J$2,1-J$2)</f>
        <v>0.224</v>
      </c>
      <c r="L14" t="s">
        <v>103</v>
      </c>
      <c r="M14">
        <v>0</v>
      </c>
      <c r="N14">
        <f>PRODUCT(C14,E14,G14,I14,K14,M14)</f>
        <v>0</v>
      </c>
      <c r="O14">
        <f>O$2+IF(Sheet1!I34=$B14,1,0)+IF(Sheet1!I35=$D14,1,0)+IF(Sheet1!I43=$F14,1.1,0)+IF(Sheet1!I44=$H14,1.1,0)+IF(Sheet1!I45=$J14,1.1,0)+IF(Sheet1!I48=$L14,1.11,0)</f>
        <v>19.21</v>
      </c>
      <c r="P14">
        <f>P$2+IF(Sheet1!J34=$B14,1,0)+IF(Sheet1!J35=$D14,1,0)+IF(Sheet1!J43=$F14,1.1,0)+IF(Sheet1!J44=$H14,1.1,0)+IF(Sheet1!J45=$J14,1.1,0)+IF(Sheet1!J48=$L14,1.11,0)</f>
        <v>26.42</v>
      </c>
      <c r="Q14">
        <f>Q$2+IF(Sheet1!K34=$B14,1,0)+IF(Sheet1!K35=$D14,1,0)+IF(Sheet1!K43=$F14,1.1,0)+IF(Sheet1!K44=$H14,1.1,0)+IF(Sheet1!K45=$J14,1.1,0)+IF(Sheet1!K48=$L14,1.11,0)</f>
        <v>24.42</v>
      </c>
      <c r="R14">
        <f>R$2+IF(Sheet1!L34=$B14,1,0)+IF(Sheet1!L35=$D14,1,0)+IF(Sheet1!L43=$F14,1.1,0)+IF(Sheet1!L44=$H14,1.1,0)+IF(Sheet1!L45=$J14,1.1,0)+IF(Sheet1!L48=$L14,1.11,0)</f>
        <v>24.42</v>
      </c>
      <c r="S14">
        <f>S$2+IF(Sheet1!M34=$B14,1,0)+IF(Sheet1!M35=$D14,1,0)+IF(Sheet1!M43=$F14,1.1,0)+IF(Sheet1!M44=$H14,1.1,0)+IF(Sheet1!M45=$J14,1.1,0)+IF(Sheet1!M48=$L14,1.11,0)</f>
        <v>23.42</v>
      </c>
      <c r="T14">
        <f>T$2+IF(Sheet1!N34=$B14,1,0)+IF(Sheet1!N35=$D14,1,0)+IF(Sheet1!N43=$F14,1.1,0)+IF(Sheet1!N44=$H14,1.1,0)+IF(Sheet1!N45=$J14,1.1,0)+IF(Sheet1!N48=$L14,1.11,0)</f>
        <v>22.520000000000003</v>
      </c>
      <c r="U14">
        <f>U$2+IF(Sheet1!O34=$B14,1,0)+IF(Sheet1!O35=$D14,1,0)+IF(Sheet1!O43=$F14,1.1,0)+IF(Sheet1!O44=$H14,1.1,0)+IF(Sheet1!O45=$J14,1.1,0)+IF(Sheet1!O48=$L14,1.11,0)</f>
        <v>22.22</v>
      </c>
      <c r="V14">
        <f>V$2+IF(Sheet1!P34=$B14,1,0)+IF(Sheet1!P35=$D14,1,0)+IF(Sheet1!P43=$F14,1.1,0)+IF(Sheet1!P44=$H14,1.1,0)+IF(Sheet1!P45=$J14,1.1,0)+IF(Sheet1!P48=$L14,1.11,0)</f>
        <v>23.42</v>
      </c>
      <c r="W14">
        <f>MAX(O14,P14,Q14,R14,S14,T14,U14,V14)</f>
        <v>26.42</v>
      </c>
      <c r="X14" t="str">
        <f>IF(Y14&gt;1,"Tie",IF(O14=W14,"Ryan",IF(P14=W14,"Becca",IF(Q14=W14,"Jason",IF(R14=W14,"Damon",IF(S14=W14,"Grandpa",IF(T14=W14,"Greta",IF(U14=W14,"Amber",IF(V14=W14,"Mom","nowinner")))))))))</f>
        <v>Becca</v>
      </c>
      <c r="Y14">
        <f>COUNTIF(O14:V14,W14)</f>
        <v>1</v>
      </c>
      <c r="Z14">
        <f>IF($X14=O$5,$N14,0)</f>
        <v>0</v>
      </c>
      <c r="AA14">
        <f>IF($X14=P$5,$N14,0)</f>
        <v>0</v>
      </c>
      <c r="AB14">
        <f>IF($X14=Q$5,$N14,0)</f>
        <v>0</v>
      </c>
      <c r="AC14">
        <f>IF($X14=R$5,$N14,0)</f>
        <v>0</v>
      </c>
      <c r="AD14">
        <f>IF($X14=S$5,$N14,0)</f>
        <v>0</v>
      </c>
      <c r="AE14">
        <f>IF($X14=T$5,$N14,0)</f>
        <v>0</v>
      </c>
      <c r="AF14">
        <f>IF($X14=U$5,$N14,0)</f>
        <v>0</v>
      </c>
      <c r="AG14">
        <f>IF($X14=V$5,$N14,0)</f>
        <v>0</v>
      </c>
      <c r="AH14">
        <f>IF(X14="Tie",N14,0)</f>
        <v>0</v>
      </c>
    </row>
    <row r="15" spans="1:38" hidden="1">
      <c r="A15">
        <v>5</v>
      </c>
      <c r="B15" t="s">
        <v>8</v>
      </c>
      <c r="C15">
        <f>IF(B15="Mississippi State",B$2,1-B$2)</f>
        <v>0</v>
      </c>
      <c r="D15" t="s">
        <v>51</v>
      </c>
      <c r="E15">
        <f>IF(D15="Kentucky",D$2,1-D$2)</f>
        <v>1</v>
      </c>
      <c r="F15" t="s">
        <v>16</v>
      </c>
      <c r="G15">
        <f>IF(F15="LSU",F$2,1-F$2)</f>
        <v>0.57499999999999996</v>
      </c>
      <c r="H15" t="s">
        <v>14</v>
      </c>
      <c r="I15">
        <f>IF(H15="Washington",H$2,1-H$2)</f>
        <v>0.55699999999999994</v>
      </c>
      <c r="J15" t="s">
        <v>86</v>
      </c>
      <c r="K15">
        <f>IF(J15="Texas",J$2,1-J$2)</f>
        <v>0.224</v>
      </c>
      <c r="L15" t="s">
        <v>18</v>
      </c>
      <c r="M15">
        <f>1-0.516</f>
        <v>0.48399999999999999</v>
      </c>
      <c r="N15">
        <f>PRODUCT(C15,E15,G15,I15,K15,M15)</f>
        <v>0</v>
      </c>
      <c r="O15">
        <f>O$2+IF(Sheet1!I34=$B15,1,0)+IF(Sheet1!I35=$D15,1,0)+IF(Sheet1!I43=$F15,1.1,0)+IF(Sheet1!I44=$H15,1.1,0)+IF(Sheet1!I45=$J15,1.1,0)+IF(Sheet1!I48=$L15,1.11,0)</f>
        <v>20.32</v>
      </c>
      <c r="P15">
        <f>P$2+IF(Sheet1!J34=$B15,1,0)+IF(Sheet1!J35=$D15,1,0)+IF(Sheet1!J43=$F15,1.1,0)+IF(Sheet1!J44=$H15,1.1,0)+IF(Sheet1!J45=$J15,1.1,0)+IF(Sheet1!J48=$L15,1.11,0)</f>
        <v>26.42</v>
      </c>
      <c r="Q15">
        <f>Q$2+IF(Sheet1!K34=$B15,1,0)+IF(Sheet1!K35=$D15,1,0)+IF(Sheet1!K43=$F15,1.1,0)+IF(Sheet1!K44=$H15,1.1,0)+IF(Sheet1!K45=$J15,1.1,0)+IF(Sheet1!K48=$L15,1.11,0)</f>
        <v>24.42</v>
      </c>
      <c r="R15">
        <f>R$2+IF(Sheet1!L34=$B15,1,0)+IF(Sheet1!L35=$D15,1,0)+IF(Sheet1!L43=$F15,1.1,0)+IF(Sheet1!L44=$H15,1.1,0)+IF(Sheet1!L45=$J15,1.1,0)+IF(Sheet1!L48=$L15,1.11,0)</f>
        <v>24.42</v>
      </c>
      <c r="S15">
        <f>S$2+IF(Sheet1!M34=$B15,1,0)+IF(Sheet1!M35=$D15,1,0)+IF(Sheet1!M43=$F15,1.1,0)+IF(Sheet1!M44=$H15,1.1,0)+IF(Sheet1!M45=$J15,1.1,0)+IF(Sheet1!M48=$L15,1.11,0)</f>
        <v>23.42</v>
      </c>
      <c r="T15">
        <f>T$2+IF(Sheet1!N34=$B15,1,0)+IF(Sheet1!N35=$D15,1,0)+IF(Sheet1!N43=$F15,1.1,0)+IF(Sheet1!N44=$H15,1.1,0)+IF(Sheet1!N45=$J15,1.1,0)+IF(Sheet1!N48=$L15,1.11,0)</f>
        <v>22.520000000000003</v>
      </c>
      <c r="U15">
        <f>U$2+IF(Sheet1!O34=$B15,1,0)+IF(Sheet1!O35=$D15,1,0)+IF(Sheet1!O43=$F15,1.1,0)+IF(Sheet1!O44=$H15,1.1,0)+IF(Sheet1!O45=$J15,1.1,0)+IF(Sheet1!O48=$L15,1.11,0)</f>
        <v>22.22</v>
      </c>
      <c r="V15">
        <f>V$2+IF(Sheet1!P34=$B15,1,0)+IF(Sheet1!P35=$D15,1,0)+IF(Sheet1!P43=$F15,1.1,0)+IF(Sheet1!P44=$H15,1.1,0)+IF(Sheet1!P45=$J15,1.1,0)+IF(Sheet1!P48=$L15,1.11,0)</f>
        <v>23.42</v>
      </c>
      <c r="W15">
        <f>MAX(O15,P15,Q15,R15,S15,T15,U15,V15)</f>
        <v>26.42</v>
      </c>
      <c r="X15" t="str">
        <f>IF(Y15&gt;1,"Tie",IF(O15=W15,"Ryan",IF(P15=W15,"Becca",IF(Q15=W15,"Jason",IF(R15=W15,"Damon",IF(S15=W15,"Grandpa",IF(T15=W15,"Greta",IF(U15=W15,"Amber",IF(V15=W15,"Mom","nowinner")))))))))</f>
        <v>Becca</v>
      </c>
      <c r="Y15">
        <f>COUNTIF(O15:V15,W15)</f>
        <v>1</v>
      </c>
      <c r="Z15">
        <f>IF($X15=O$5,$N15,0)</f>
        <v>0</v>
      </c>
      <c r="AA15">
        <f>IF($X15=P$5,$N15,0)</f>
        <v>0</v>
      </c>
      <c r="AB15">
        <f>IF($X15=Q$5,$N15,0)</f>
        <v>0</v>
      </c>
      <c r="AC15">
        <f>IF($X15=R$5,$N15,0)</f>
        <v>0</v>
      </c>
      <c r="AD15">
        <f>IF($X15=S$5,$N15,0)</f>
        <v>0</v>
      </c>
      <c r="AE15">
        <f>IF($X15=T$5,$N15,0)</f>
        <v>0</v>
      </c>
      <c r="AF15">
        <f>IF($X15=U$5,$N15,0)</f>
        <v>0</v>
      </c>
      <c r="AG15">
        <f>IF($X15=V$5,$N15,0)</f>
        <v>0</v>
      </c>
      <c r="AH15">
        <f>IF(X15="Tie",N15,0)</f>
        <v>0</v>
      </c>
    </row>
    <row r="16" spans="1:38" hidden="1">
      <c r="A16">
        <v>6</v>
      </c>
      <c r="B16" t="s">
        <v>8</v>
      </c>
      <c r="C16">
        <f>IF(B16="Mississippi State",B$2,1-B$2)</f>
        <v>0</v>
      </c>
      <c r="D16" t="s">
        <v>51</v>
      </c>
      <c r="E16">
        <f>IF(D16="Kentucky",D$2,1-D$2)</f>
        <v>1</v>
      </c>
      <c r="F16" t="s">
        <v>16</v>
      </c>
      <c r="G16">
        <f>IF(F16="LSU",F$2,1-F$2)</f>
        <v>0.57499999999999996</v>
      </c>
      <c r="H16" t="s">
        <v>14</v>
      </c>
      <c r="I16">
        <f>IF(H16="Washington",H$2,1-H$2)</f>
        <v>0.55699999999999994</v>
      </c>
      <c r="J16" t="s">
        <v>86</v>
      </c>
      <c r="K16">
        <f>IF(J16="Texas",J$2,1-J$2)</f>
        <v>0.224</v>
      </c>
      <c r="L16" t="s">
        <v>15</v>
      </c>
      <c r="M16">
        <v>0.51600000000000001</v>
      </c>
      <c r="N16">
        <f>PRODUCT(C16,E16,G16,I16,K16,M16)</f>
        <v>0</v>
      </c>
      <c r="O16">
        <f>O$2+IF(Sheet1!I34=$B16,1,0)+IF(Sheet1!I35=$D16,1,0)+IF(Sheet1!I43=$F16,1.1,0)+IF(Sheet1!I44=$H16,1.1,0)+IF(Sheet1!I45=$J16,1.1,0)+IF(Sheet1!I48=$L16,1.11,0)</f>
        <v>19.21</v>
      </c>
      <c r="P16">
        <f>P$2+IF(Sheet1!J34=$B16,1,0)+IF(Sheet1!J35=$D16,1,0)+IF(Sheet1!J43=$F16,1.1,0)+IF(Sheet1!J44=$H16,1.1,0)+IF(Sheet1!J45=$J16,1.1,0)+IF(Sheet1!J48=$L16,1.11,0)</f>
        <v>27.53</v>
      </c>
      <c r="Q16">
        <f>Q$2+IF(Sheet1!K34=$B16,1,0)+IF(Sheet1!K35=$D16,1,0)+IF(Sheet1!K43=$F16,1.1,0)+IF(Sheet1!K44=$H16,1.1,0)+IF(Sheet1!K45=$J16,1.1,0)+IF(Sheet1!K48=$L16,1.11,0)</f>
        <v>25.53</v>
      </c>
      <c r="R16">
        <f>R$2+IF(Sheet1!L34=$B16,1,0)+IF(Sheet1!L35=$D16,1,0)+IF(Sheet1!L43=$F16,1.1,0)+IF(Sheet1!L44=$H16,1.1,0)+IF(Sheet1!L45=$J16,1.1,0)+IF(Sheet1!L48=$L16,1.11,0)</f>
        <v>25.53</v>
      </c>
      <c r="S16">
        <f>S$2+IF(Sheet1!M34=$B16,1,0)+IF(Sheet1!M35=$D16,1,0)+IF(Sheet1!M43=$F16,1.1,0)+IF(Sheet1!M44=$H16,1.1,0)+IF(Sheet1!M45=$J16,1.1,0)+IF(Sheet1!M48=$L16,1.11,0)</f>
        <v>24.53</v>
      </c>
      <c r="T16">
        <f>T$2+IF(Sheet1!N34=$B16,1,0)+IF(Sheet1!N35=$D16,1,0)+IF(Sheet1!N43=$F16,1.1,0)+IF(Sheet1!N44=$H16,1.1,0)+IF(Sheet1!N45=$J16,1.1,0)+IF(Sheet1!N48=$L16,1.11,0)</f>
        <v>23.630000000000003</v>
      </c>
      <c r="U16">
        <f>U$2+IF(Sheet1!O34=$B16,1,0)+IF(Sheet1!O35=$D16,1,0)+IF(Sheet1!O43=$F16,1.1,0)+IF(Sheet1!O44=$H16,1.1,0)+IF(Sheet1!O45=$J16,1.1,0)+IF(Sheet1!O48=$L16,1.11,0)</f>
        <v>23.33</v>
      </c>
      <c r="V16">
        <f>V$2+IF(Sheet1!P34=$B16,1,0)+IF(Sheet1!P35=$D16,1,0)+IF(Sheet1!P43=$F16,1.1,0)+IF(Sheet1!P44=$H16,1.1,0)+IF(Sheet1!P45=$J16,1.1,0)+IF(Sheet1!P48=$L16,1.11,0)</f>
        <v>24.53</v>
      </c>
      <c r="W16">
        <f>MAX(O16,P16,Q16,R16,S16,T16,U16,V16)</f>
        <v>27.53</v>
      </c>
      <c r="X16" t="str">
        <f>IF(Y16&gt;1,"Tie",IF(O16=W16,"Ryan",IF(P16=W16,"Becca",IF(Q16=W16,"Jason",IF(R16=W16,"Damon",IF(S16=W16,"Grandpa",IF(T16=W16,"Greta",IF(U16=W16,"Amber",IF(V16=W16,"Mom","nowinner")))))))))</f>
        <v>Becca</v>
      </c>
      <c r="Y16">
        <f>COUNTIF(O16:V16,W16)</f>
        <v>1</v>
      </c>
      <c r="Z16">
        <f>IF($X16=O$5,$N16,0)</f>
        <v>0</v>
      </c>
      <c r="AA16">
        <f>IF($X16=P$5,$N16,0)</f>
        <v>0</v>
      </c>
      <c r="AB16">
        <f>IF($X16=Q$5,$N16,0)</f>
        <v>0</v>
      </c>
      <c r="AC16">
        <f>IF($X16=R$5,$N16,0)</f>
        <v>0</v>
      </c>
      <c r="AD16">
        <f>IF($X16=S$5,$N16,0)</f>
        <v>0</v>
      </c>
      <c r="AE16">
        <f>IF($X16=T$5,$N16,0)</f>
        <v>0</v>
      </c>
      <c r="AF16">
        <f>IF($X16=U$5,$N16,0)</f>
        <v>0</v>
      </c>
      <c r="AG16">
        <f>IF($X16=V$5,$N16,0)</f>
        <v>0</v>
      </c>
      <c r="AH16">
        <f>IF(X16="Tie",N16,0)</f>
        <v>0</v>
      </c>
    </row>
    <row r="17" spans="1:34" hidden="1">
      <c r="A17">
        <v>12</v>
      </c>
      <c r="B17" t="s">
        <v>8</v>
      </c>
      <c r="C17">
        <f>IF(B17="Mississippi State",B$2,1-B$2)</f>
        <v>0</v>
      </c>
      <c r="D17" t="s">
        <v>51</v>
      </c>
      <c r="E17">
        <f>IF(D17="Kentucky",D$2,1-D$2)</f>
        <v>1</v>
      </c>
      <c r="F17" t="s">
        <v>16</v>
      </c>
      <c r="G17">
        <f>IF(F17="LSU",F$2,1-F$2)</f>
        <v>0.57499999999999996</v>
      </c>
      <c r="H17" t="s">
        <v>14</v>
      </c>
      <c r="I17">
        <f>IF(H17="Washington",H$2,1-H$2)</f>
        <v>0.55699999999999994</v>
      </c>
      <c r="J17" t="s">
        <v>86</v>
      </c>
      <c r="K17">
        <f>IF(J17="Texas",J$2,1-J$2)</f>
        <v>0.224</v>
      </c>
      <c r="L17" t="s">
        <v>34</v>
      </c>
      <c r="M17">
        <v>0</v>
      </c>
      <c r="N17">
        <f>PRODUCT(C17,E17,G17,I17,K17,M17)</f>
        <v>0</v>
      </c>
      <c r="O17">
        <f>O$2+IF(Sheet1!I34=$B17,1,0)+IF(Sheet1!I35=$D17,1,0)+IF(Sheet1!I43=$F17,1.1,0)+IF(Sheet1!I44=$H17,1.1,0)+IF(Sheet1!I45=$J17,1.1,0)+IF(Sheet1!I48=$L17,1.11,0)</f>
        <v>19.21</v>
      </c>
      <c r="P17">
        <f>P$2+IF(Sheet1!J34=$B17,1,0)+IF(Sheet1!J35=$D17,1,0)+IF(Sheet1!J43=$F17,1.1,0)+IF(Sheet1!J44=$H17,1.1,0)+IF(Sheet1!J45=$J17,1.1,0)+IF(Sheet1!J48=$L17,1.11,0)</f>
        <v>26.42</v>
      </c>
      <c r="Q17">
        <f>Q$2+IF(Sheet1!K34=$B17,1,0)+IF(Sheet1!K35=$D17,1,0)+IF(Sheet1!K43=$F17,1.1,0)+IF(Sheet1!K44=$H17,1.1,0)+IF(Sheet1!K45=$J17,1.1,0)+IF(Sheet1!K48=$L17,1.11,0)</f>
        <v>24.42</v>
      </c>
      <c r="R17">
        <f>R$2+IF(Sheet1!L34=$B17,1,0)+IF(Sheet1!L35=$D17,1,0)+IF(Sheet1!L43=$F17,1.1,0)+IF(Sheet1!L44=$H17,1.1,0)+IF(Sheet1!L45=$J17,1.1,0)+IF(Sheet1!L48=$L17,1.11,0)</f>
        <v>24.42</v>
      </c>
      <c r="S17">
        <f>S$2+IF(Sheet1!M34=$B17,1,0)+IF(Sheet1!M35=$D17,1,0)+IF(Sheet1!M43=$F17,1.1,0)+IF(Sheet1!M44=$H17,1.1,0)+IF(Sheet1!M45=$J17,1.1,0)+IF(Sheet1!M48=$L17,1.11,0)</f>
        <v>23.42</v>
      </c>
      <c r="T17">
        <f>T$2+IF(Sheet1!N34=$B17,1,0)+IF(Sheet1!N35=$D17,1,0)+IF(Sheet1!N43=$F17,1.1,0)+IF(Sheet1!N44=$H17,1.1,0)+IF(Sheet1!N45=$J17,1.1,0)+IF(Sheet1!N48=$L17,1.11,0)</f>
        <v>22.520000000000003</v>
      </c>
      <c r="U17">
        <f>U$2+IF(Sheet1!O34=$B17,1,0)+IF(Sheet1!O35=$D17,1,0)+IF(Sheet1!O43=$F17,1.1,0)+IF(Sheet1!O44=$H17,1.1,0)+IF(Sheet1!O45=$J17,1.1,0)+IF(Sheet1!O48=$L17,1.11,0)</f>
        <v>22.22</v>
      </c>
      <c r="V17">
        <f>V$2+IF(Sheet1!P34=$B17,1,0)+IF(Sheet1!P35=$D17,1,0)+IF(Sheet1!P43=$F17,1.1,0)+IF(Sheet1!P44=$H17,1.1,0)+IF(Sheet1!P45=$J17,1.1,0)+IF(Sheet1!P48=$L17,1.11,0)</f>
        <v>23.42</v>
      </c>
      <c r="W17">
        <f>MAX(O17,P17,Q17,R17,S17,T17,U17,V17)</f>
        <v>26.42</v>
      </c>
      <c r="X17" t="str">
        <f>IF(Y17&gt;1,"Tie",IF(O17=W17,"Ryan",IF(P17=W17,"Becca",IF(Q17=W17,"Jason",IF(R17=W17,"Damon",IF(S17=W17,"Grandpa",IF(T17=W17,"Greta",IF(U17=W17,"Amber",IF(V17=W17,"Mom","nowinner")))))))))</f>
        <v>Becca</v>
      </c>
      <c r="Y17">
        <f>COUNTIF(O17:V17,W17)</f>
        <v>1</v>
      </c>
      <c r="Z17">
        <f>IF($X17=O$5,$N17,0)</f>
        <v>0</v>
      </c>
      <c r="AA17">
        <f>IF($X17=P$5,$N17,0)</f>
        <v>0</v>
      </c>
      <c r="AB17">
        <f>IF($X17=Q$5,$N17,0)</f>
        <v>0</v>
      </c>
      <c r="AC17">
        <f>IF($X17=R$5,$N17,0)</f>
        <v>0</v>
      </c>
      <c r="AD17">
        <f>IF($X17=S$5,$N17,0)</f>
        <v>0</v>
      </c>
      <c r="AE17">
        <f>IF($X17=T$5,$N17,0)</f>
        <v>0</v>
      </c>
      <c r="AF17">
        <f>IF($X17=U$5,$N17,0)</f>
        <v>0</v>
      </c>
      <c r="AG17">
        <f>IF($X17=V$5,$N17,0)</f>
        <v>0</v>
      </c>
      <c r="AH17">
        <f>IF(X17="Tie",N17,0)</f>
        <v>0</v>
      </c>
    </row>
    <row r="18" spans="1:34" hidden="1">
      <c r="A18">
        <v>13</v>
      </c>
      <c r="B18" t="s">
        <v>8</v>
      </c>
      <c r="C18">
        <f>IF(B18="Mississippi State",B$2,1-B$2)</f>
        <v>0</v>
      </c>
      <c r="D18" t="s">
        <v>51</v>
      </c>
      <c r="E18">
        <f>IF(D18="Kentucky",D$2,1-D$2)</f>
        <v>1</v>
      </c>
      <c r="F18" t="s">
        <v>16</v>
      </c>
      <c r="G18">
        <f>IF(F18="LSU",F$2,1-F$2)</f>
        <v>0.57499999999999996</v>
      </c>
      <c r="H18" t="s">
        <v>14</v>
      </c>
      <c r="I18">
        <f>IF(H18="Washington",H$2,1-H$2)</f>
        <v>0.55699999999999994</v>
      </c>
      <c r="J18" t="s">
        <v>28</v>
      </c>
      <c r="K18">
        <f>IF(J18="Texas",J$2,1-J$2)</f>
        <v>0.77600000000000002</v>
      </c>
      <c r="L18" t="s">
        <v>103</v>
      </c>
      <c r="M18">
        <v>0</v>
      </c>
      <c r="N18">
        <f>PRODUCT(C18,E18,G18,I18,K18,M18)</f>
        <v>0</v>
      </c>
      <c r="O18">
        <f>O$2+IF(Sheet1!I34=$B18,1,0)+IF(Sheet1!I35=$D18,1,0)+IF(Sheet1!I43=$F18,1.1,0)+IF(Sheet1!I44=$H18,1.1,0)+IF(Sheet1!I45=$J18,1.1,0)+IF(Sheet1!I48=$L18,1.11,0)</f>
        <v>20.310000000000002</v>
      </c>
      <c r="P18">
        <f>P$2+IF(Sheet1!J34=$B18,1,0)+IF(Sheet1!J35=$D18,1,0)+IF(Sheet1!J43=$F18,1.1,0)+IF(Sheet1!J44=$H18,1.1,0)+IF(Sheet1!J45=$J18,1.1,0)+IF(Sheet1!J48=$L18,1.11,0)</f>
        <v>27.520000000000003</v>
      </c>
      <c r="Q18">
        <f>Q$2+IF(Sheet1!K34=$B18,1,0)+IF(Sheet1!K35=$D18,1,0)+IF(Sheet1!K43=$F18,1.1,0)+IF(Sheet1!K44=$H18,1.1,0)+IF(Sheet1!K45=$J18,1.1,0)+IF(Sheet1!K48=$L18,1.11,0)</f>
        <v>25.520000000000003</v>
      </c>
      <c r="R18">
        <f>R$2+IF(Sheet1!L34=$B18,1,0)+IF(Sheet1!L35=$D18,1,0)+IF(Sheet1!L43=$F18,1.1,0)+IF(Sheet1!L44=$H18,1.1,0)+IF(Sheet1!L45=$J18,1.1,0)+IF(Sheet1!L48=$L18,1.11,0)</f>
        <v>25.520000000000003</v>
      </c>
      <c r="S18">
        <f>S$2+IF(Sheet1!M34=$B18,1,0)+IF(Sheet1!M35=$D18,1,0)+IF(Sheet1!M43=$F18,1.1,0)+IF(Sheet1!M44=$H18,1.1,0)+IF(Sheet1!M45=$J18,1.1,0)+IF(Sheet1!M48=$L18,1.11,0)</f>
        <v>24.520000000000003</v>
      </c>
      <c r="T18">
        <f>T$2+IF(Sheet1!N34=$B18,1,0)+IF(Sheet1!N35=$D18,1,0)+IF(Sheet1!N43=$F18,1.1,0)+IF(Sheet1!N44=$H18,1.1,0)+IF(Sheet1!N45=$J18,1.1,0)+IF(Sheet1!N48=$L18,1.11,0)</f>
        <v>21.42</v>
      </c>
      <c r="U18">
        <f>U$2+IF(Sheet1!O34=$B18,1,0)+IF(Sheet1!O35=$D18,1,0)+IF(Sheet1!O43=$F18,1.1,0)+IF(Sheet1!O44=$H18,1.1,0)+IF(Sheet1!O45=$J18,1.1,0)+IF(Sheet1!O48=$L18,1.11,0)</f>
        <v>23.32</v>
      </c>
      <c r="V18">
        <f>V$2+IF(Sheet1!P34=$B18,1,0)+IF(Sheet1!P35=$D18,1,0)+IF(Sheet1!P43=$F18,1.1,0)+IF(Sheet1!P44=$H18,1.1,0)+IF(Sheet1!P45=$J18,1.1,0)+IF(Sheet1!P48=$L18,1.11,0)</f>
        <v>22.32</v>
      </c>
      <c r="W18">
        <f>MAX(O18,P18,Q18,R18,S18,T18,U18,V18)</f>
        <v>27.520000000000003</v>
      </c>
      <c r="X18" t="str">
        <f>IF(Y18&gt;1,"Tie",IF(O18=W18,"Ryan",IF(P18=W18,"Becca",IF(Q18=W18,"Jason",IF(R18=W18,"Damon",IF(S18=W18,"Grandpa",IF(T18=W18,"Greta",IF(U18=W18,"Amber",IF(V18=W18,"Mom","nowinner")))))))))</f>
        <v>Becca</v>
      </c>
      <c r="Y18">
        <f>COUNTIF(O18:V18,W18)</f>
        <v>1</v>
      </c>
      <c r="Z18">
        <f>IF($X18=O$5,$N18,0)</f>
        <v>0</v>
      </c>
      <c r="AA18">
        <f>IF($X18=P$5,$N18,0)</f>
        <v>0</v>
      </c>
      <c r="AB18">
        <f>IF($X18=Q$5,$N18,0)</f>
        <v>0</v>
      </c>
      <c r="AC18">
        <f>IF($X18=R$5,$N18,0)</f>
        <v>0</v>
      </c>
      <c r="AD18">
        <f>IF($X18=S$5,$N18,0)</f>
        <v>0</v>
      </c>
      <c r="AE18">
        <f>IF($X18=T$5,$N18,0)</f>
        <v>0</v>
      </c>
      <c r="AF18">
        <f>IF($X18=U$5,$N18,0)</f>
        <v>0</v>
      </c>
      <c r="AG18">
        <f>IF($X18=V$5,$N18,0)</f>
        <v>0</v>
      </c>
      <c r="AH18">
        <f>IF(X18="Tie",N18,0)</f>
        <v>0</v>
      </c>
    </row>
    <row r="19" spans="1:34" hidden="1">
      <c r="A19">
        <v>7</v>
      </c>
      <c r="B19" t="s">
        <v>8</v>
      </c>
      <c r="C19">
        <f>IF(B19="Mississippi State",B$2,1-B$2)</f>
        <v>0</v>
      </c>
      <c r="D19" t="s">
        <v>51</v>
      </c>
      <c r="E19">
        <f>IF(D19="Kentucky",D$2,1-D$2)</f>
        <v>1</v>
      </c>
      <c r="F19" t="s">
        <v>16</v>
      </c>
      <c r="G19">
        <f>IF(F19="LSU",F$2,1-F$2)</f>
        <v>0.57499999999999996</v>
      </c>
      <c r="H19" t="s">
        <v>14</v>
      </c>
      <c r="I19">
        <f>IF(H19="Washington",H$2,1-H$2)</f>
        <v>0.55699999999999994</v>
      </c>
      <c r="J19" t="s">
        <v>28</v>
      </c>
      <c r="K19">
        <f>IF(J19="Texas",J$2,1-J$2)</f>
        <v>0.77600000000000002</v>
      </c>
      <c r="L19" t="s">
        <v>18</v>
      </c>
      <c r="M19">
        <f>1-0.516</f>
        <v>0.48399999999999999</v>
      </c>
      <c r="N19">
        <f>PRODUCT(C19,E19,G19,I19,K19,M19)</f>
        <v>0</v>
      </c>
      <c r="O19">
        <f>O$2+IF(Sheet1!I34=$B19,1,0)+IF(Sheet1!I35=$D19,1,0)+IF(Sheet1!I43=$F19,1.1,0)+IF(Sheet1!I44=$H19,1.1,0)+IF(Sheet1!I45=$J19,1.1,0)+IF(Sheet1!I48=$L19,1.11,0)</f>
        <v>21.42</v>
      </c>
      <c r="P19">
        <f>P$2+IF(Sheet1!J34=$B19,1,0)+IF(Sheet1!J35=$D19,1,0)+IF(Sheet1!J43=$F19,1.1,0)+IF(Sheet1!J44=$H19,1.1,0)+IF(Sheet1!J45=$J19,1.1,0)+IF(Sheet1!J48=$L19,1.11,0)</f>
        <v>27.520000000000003</v>
      </c>
      <c r="Q19">
        <f>Q$2+IF(Sheet1!K34=$B19,1,0)+IF(Sheet1!K35=$D19,1,0)+IF(Sheet1!K43=$F19,1.1,0)+IF(Sheet1!K44=$H19,1.1,0)+IF(Sheet1!K45=$J19,1.1,0)+IF(Sheet1!K48=$L19,1.11,0)</f>
        <v>25.520000000000003</v>
      </c>
      <c r="R19">
        <f>R$2+IF(Sheet1!L34=$B19,1,0)+IF(Sheet1!L35=$D19,1,0)+IF(Sheet1!L43=$F19,1.1,0)+IF(Sheet1!L44=$H19,1.1,0)+IF(Sheet1!L45=$J19,1.1,0)+IF(Sheet1!L48=$L19,1.11,0)</f>
        <v>25.520000000000003</v>
      </c>
      <c r="S19">
        <f>S$2+IF(Sheet1!M34=$B19,1,0)+IF(Sheet1!M35=$D19,1,0)+IF(Sheet1!M43=$F19,1.1,0)+IF(Sheet1!M44=$H19,1.1,0)+IF(Sheet1!M45=$J19,1.1,0)+IF(Sheet1!M48=$L19,1.11,0)</f>
        <v>24.520000000000003</v>
      </c>
      <c r="T19">
        <f>T$2+IF(Sheet1!N34=$B19,1,0)+IF(Sheet1!N35=$D19,1,0)+IF(Sheet1!N43=$F19,1.1,0)+IF(Sheet1!N44=$H19,1.1,0)+IF(Sheet1!N45=$J19,1.1,0)+IF(Sheet1!N48=$L19,1.11,0)</f>
        <v>21.42</v>
      </c>
      <c r="U19">
        <f>U$2+IF(Sheet1!O34=$B19,1,0)+IF(Sheet1!O35=$D19,1,0)+IF(Sheet1!O43=$F19,1.1,0)+IF(Sheet1!O44=$H19,1.1,0)+IF(Sheet1!O45=$J19,1.1,0)+IF(Sheet1!O48=$L19,1.11,0)</f>
        <v>23.32</v>
      </c>
      <c r="V19">
        <f>V$2+IF(Sheet1!P34=$B19,1,0)+IF(Sheet1!P35=$D19,1,0)+IF(Sheet1!P43=$F19,1.1,0)+IF(Sheet1!P44=$H19,1.1,0)+IF(Sheet1!P45=$J19,1.1,0)+IF(Sheet1!P48=$L19,1.11,0)</f>
        <v>22.32</v>
      </c>
      <c r="W19">
        <f>MAX(O19,P19,Q19,R19,S19,T19,U19,V19)</f>
        <v>27.520000000000003</v>
      </c>
      <c r="X19" t="str">
        <f>IF(Y19&gt;1,"Tie",IF(O19=W19,"Ryan",IF(P19=W19,"Becca",IF(Q19=W19,"Jason",IF(R19=W19,"Damon",IF(S19=W19,"Grandpa",IF(T19=W19,"Greta",IF(U19=W19,"Amber",IF(V19=W19,"Mom","nowinner")))))))))</f>
        <v>Becca</v>
      </c>
      <c r="Y19">
        <f>COUNTIF(O19:V19,W19)</f>
        <v>1</v>
      </c>
      <c r="Z19">
        <f>IF($X19=O$5,$N19,0)</f>
        <v>0</v>
      </c>
      <c r="AA19">
        <f>IF($X19=P$5,$N19,0)</f>
        <v>0</v>
      </c>
      <c r="AB19">
        <f>IF($X19=Q$5,$N19,0)</f>
        <v>0</v>
      </c>
      <c r="AC19">
        <f>IF($X19=R$5,$N19,0)</f>
        <v>0</v>
      </c>
      <c r="AD19">
        <f>IF($X19=S$5,$N19,0)</f>
        <v>0</v>
      </c>
      <c r="AE19">
        <f>IF($X19=T$5,$N19,0)</f>
        <v>0</v>
      </c>
      <c r="AF19">
        <f>IF($X19=U$5,$N19,0)</f>
        <v>0</v>
      </c>
      <c r="AG19">
        <f>IF($X19=V$5,$N19,0)</f>
        <v>0</v>
      </c>
      <c r="AH19">
        <f>IF(X19="Tie",N19,0)</f>
        <v>0</v>
      </c>
    </row>
    <row r="20" spans="1:34" hidden="1">
      <c r="A20">
        <v>8</v>
      </c>
      <c r="B20" t="s">
        <v>8</v>
      </c>
      <c r="C20">
        <f>IF(B20="Mississippi State",B$2,1-B$2)</f>
        <v>0</v>
      </c>
      <c r="D20" t="s">
        <v>51</v>
      </c>
      <c r="E20">
        <f>IF(D20="Kentucky",D$2,1-D$2)</f>
        <v>1</v>
      </c>
      <c r="F20" t="s">
        <v>16</v>
      </c>
      <c r="G20">
        <f>IF(F20="LSU",F$2,1-F$2)</f>
        <v>0.57499999999999996</v>
      </c>
      <c r="H20" t="s">
        <v>14</v>
      </c>
      <c r="I20">
        <f>IF(H20="Washington",H$2,1-H$2)</f>
        <v>0.55699999999999994</v>
      </c>
      <c r="J20" t="s">
        <v>28</v>
      </c>
      <c r="K20">
        <f>IF(J20="Texas",J$2,1-J$2)</f>
        <v>0.77600000000000002</v>
      </c>
      <c r="L20" t="s">
        <v>15</v>
      </c>
      <c r="M20">
        <v>0.51600000000000001</v>
      </c>
      <c r="N20">
        <f>PRODUCT(C20,E20,G20,I20,K20,M20)</f>
        <v>0</v>
      </c>
      <c r="O20">
        <f>O$2+IF(Sheet1!I34=$B20,1,0)+IF(Sheet1!I35=$D20,1,0)+IF(Sheet1!I43=$F20,1.1,0)+IF(Sheet1!I44=$H20,1.1,0)+IF(Sheet1!I45=$J20,1.1,0)+IF(Sheet1!I48=$L20,1.11,0)</f>
        <v>20.310000000000002</v>
      </c>
      <c r="P20">
        <f>P$2+IF(Sheet1!J34=$B20,1,0)+IF(Sheet1!J35=$D20,1,0)+IF(Sheet1!J43=$F20,1.1,0)+IF(Sheet1!J44=$H20,1.1,0)+IF(Sheet1!J45=$J20,1.1,0)+IF(Sheet1!J48=$L20,1.11,0)</f>
        <v>28.630000000000003</v>
      </c>
      <c r="Q20">
        <f>Q$2+IF(Sheet1!K34=$B20,1,0)+IF(Sheet1!K35=$D20,1,0)+IF(Sheet1!K43=$F20,1.1,0)+IF(Sheet1!K44=$H20,1.1,0)+IF(Sheet1!K45=$J20,1.1,0)+IF(Sheet1!K48=$L20,1.11,0)</f>
        <v>26.630000000000003</v>
      </c>
      <c r="R20">
        <f>R$2+IF(Sheet1!L34=$B20,1,0)+IF(Sheet1!L35=$D20,1,0)+IF(Sheet1!L43=$F20,1.1,0)+IF(Sheet1!L44=$H20,1.1,0)+IF(Sheet1!L45=$J20,1.1,0)+IF(Sheet1!L48=$L20,1.11,0)</f>
        <v>26.630000000000003</v>
      </c>
      <c r="S20">
        <f>S$2+IF(Sheet1!M34=$B20,1,0)+IF(Sheet1!M35=$D20,1,0)+IF(Sheet1!M43=$F20,1.1,0)+IF(Sheet1!M44=$H20,1.1,0)+IF(Sheet1!M45=$J20,1.1,0)+IF(Sheet1!M48=$L20,1.11,0)</f>
        <v>25.630000000000003</v>
      </c>
      <c r="T20">
        <f>T$2+IF(Sheet1!N34=$B20,1,0)+IF(Sheet1!N35=$D20,1,0)+IF(Sheet1!N43=$F20,1.1,0)+IF(Sheet1!N44=$H20,1.1,0)+IF(Sheet1!N45=$J20,1.1,0)+IF(Sheet1!N48=$L20,1.11,0)</f>
        <v>22.53</v>
      </c>
      <c r="U20">
        <f>U$2+IF(Sheet1!O34=$B20,1,0)+IF(Sheet1!O35=$D20,1,0)+IF(Sheet1!O43=$F20,1.1,0)+IF(Sheet1!O44=$H20,1.1,0)+IF(Sheet1!O45=$J20,1.1,0)+IF(Sheet1!O48=$L20,1.11,0)</f>
        <v>24.43</v>
      </c>
      <c r="V20">
        <f>V$2+IF(Sheet1!P34=$B20,1,0)+IF(Sheet1!P35=$D20,1,0)+IF(Sheet1!P43=$F20,1.1,0)+IF(Sheet1!P44=$H20,1.1,0)+IF(Sheet1!P45=$J20,1.1,0)+IF(Sheet1!P48=$L20,1.11,0)</f>
        <v>23.43</v>
      </c>
      <c r="W20">
        <f>MAX(O20,P20,Q20,R20,S20,T20,U20,V20)</f>
        <v>28.630000000000003</v>
      </c>
      <c r="X20" t="str">
        <f>IF(Y20&gt;1,"Tie",IF(O20=W20,"Ryan",IF(P20=W20,"Becca",IF(Q20=W20,"Jason",IF(R20=W20,"Damon",IF(S20=W20,"Grandpa",IF(T20=W20,"Greta",IF(U20=W20,"Amber",IF(V20=W20,"Mom","nowinner")))))))))</f>
        <v>Becca</v>
      </c>
      <c r="Y20">
        <f>COUNTIF(O20:V20,W20)</f>
        <v>1</v>
      </c>
      <c r="Z20">
        <f>IF($X20=O$5,$N20,0)</f>
        <v>0</v>
      </c>
      <c r="AA20">
        <f>IF($X20=P$5,$N20,0)</f>
        <v>0</v>
      </c>
      <c r="AB20">
        <f>IF($X20=Q$5,$N20,0)</f>
        <v>0</v>
      </c>
      <c r="AC20">
        <f>IF($X20=R$5,$N20,0)</f>
        <v>0</v>
      </c>
      <c r="AD20">
        <f>IF($X20=S$5,$N20,0)</f>
        <v>0</v>
      </c>
      <c r="AE20">
        <f>IF($X20=T$5,$N20,0)</f>
        <v>0</v>
      </c>
      <c r="AF20">
        <f>IF($X20=U$5,$N20,0)</f>
        <v>0</v>
      </c>
      <c r="AG20">
        <f>IF($X20=V$5,$N20,0)</f>
        <v>0</v>
      </c>
      <c r="AH20">
        <f>IF(X20="Tie",N20,0)</f>
        <v>0</v>
      </c>
    </row>
    <row r="21" spans="1:34" hidden="1">
      <c r="A21">
        <v>16</v>
      </c>
      <c r="B21" t="s">
        <v>8</v>
      </c>
      <c r="C21">
        <f>IF(B21="Mississippi State",B$2,1-B$2)</f>
        <v>0</v>
      </c>
      <c r="D21" t="s">
        <v>51</v>
      </c>
      <c r="E21">
        <f>IF(D21="Kentucky",D$2,1-D$2)</f>
        <v>1</v>
      </c>
      <c r="F21" t="s">
        <v>16</v>
      </c>
      <c r="G21">
        <f>IF(F21="LSU",F$2,1-F$2)</f>
        <v>0.57499999999999996</v>
      </c>
      <c r="H21" t="s">
        <v>14</v>
      </c>
      <c r="I21">
        <f>IF(H21="Washington",H$2,1-H$2)</f>
        <v>0.55699999999999994</v>
      </c>
      <c r="J21" t="s">
        <v>28</v>
      </c>
      <c r="K21">
        <f>IF(J21="Texas",J$2,1-J$2)</f>
        <v>0.77600000000000002</v>
      </c>
      <c r="L21" t="s">
        <v>34</v>
      </c>
      <c r="M21">
        <v>0</v>
      </c>
      <c r="N21">
        <f>PRODUCT(C21,E21,G21,I21,K21,M21)</f>
        <v>0</v>
      </c>
      <c r="O21">
        <f>O$2+IF(Sheet1!I34=$B21,1,0)+IF(Sheet1!I35=$D21,1,0)+IF(Sheet1!I43=$F21,1.1,0)+IF(Sheet1!I44=$H21,1.1,0)+IF(Sheet1!I45=$J21,1.1,0)+IF(Sheet1!I48=$L21,1.11,0)</f>
        <v>20.310000000000002</v>
      </c>
      <c r="P21">
        <f>P$2+IF(Sheet1!J34=$B21,1,0)+IF(Sheet1!J35=$D21,1,0)+IF(Sheet1!J43=$F21,1.1,0)+IF(Sheet1!J44=$H21,1.1,0)+IF(Sheet1!J45=$J21,1.1,0)+IF(Sheet1!J48=$L21,1.11,0)</f>
        <v>27.520000000000003</v>
      </c>
      <c r="Q21">
        <f>Q$2+IF(Sheet1!K34=$B21,1,0)+IF(Sheet1!K35=$D21,1,0)+IF(Sheet1!K43=$F21,1.1,0)+IF(Sheet1!K44=$H21,1.1,0)+IF(Sheet1!K45=$J21,1.1,0)+IF(Sheet1!K48=$L21,1.11,0)</f>
        <v>25.520000000000003</v>
      </c>
      <c r="R21">
        <f>R$2+IF(Sheet1!L34=$B21,1,0)+IF(Sheet1!L35=$D21,1,0)+IF(Sheet1!L43=$F21,1.1,0)+IF(Sheet1!L44=$H21,1.1,0)+IF(Sheet1!L45=$J21,1.1,0)+IF(Sheet1!L48=$L21,1.11,0)</f>
        <v>25.520000000000003</v>
      </c>
      <c r="S21">
        <f>S$2+IF(Sheet1!M34=$B21,1,0)+IF(Sheet1!M35=$D21,1,0)+IF(Sheet1!M43=$F21,1.1,0)+IF(Sheet1!M44=$H21,1.1,0)+IF(Sheet1!M45=$J21,1.1,0)+IF(Sheet1!M48=$L21,1.11,0)</f>
        <v>24.520000000000003</v>
      </c>
      <c r="T21">
        <f>T$2+IF(Sheet1!N34=$B21,1,0)+IF(Sheet1!N35=$D21,1,0)+IF(Sheet1!N43=$F21,1.1,0)+IF(Sheet1!N44=$H21,1.1,0)+IF(Sheet1!N45=$J21,1.1,0)+IF(Sheet1!N48=$L21,1.11,0)</f>
        <v>21.42</v>
      </c>
      <c r="U21">
        <f>U$2+IF(Sheet1!O34=$B21,1,0)+IF(Sheet1!O35=$D21,1,0)+IF(Sheet1!O43=$F21,1.1,0)+IF(Sheet1!O44=$H21,1.1,0)+IF(Sheet1!O45=$J21,1.1,0)+IF(Sheet1!O48=$L21,1.11,0)</f>
        <v>23.32</v>
      </c>
      <c r="V21">
        <f>V$2+IF(Sheet1!P34=$B21,1,0)+IF(Sheet1!P35=$D21,1,0)+IF(Sheet1!P43=$F21,1.1,0)+IF(Sheet1!P44=$H21,1.1,0)+IF(Sheet1!P45=$J21,1.1,0)+IF(Sheet1!P48=$L21,1.11,0)</f>
        <v>22.32</v>
      </c>
      <c r="W21">
        <f>MAX(O21,P21,Q21,R21,S21,T21,U21,V21)</f>
        <v>27.520000000000003</v>
      </c>
      <c r="X21" t="str">
        <f>IF(Y21&gt;1,"Tie",IF(O21=W21,"Ryan",IF(P21=W21,"Becca",IF(Q21=W21,"Jason",IF(R21=W21,"Damon",IF(S21=W21,"Grandpa",IF(T21=W21,"Greta",IF(U21=W21,"Amber",IF(V21=W21,"Mom","nowinner")))))))))</f>
        <v>Becca</v>
      </c>
      <c r="Y21">
        <f>COUNTIF(O21:V21,W21)</f>
        <v>1</v>
      </c>
      <c r="Z21">
        <f>IF($X21=O$5,$N21,0)</f>
        <v>0</v>
      </c>
      <c r="AA21">
        <f>IF($X21=P$5,$N21,0)</f>
        <v>0</v>
      </c>
      <c r="AB21">
        <f>IF($X21=Q$5,$N21,0)</f>
        <v>0</v>
      </c>
      <c r="AC21">
        <f>IF($X21=R$5,$N21,0)</f>
        <v>0</v>
      </c>
      <c r="AD21">
        <f>IF($X21=S$5,$N21,0)</f>
        <v>0</v>
      </c>
      <c r="AE21">
        <f>IF($X21=T$5,$N21,0)</f>
        <v>0</v>
      </c>
      <c r="AF21">
        <f>IF($X21=U$5,$N21,0)</f>
        <v>0</v>
      </c>
      <c r="AG21">
        <f>IF($X21=V$5,$N21,0)</f>
        <v>0</v>
      </c>
      <c r="AH21">
        <f>IF(X21="Tie",N21,0)</f>
        <v>0</v>
      </c>
    </row>
    <row r="22" spans="1:34" hidden="1">
      <c r="A22">
        <v>17</v>
      </c>
      <c r="B22" t="s">
        <v>8</v>
      </c>
      <c r="C22">
        <f>IF(B22="Mississippi State",B$2,1-B$2)</f>
        <v>0</v>
      </c>
      <c r="D22" t="s">
        <v>51</v>
      </c>
      <c r="E22">
        <f>IF(D22="Kentucky",D$2,1-D$2)</f>
        <v>1</v>
      </c>
      <c r="F22" t="s">
        <v>105</v>
      </c>
      <c r="G22">
        <f>IF(F22="LSU",F$2,1-F$2)</f>
        <v>0.42500000000000004</v>
      </c>
      <c r="H22" t="s">
        <v>5</v>
      </c>
      <c r="I22">
        <f>IF(H22="Washington",H$2,1-H$2)</f>
        <v>0.443</v>
      </c>
      <c r="J22" t="s">
        <v>86</v>
      </c>
      <c r="K22">
        <f>IF(J22="Texas",J$2,1-J$2)</f>
        <v>0.224</v>
      </c>
      <c r="L22" t="s">
        <v>103</v>
      </c>
      <c r="M22">
        <v>0</v>
      </c>
      <c r="N22">
        <f>PRODUCT(C22,E22,G22,I22,K22,M22)</f>
        <v>0</v>
      </c>
      <c r="O22">
        <f>O$2+IF(Sheet1!I34=$B22,1,0)+IF(Sheet1!I35=$D22,1,0)+IF(Sheet1!I43=$F22,1.1,0)+IF(Sheet1!I44=$H22,1.1,0)+IF(Sheet1!I45=$J22,1.1,0)+IF(Sheet1!I48=$L22,1.11,0)</f>
        <v>19.21</v>
      </c>
      <c r="P22">
        <f>P$2+IF(Sheet1!J34=$B22,1,0)+IF(Sheet1!J35=$D22,1,0)+IF(Sheet1!J43=$F22,1.1,0)+IF(Sheet1!J44=$H22,1.1,0)+IF(Sheet1!J45=$J22,1.1,0)+IF(Sheet1!J48=$L22,1.11,0)</f>
        <v>24.22</v>
      </c>
      <c r="Q22">
        <f>Q$2+IF(Sheet1!K34=$B22,1,0)+IF(Sheet1!K35=$D22,1,0)+IF(Sheet1!K43=$F22,1.1,0)+IF(Sheet1!K44=$H22,1.1,0)+IF(Sheet1!K45=$J22,1.1,0)+IF(Sheet1!K48=$L22,1.11,0)</f>
        <v>22.22</v>
      </c>
      <c r="R22">
        <f>R$2+IF(Sheet1!L34=$B22,1,0)+IF(Sheet1!L35=$D22,1,0)+IF(Sheet1!L43=$F22,1.1,0)+IF(Sheet1!L44=$H22,1.1,0)+IF(Sheet1!L45=$J22,1.1,0)+IF(Sheet1!L48=$L22,1.11,0)</f>
        <v>22.22</v>
      </c>
      <c r="S22">
        <f>S$2+IF(Sheet1!M34=$B22,1,0)+IF(Sheet1!M35=$D22,1,0)+IF(Sheet1!M43=$F22,1.1,0)+IF(Sheet1!M44=$H22,1.1,0)+IF(Sheet1!M45=$J22,1.1,0)+IF(Sheet1!M48=$L22,1.11,0)</f>
        <v>21.22</v>
      </c>
      <c r="T22">
        <f>T$2+IF(Sheet1!N34=$B22,1,0)+IF(Sheet1!N35=$D22,1,0)+IF(Sheet1!N43=$F22,1.1,0)+IF(Sheet1!N44=$H22,1.1,0)+IF(Sheet1!N45=$J22,1.1,0)+IF(Sheet1!N48=$L22,1.11,0)</f>
        <v>20.32</v>
      </c>
      <c r="U22">
        <f>U$2+IF(Sheet1!O34=$B22,1,0)+IF(Sheet1!O35=$D22,1,0)+IF(Sheet1!O43=$F22,1.1,0)+IF(Sheet1!O44=$H22,1.1,0)+IF(Sheet1!O45=$J22,1.1,0)+IF(Sheet1!O48=$L22,1.11,0)</f>
        <v>24.42</v>
      </c>
      <c r="V22">
        <f>V$2+IF(Sheet1!P34=$B22,1,0)+IF(Sheet1!P35=$D22,1,0)+IF(Sheet1!P43=$F22,1.1,0)+IF(Sheet1!P44=$H22,1.1,0)+IF(Sheet1!P45=$J22,1.1,0)+IF(Sheet1!P48=$L22,1.11,0)</f>
        <v>23.42</v>
      </c>
      <c r="W22">
        <f>MAX(O22,P22,Q22,R22,S22,T22,U22,V22)</f>
        <v>24.42</v>
      </c>
      <c r="X22" t="str">
        <f>IF(Y22&gt;1,"Tie",IF(O22=W22,"Ryan",IF(P22=W22,"Becca",IF(Q22=W22,"Jason",IF(R22=W22,"Damon",IF(S22=W22,"Grandpa",IF(T22=W22,"Greta",IF(U22=W22,"Amber",IF(V22=W22,"Mom","nowinner")))))))))</f>
        <v>Amber</v>
      </c>
      <c r="Y22">
        <f>COUNTIF(O22:V22,W22)</f>
        <v>1</v>
      </c>
      <c r="Z22">
        <f>IF($X22=O$5,$N22,0)</f>
        <v>0</v>
      </c>
      <c r="AA22">
        <f>IF($X22=P$5,$N22,0)</f>
        <v>0</v>
      </c>
      <c r="AB22">
        <f>IF($X22=Q$5,$N22,0)</f>
        <v>0</v>
      </c>
      <c r="AC22">
        <f>IF($X22=R$5,$N22,0)</f>
        <v>0</v>
      </c>
      <c r="AD22">
        <f>IF($X22=S$5,$N22,0)</f>
        <v>0</v>
      </c>
      <c r="AE22">
        <f>IF($X22=T$5,$N22,0)</f>
        <v>0</v>
      </c>
      <c r="AF22">
        <f>IF($X22=U$5,$N22,0)</f>
        <v>0</v>
      </c>
      <c r="AG22">
        <f>IF($X22=V$5,$N22,0)</f>
        <v>0</v>
      </c>
      <c r="AH22">
        <f>IF(X22="Tie",N22,0)</f>
        <v>0</v>
      </c>
    </row>
    <row r="23" spans="1:34" hidden="1">
      <c r="A23">
        <v>9</v>
      </c>
      <c r="B23" t="s">
        <v>8</v>
      </c>
      <c r="C23">
        <f>IF(B23="Mississippi State",B$2,1-B$2)</f>
        <v>0</v>
      </c>
      <c r="D23" t="s">
        <v>51</v>
      </c>
      <c r="E23">
        <f>IF(D23="Kentucky",D$2,1-D$2)</f>
        <v>1</v>
      </c>
      <c r="F23" t="s">
        <v>105</v>
      </c>
      <c r="G23">
        <f>IF(F23="LSU",F$2,1-F$2)</f>
        <v>0.42500000000000004</v>
      </c>
      <c r="H23" t="s">
        <v>5</v>
      </c>
      <c r="I23">
        <f>IF(H23="Washington",H$2,1-H$2)</f>
        <v>0.443</v>
      </c>
      <c r="J23" t="s">
        <v>86</v>
      </c>
      <c r="K23">
        <f>IF(J23="Texas",J$2,1-J$2)</f>
        <v>0.224</v>
      </c>
      <c r="L23" t="s">
        <v>18</v>
      </c>
      <c r="M23">
        <f>1-0.516</f>
        <v>0.48399999999999999</v>
      </c>
      <c r="N23">
        <f>PRODUCT(C23,E23,G23,I23,K23,M23)</f>
        <v>0</v>
      </c>
      <c r="O23">
        <f>O$2+IF(Sheet1!I34=$B23,1,0)+IF(Sheet1!I35=$D23,1,0)+IF(Sheet1!I43=$F23,1.1,0)+IF(Sheet1!I44=$H23,1.1,0)+IF(Sheet1!I45=$J23,1.1,0)+IF(Sheet1!I48=$L23,1.11,0)</f>
        <v>20.32</v>
      </c>
      <c r="P23">
        <f>P$2+IF(Sheet1!J34=$B23,1,0)+IF(Sheet1!J35=$D23,1,0)+IF(Sheet1!J43=$F23,1.1,0)+IF(Sheet1!J44=$H23,1.1,0)+IF(Sheet1!J45=$J23,1.1,0)+IF(Sheet1!J48=$L23,1.11,0)</f>
        <v>24.22</v>
      </c>
      <c r="Q23">
        <f>Q$2+IF(Sheet1!K34=$B23,1,0)+IF(Sheet1!K35=$D23,1,0)+IF(Sheet1!K43=$F23,1.1,0)+IF(Sheet1!K44=$H23,1.1,0)+IF(Sheet1!K45=$J23,1.1,0)+IF(Sheet1!K48=$L23,1.11,0)</f>
        <v>22.22</v>
      </c>
      <c r="R23">
        <f>R$2+IF(Sheet1!L34=$B23,1,0)+IF(Sheet1!L35=$D23,1,0)+IF(Sheet1!L43=$F23,1.1,0)+IF(Sheet1!L44=$H23,1.1,0)+IF(Sheet1!L45=$J23,1.1,0)+IF(Sheet1!L48=$L23,1.11,0)</f>
        <v>22.22</v>
      </c>
      <c r="S23">
        <f>S$2+IF(Sheet1!M34=$B23,1,0)+IF(Sheet1!M35=$D23,1,0)+IF(Sheet1!M43=$F23,1.1,0)+IF(Sheet1!M44=$H23,1.1,0)+IF(Sheet1!M45=$J23,1.1,0)+IF(Sheet1!M48=$L23,1.11,0)</f>
        <v>21.22</v>
      </c>
      <c r="T23">
        <f>T$2+IF(Sheet1!N34=$B23,1,0)+IF(Sheet1!N35=$D23,1,0)+IF(Sheet1!N43=$F23,1.1,0)+IF(Sheet1!N44=$H23,1.1,0)+IF(Sheet1!N45=$J23,1.1,0)+IF(Sheet1!N48=$L23,1.11,0)</f>
        <v>20.32</v>
      </c>
      <c r="U23">
        <f>U$2+IF(Sheet1!O34=$B23,1,0)+IF(Sheet1!O35=$D23,1,0)+IF(Sheet1!O43=$F23,1.1,0)+IF(Sheet1!O44=$H23,1.1,0)+IF(Sheet1!O45=$J23,1.1,0)+IF(Sheet1!O48=$L23,1.11,0)</f>
        <v>24.42</v>
      </c>
      <c r="V23">
        <f>V$2+IF(Sheet1!P34=$B23,1,0)+IF(Sheet1!P35=$D23,1,0)+IF(Sheet1!P43=$F23,1.1,0)+IF(Sheet1!P44=$H23,1.1,0)+IF(Sheet1!P45=$J23,1.1,0)+IF(Sheet1!P48=$L23,1.11,0)</f>
        <v>23.42</v>
      </c>
      <c r="W23">
        <f>MAX(O23,P23,Q23,R23,S23,T23,U23,V23)</f>
        <v>24.42</v>
      </c>
      <c r="X23" t="str">
        <f>IF(Y23&gt;1,"Tie",IF(O23=W23,"Ryan",IF(P23=W23,"Becca",IF(Q23=W23,"Jason",IF(R23=W23,"Damon",IF(S23=W23,"Grandpa",IF(T23=W23,"Greta",IF(U23=W23,"Amber",IF(V23=W23,"Mom","nowinner")))))))))</f>
        <v>Amber</v>
      </c>
      <c r="Y23">
        <f>COUNTIF(O23:V23,W23)</f>
        <v>1</v>
      </c>
      <c r="Z23">
        <f>IF($X23=O$5,$N23,0)</f>
        <v>0</v>
      </c>
      <c r="AA23">
        <f>IF($X23=P$5,$N23,0)</f>
        <v>0</v>
      </c>
      <c r="AB23">
        <f>IF($X23=Q$5,$N23,0)</f>
        <v>0</v>
      </c>
      <c r="AC23">
        <f>IF($X23=R$5,$N23,0)</f>
        <v>0</v>
      </c>
      <c r="AD23">
        <f>IF($X23=S$5,$N23,0)</f>
        <v>0</v>
      </c>
      <c r="AE23">
        <f>IF($X23=T$5,$N23,0)</f>
        <v>0</v>
      </c>
      <c r="AF23">
        <f>IF($X23=U$5,$N23,0)</f>
        <v>0</v>
      </c>
      <c r="AG23">
        <f>IF($X23=V$5,$N23,0)</f>
        <v>0</v>
      </c>
      <c r="AH23">
        <f>IF(X23="Tie",N23,0)</f>
        <v>0</v>
      </c>
    </row>
    <row r="24" spans="1:34" hidden="1">
      <c r="A24">
        <v>10</v>
      </c>
      <c r="B24" t="s">
        <v>8</v>
      </c>
      <c r="C24">
        <f>IF(B24="Mississippi State",B$2,1-B$2)</f>
        <v>0</v>
      </c>
      <c r="D24" t="s">
        <v>51</v>
      </c>
      <c r="E24">
        <f>IF(D24="Kentucky",D$2,1-D$2)</f>
        <v>1</v>
      </c>
      <c r="F24" t="s">
        <v>105</v>
      </c>
      <c r="G24">
        <f>IF(F24="LSU",F$2,1-F$2)</f>
        <v>0.42500000000000004</v>
      </c>
      <c r="H24" t="s">
        <v>5</v>
      </c>
      <c r="I24">
        <f>IF(H24="Washington",H$2,1-H$2)</f>
        <v>0.443</v>
      </c>
      <c r="J24" t="s">
        <v>86</v>
      </c>
      <c r="K24">
        <f>IF(J24="Texas",J$2,1-J$2)</f>
        <v>0.224</v>
      </c>
      <c r="L24" t="s">
        <v>15</v>
      </c>
      <c r="M24">
        <v>0.51600000000000001</v>
      </c>
      <c r="N24">
        <f>PRODUCT(C24,E24,G24,I24,K24,M24)</f>
        <v>0</v>
      </c>
      <c r="O24">
        <f>O$2+IF(Sheet1!I34=$B24,1,0)+IF(Sheet1!I35=$D24,1,0)+IF(Sheet1!I43=$F24,1.1,0)+IF(Sheet1!I44=$H24,1.1,0)+IF(Sheet1!I45=$J24,1.1,0)+IF(Sheet1!I48=$L24,1.11,0)</f>
        <v>19.21</v>
      </c>
      <c r="P24">
        <f>P$2+IF(Sheet1!J34=$B24,1,0)+IF(Sheet1!J35=$D24,1,0)+IF(Sheet1!J43=$F24,1.1,0)+IF(Sheet1!J44=$H24,1.1,0)+IF(Sheet1!J45=$J24,1.1,0)+IF(Sheet1!J48=$L24,1.11,0)</f>
        <v>25.33</v>
      </c>
      <c r="Q24">
        <f>Q$2+IF(Sheet1!K34=$B24,1,0)+IF(Sheet1!K35=$D24,1,0)+IF(Sheet1!K43=$F24,1.1,0)+IF(Sheet1!K44=$H24,1.1,0)+IF(Sheet1!K45=$J24,1.1,0)+IF(Sheet1!K48=$L24,1.11,0)</f>
        <v>23.33</v>
      </c>
      <c r="R24">
        <f>R$2+IF(Sheet1!L34=$B24,1,0)+IF(Sheet1!L35=$D24,1,0)+IF(Sheet1!L43=$F24,1.1,0)+IF(Sheet1!L44=$H24,1.1,0)+IF(Sheet1!L45=$J24,1.1,0)+IF(Sheet1!L48=$L24,1.11,0)</f>
        <v>23.33</v>
      </c>
      <c r="S24">
        <f>S$2+IF(Sheet1!M34=$B24,1,0)+IF(Sheet1!M35=$D24,1,0)+IF(Sheet1!M43=$F24,1.1,0)+IF(Sheet1!M44=$H24,1.1,0)+IF(Sheet1!M45=$J24,1.1,0)+IF(Sheet1!M48=$L24,1.11,0)</f>
        <v>22.33</v>
      </c>
      <c r="T24">
        <f>T$2+IF(Sheet1!N34=$B24,1,0)+IF(Sheet1!N35=$D24,1,0)+IF(Sheet1!N43=$F24,1.1,0)+IF(Sheet1!N44=$H24,1.1,0)+IF(Sheet1!N45=$J24,1.1,0)+IF(Sheet1!N48=$L24,1.11,0)</f>
        <v>21.43</v>
      </c>
      <c r="U24">
        <f>U$2+IF(Sheet1!O34=$B24,1,0)+IF(Sheet1!O35=$D24,1,0)+IF(Sheet1!O43=$F24,1.1,0)+IF(Sheet1!O44=$H24,1.1,0)+IF(Sheet1!O45=$J24,1.1,0)+IF(Sheet1!O48=$L24,1.11,0)</f>
        <v>25.53</v>
      </c>
      <c r="V24">
        <f>V$2+IF(Sheet1!P34=$B24,1,0)+IF(Sheet1!P35=$D24,1,0)+IF(Sheet1!P43=$F24,1.1,0)+IF(Sheet1!P44=$H24,1.1,0)+IF(Sheet1!P45=$J24,1.1,0)+IF(Sheet1!P48=$L24,1.11,0)</f>
        <v>24.53</v>
      </c>
      <c r="W24">
        <f>MAX(O24,P24,Q24,R24,S24,T24,U24,V24)</f>
        <v>25.53</v>
      </c>
      <c r="X24" t="str">
        <f>IF(Y24&gt;1,"Tie",IF(O24=W24,"Ryan",IF(P24=W24,"Becca",IF(Q24=W24,"Jason",IF(R24=W24,"Damon",IF(S24=W24,"Grandpa",IF(T24=W24,"Greta",IF(U24=W24,"Amber",IF(V24=W24,"Mom","nowinner")))))))))</f>
        <v>Amber</v>
      </c>
      <c r="Y24">
        <f>COUNTIF(O24:V24,W24)</f>
        <v>1</v>
      </c>
      <c r="Z24">
        <f>IF($X24=O$5,$N24,0)</f>
        <v>0</v>
      </c>
      <c r="AA24">
        <f>IF($X24=P$5,$N24,0)</f>
        <v>0</v>
      </c>
      <c r="AB24">
        <f>IF($X24=Q$5,$N24,0)</f>
        <v>0</v>
      </c>
      <c r="AC24">
        <f>IF($X24=R$5,$N24,0)</f>
        <v>0</v>
      </c>
      <c r="AD24">
        <f>IF($X24=S$5,$N24,0)</f>
        <v>0</v>
      </c>
      <c r="AE24">
        <f>IF($X24=T$5,$N24,0)</f>
        <v>0</v>
      </c>
      <c r="AF24">
        <f>IF($X24=U$5,$N24,0)</f>
        <v>0</v>
      </c>
      <c r="AG24">
        <f>IF($X24=V$5,$N24,0)</f>
        <v>0</v>
      </c>
      <c r="AH24">
        <f>IF(X24="Tie",N24,0)</f>
        <v>0</v>
      </c>
    </row>
    <row r="25" spans="1:34" hidden="1">
      <c r="A25">
        <v>20</v>
      </c>
      <c r="B25" t="s">
        <v>8</v>
      </c>
      <c r="C25">
        <f>IF(B25="Mississippi State",B$2,1-B$2)</f>
        <v>0</v>
      </c>
      <c r="D25" t="s">
        <v>51</v>
      </c>
      <c r="E25">
        <f>IF(D25="Kentucky",D$2,1-D$2)</f>
        <v>1</v>
      </c>
      <c r="F25" t="s">
        <v>105</v>
      </c>
      <c r="G25">
        <f>IF(F25="LSU",F$2,1-F$2)</f>
        <v>0.42500000000000004</v>
      </c>
      <c r="H25" t="s">
        <v>5</v>
      </c>
      <c r="I25">
        <f>IF(H25="Washington",H$2,1-H$2)</f>
        <v>0.443</v>
      </c>
      <c r="J25" t="s">
        <v>86</v>
      </c>
      <c r="K25">
        <f>IF(J25="Texas",J$2,1-J$2)</f>
        <v>0.224</v>
      </c>
      <c r="L25" t="s">
        <v>34</v>
      </c>
      <c r="M25">
        <v>0</v>
      </c>
      <c r="N25">
        <f>PRODUCT(C25,E25,G25,I25,K25,M25)</f>
        <v>0</v>
      </c>
      <c r="O25">
        <f>O$2+IF(Sheet1!I34=$B25,1,0)+IF(Sheet1!I35=$D25,1,0)+IF(Sheet1!I43=$F25,1.1,0)+IF(Sheet1!I44=$H25,1.1,0)+IF(Sheet1!I45=$J25,1.1,0)+IF(Sheet1!I48=$L25,1.11,0)</f>
        <v>19.21</v>
      </c>
      <c r="P25">
        <f>P$2+IF(Sheet1!J34=$B25,1,0)+IF(Sheet1!J35=$D25,1,0)+IF(Sheet1!J43=$F25,1.1,0)+IF(Sheet1!J44=$H25,1.1,0)+IF(Sheet1!J45=$J25,1.1,0)+IF(Sheet1!J48=$L25,1.11,0)</f>
        <v>24.22</v>
      </c>
      <c r="Q25">
        <f>Q$2+IF(Sheet1!K34=$B25,1,0)+IF(Sheet1!K35=$D25,1,0)+IF(Sheet1!K43=$F25,1.1,0)+IF(Sheet1!K44=$H25,1.1,0)+IF(Sheet1!K45=$J25,1.1,0)+IF(Sheet1!K48=$L25,1.11,0)</f>
        <v>22.22</v>
      </c>
      <c r="R25">
        <f>R$2+IF(Sheet1!L34=$B25,1,0)+IF(Sheet1!L35=$D25,1,0)+IF(Sheet1!L43=$F25,1.1,0)+IF(Sheet1!L44=$H25,1.1,0)+IF(Sheet1!L45=$J25,1.1,0)+IF(Sheet1!L48=$L25,1.11,0)</f>
        <v>22.22</v>
      </c>
      <c r="S25">
        <f>S$2+IF(Sheet1!M34=$B25,1,0)+IF(Sheet1!M35=$D25,1,0)+IF(Sheet1!M43=$F25,1.1,0)+IF(Sheet1!M44=$H25,1.1,0)+IF(Sheet1!M45=$J25,1.1,0)+IF(Sheet1!M48=$L25,1.11,0)</f>
        <v>21.22</v>
      </c>
      <c r="T25">
        <f>T$2+IF(Sheet1!N34=$B25,1,0)+IF(Sheet1!N35=$D25,1,0)+IF(Sheet1!N43=$F25,1.1,0)+IF(Sheet1!N44=$H25,1.1,0)+IF(Sheet1!N45=$J25,1.1,0)+IF(Sheet1!N48=$L25,1.11,0)</f>
        <v>20.32</v>
      </c>
      <c r="U25">
        <f>U$2+IF(Sheet1!O34=$B25,1,0)+IF(Sheet1!O35=$D25,1,0)+IF(Sheet1!O43=$F25,1.1,0)+IF(Sheet1!O44=$H25,1.1,0)+IF(Sheet1!O45=$J25,1.1,0)+IF(Sheet1!O48=$L25,1.11,0)</f>
        <v>24.42</v>
      </c>
      <c r="V25">
        <f>V$2+IF(Sheet1!P34=$B25,1,0)+IF(Sheet1!P35=$D25,1,0)+IF(Sheet1!P43=$F25,1.1,0)+IF(Sheet1!P44=$H25,1.1,0)+IF(Sheet1!P45=$J25,1.1,0)+IF(Sheet1!P48=$L25,1.11,0)</f>
        <v>23.42</v>
      </c>
      <c r="W25">
        <f>MAX(O25,P25,Q25,R25,S25,T25,U25,V25)</f>
        <v>24.42</v>
      </c>
      <c r="X25" t="str">
        <f>IF(Y25&gt;1,"Tie",IF(O25=W25,"Ryan",IF(P25=W25,"Becca",IF(Q25=W25,"Jason",IF(R25=W25,"Damon",IF(S25=W25,"Grandpa",IF(T25=W25,"Greta",IF(U25=W25,"Amber",IF(V25=W25,"Mom","nowinner")))))))))</f>
        <v>Amber</v>
      </c>
      <c r="Y25">
        <f>COUNTIF(O25:V25,W25)</f>
        <v>1</v>
      </c>
      <c r="Z25">
        <f>IF($X25=O$5,$N25,0)</f>
        <v>0</v>
      </c>
      <c r="AA25">
        <f>IF($X25=P$5,$N25,0)</f>
        <v>0</v>
      </c>
      <c r="AB25">
        <f>IF($X25=Q$5,$N25,0)</f>
        <v>0</v>
      </c>
      <c r="AC25">
        <f>IF($X25=R$5,$N25,0)</f>
        <v>0</v>
      </c>
      <c r="AD25">
        <f>IF($X25=S$5,$N25,0)</f>
        <v>0</v>
      </c>
      <c r="AE25">
        <f>IF($X25=T$5,$N25,0)</f>
        <v>0</v>
      </c>
      <c r="AF25">
        <f>IF($X25=U$5,$N25,0)</f>
        <v>0</v>
      </c>
      <c r="AG25">
        <f>IF($X25=V$5,$N25,0)</f>
        <v>0</v>
      </c>
      <c r="AH25">
        <f>IF(X25="Tie",N25,0)</f>
        <v>0</v>
      </c>
    </row>
    <row r="26" spans="1:34" hidden="1">
      <c r="A26">
        <v>21</v>
      </c>
      <c r="B26" t="s">
        <v>8</v>
      </c>
      <c r="C26">
        <f>IF(B26="Mississippi State",B$2,1-B$2)</f>
        <v>0</v>
      </c>
      <c r="D26" t="s">
        <v>51</v>
      </c>
      <c r="E26">
        <f>IF(D26="Kentucky",D$2,1-D$2)</f>
        <v>1</v>
      </c>
      <c r="F26" t="s">
        <v>105</v>
      </c>
      <c r="G26">
        <f>IF(F26="LSU",F$2,1-F$2)</f>
        <v>0.42500000000000004</v>
      </c>
      <c r="H26" t="s">
        <v>5</v>
      </c>
      <c r="I26">
        <f>IF(H26="Washington",H$2,1-H$2)</f>
        <v>0.443</v>
      </c>
      <c r="J26" t="s">
        <v>28</v>
      </c>
      <c r="K26">
        <f>IF(J26="Texas",J$2,1-J$2)</f>
        <v>0.77600000000000002</v>
      </c>
      <c r="L26" t="s">
        <v>103</v>
      </c>
      <c r="M26">
        <v>0</v>
      </c>
      <c r="N26">
        <f>PRODUCT(C26,E26,G26,I26,K26,M26)</f>
        <v>0</v>
      </c>
      <c r="O26">
        <f>O$2+IF(Sheet1!I34=$B26,1,0)+IF(Sheet1!I35=$D26,1,0)+IF(Sheet1!I43=$F26,1.1,0)+IF(Sheet1!I44=$H26,1.1,0)+IF(Sheet1!I45=$J26,1.1,0)+IF(Sheet1!I48=$L26,1.11,0)</f>
        <v>20.310000000000002</v>
      </c>
      <c r="P26">
        <f>P$2+IF(Sheet1!J34=$B26,1,0)+IF(Sheet1!J35=$D26,1,0)+IF(Sheet1!J43=$F26,1.1,0)+IF(Sheet1!J44=$H26,1.1,0)+IF(Sheet1!J45=$J26,1.1,0)+IF(Sheet1!J48=$L26,1.11,0)</f>
        <v>25.32</v>
      </c>
      <c r="Q26">
        <f>Q$2+IF(Sheet1!K34=$B26,1,0)+IF(Sheet1!K35=$D26,1,0)+IF(Sheet1!K43=$F26,1.1,0)+IF(Sheet1!K44=$H26,1.1,0)+IF(Sheet1!K45=$J26,1.1,0)+IF(Sheet1!K48=$L26,1.11,0)</f>
        <v>23.32</v>
      </c>
      <c r="R26">
        <f>R$2+IF(Sheet1!L34=$B26,1,0)+IF(Sheet1!L35=$D26,1,0)+IF(Sheet1!L43=$F26,1.1,0)+IF(Sheet1!L44=$H26,1.1,0)+IF(Sheet1!L45=$J26,1.1,0)+IF(Sheet1!L48=$L26,1.11,0)</f>
        <v>23.32</v>
      </c>
      <c r="S26">
        <f>S$2+IF(Sheet1!M34=$B26,1,0)+IF(Sheet1!M35=$D26,1,0)+IF(Sheet1!M43=$F26,1.1,0)+IF(Sheet1!M44=$H26,1.1,0)+IF(Sheet1!M45=$J26,1.1,0)+IF(Sheet1!M48=$L26,1.11,0)</f>
        <v>22.32</v>
      </c>
      <c r="T26">
        <f>T$2+IF(Sheet1!N34=$B26,1,0)+IF(Sheet1!N35=$D26,1,0)+IF(Sheet1!N43=$F26,1.1,0)+IF(Sheet1!N44=$H26,1.1,0)+IF(Sheet1!N45=$J26,1.1,0)+IF(Sheet1!N48=$L26,1.11,0)</f>
        <v>19.22</v>
      </c>
      <c r="U26">
        <f>U$2+IF(Sheet1!O34=$B26,1,0)+IF(Sheet1!O35=$D26,1,0)+IF(Sheet1!O43=$F26,1.1,0)+IF(Sheet1!O44=$H26,1.1,0)+IF(Sheet1!O45=$J26,1.1,0)+IF(Sheet1!O48=$L26,1.11,0)</f>
        <v>25.520000000000003</v>
      </c>
      <c r="V26">
        <f>V$2+IF(Sheet1!P34=$B26,1,0)+IF(Sheet1!P35=$D26,1,0)+IF(Sheet1!P43=$F26,1.1,0)+IF(Sheet1!P44=$H26,1.1,0)+IF(Sheet1!P45=$J26,1.1,0)+IF(Sheet1!P48=$L26,1.11,0)</f>
        <v>22.32</v>
      </c>
      <c r="W26">
        <f>MAX(O26,P26,Q26,R26,S26,T26,U26,V26)</f>
        <v>25.520000000000003</v>
      </c>
      <c r="X26" t="str">
        <f>IF(Y26&gt;1,"Tie",IF(O26=W26,"Ryan",IF(P26=W26,"Becca",IF(Q26=W26,"Jason",IF(R26=W26,"Damon",IF(S26=W26,"Grandpa",IF(T26=W26,"Greta",IF(U26=W26,"Amber",IF(V26=W26,"Mom","nowinner")))))))))</f>
        <v>Amber</v>
      </c>
      <c r="Y26">
        <f>COUNTIF(O26:V26,W26)</f>
        <v>1</v>
      </c>
      <c r="Z26">
        <f>IF($X26=O$5,$N26,0)</f>
        <v>0</v>
      </c>
      <c r="AA26">
        <f>IF($X26=P$5,$N26,0)</f>
        <v>0</v>
      </c>
      <c r="AB26">
        <f>IF($X26=Q$5,$N26,0)</f>
        <v>0</v>
      </c>
      <c r="AC26">
        <f>IF($X26=R$5,$N26,0)</f>
        <v>0</v>
      </c>
      <c r="AD26">
        <f>IF($X26=S$5,$N26,0)</f>
        <v>0</v>
      </c>
      <c r="AE26">
        <f>IF($X26=T$5,$N26,0)</f>
        <v>0</v>
      </c>
      <c r="AF26">
        <f>IF($X26=U$5,$N26,0)</f>
        <v>0</v>
      </c>
      <c r="AG26">
        <f>IF($X26=V$5,$N26,0)</f>
        <v>0</v>
      </c>
      <c r="AH26">
        <f>IF(X26="Tie",N26,0)</f>
        <v>0</v>
      </c>
    </row>
    <row r="27" spans="1:34" hidden="1">
      <c r="A27">
        <v>11</v>
      </c>
      <c r="B27" t="s">
        <v>8</v>
      </c>
      <c r="C27">
        <f>IF(B27="Mississippi State",B$2,1-B$2)</f>
        <v>0</v>
      </c>
      <c r="D27" t="s">
        <v>51</v>
      </c>
      <c r="E27">
        <f>IF(D27="Kentucky",D$2,1-D$2)</f>
        <v>1</v>
      </c>
      <c r="F27" t="s">
        <v>105</v>
      </c>
      <c r="G27">
        <f>IF(F27="LSU",F$2,1-F$2)</f>
        <v>0.42500000000000004</v>
      </c>
      <c r="H27" t="s">
        <v>5</v>
      </c>
      <c r="I27">
        <f>IF(H27="Washington",H$2,1-H$2)</f>
        <v>0.443</v>
      </c>
      <c r="J27" t="s">
        <v>28</v>
      </c>
      <c r="K27">
        <f>IF(J27="Texas",J$2,1-J$2)</f>
        <v>0.77600000000000002</v>
      </c>
      <c r="L27" t="s">
        <v>18</v>
      </c>
      <c r="M27">
        <f>1-0.516</f>
        <v>0.48399999999999999</v>
      </c>
      <c r="N27">
        <f>PRODUCT(C27,E27,G27,I27,K27,M27)</f>
        <v>0</v>
      </c>
      <c r="O27">
        <f>O$2+IF(Sheet1!I34=$B27,1,0)+IF(Sheet1!I35=$D27,1,0)+IF(Sheet1!I43=$F27,1.1,0)+IF(Sheet1!I44=$H27,1.1,0)+IF(Sheet1!I45=$J27,1.1,0)+IF(Sheet1!I48=$L27,1.11,0)</f>
        <v>21.42</v>
      </c>
      <c r="P27">
        <f>P$2+IF(Sheet1!J34=$B27,1,0)+IF(Sheet1!J35=$D27,1,0)+IF(Sheet1!J43=$F27,1.1,0)+IF(Sheet1!J44=$H27,1.1,0)+IF(Sheet1!J45=$J27,1.1,0)+IF(Sheet1!J48=$L27,1.11,0)</f>
        <v>25.32</v>
      </c>
      <c r="Q27">
        <f>Q$2+IF(Sheet1!K34=$B27,1,0)+IF(Sheet1!K35=$D27,1,0)+IF(Sheet1!K43=$F27,1.1,0)+IF(Sheet1!K44=$H27,1.1,0)+IF(Sheet1!K45=$J27,1.1,0)+IF(Sheet1!K48=$L27,1.11,0)</f>
        <v>23.32</v>
      </c>
      <c r="R27">
        <f>R$2+IF(Sheet1!L34=$B27,1,0)+IF(Sheet1!L35=$D27,1,0)+IF(Sheet1!L43=$F27,1.1,0)+IF(Sheet1!L44=$H27,1.1,0)+IF(Sheet1!L45=$J27,1.1,0)+IF(Sheet1!L48=$L27,1.11,0)</f>
        <v>23.32</v>
      </c>
      <c r="S27">
        <f>S$2+IF(Sheet1!M34=$B27,1,0)+IF(Sheet1!M35=$D27,1,0)+IF(Sheet1!M43=$F27,1.1,0)+IF(Sheet1!M44=$H27,1.1,0)+IF(Sheet1!M45=$J27,1.1,0)+IF(Sheet1!M48=$L27,1.11,0)</f>
        <v>22.32</v>
      </c>
      <c r="T27">
        <f>T$2+IF(Sheet1!N34=$B27,1,0)+IF(Sheet1!N35=$D27,1,0)+IF(Sheet1!N43=$F27,1.1,0)+IF(Sheet1!N44=$H27,1.1,0)+IF(Sheet1!N45=$J27,1.1,0)+IF(Sheet1!N48=$L27,1.11,0)</f>
        <v>19.22</v>
      </c>
      <c r="U27">
        <f>U$2+IF(Sheet1!O34=$B27,1,0)+IF(Sheet1!O35=$D27,1,0)+IF(Sheet1!O43=$F27,1.1,0)+IF(Sheet1!O44=$H27,1.1,0)+IF(Sheet1!O45=$J27,1.1,0)+IF(Sheet1!O48=$L27,1.11,0)</f>
        <v>25.520000000000003</v>
      </c>
      <c r="V27">
        <f>V$2+IF(Sheet1!P34=$B27,1,0)+IF(Sheet1!P35=$D27,1,0)+IF(Sheet1!P43=$F27,1.1,0)+IF(Sheet1!P44=$H27,1.1,0)+IF(Sheet1!P45=$J27,1.1,0)+IF(Sheet1!P48=$L27,1.11,0)</f>
        <v>22.32</v>
      </c>
      <c r="W27">
        <f>MAX(O27,P27,Q27,R27,S27,T27,U27,V27)</f>
        <v>25.520000000000003</v>
      </c>
      <c r="X27" t="str">
        <f>IF(Y27&gt;1,"Tie",IF(O27=W27,"Ryan",IF(P27=W27,"Becca",IF(Q27=W27,"Jason",IF(R27=W27,"Damon",IF(S27=W27,"Grandpa",IF(T27=W27,"Greta",IF(U27=W27,"Amber",IF(V27=W27,"Mom","nowinner")))))))))</f>
        <v>Amber</v>
      </c>
      <c r="Y27">
        <f>COUNTIF(O27:V27,W27)</f>
        <v>1</v>
      </c>
      <c r="Z27">
        <f>IF($X27=O$5,$N27,0)</f>
        <v>0</v>
      </c>
      <c r="AA27">
        <f>IF($X27=P$5,$N27,0)</f>
        <v>0</v>
      </c>
      <c r="AB27">
        <f>IF($X27=Q$5,$N27,0)</f>
        <v>0</v>
      </c>
      <c r="AC27">
        <f>IF($X27=R$5,$N27,0)</f>
        <v>0</v>
      </c>
      <c r="AD27">
        <f>IF($X27=S$5,$N27,0)</f>
        <v>0</v>
      </c>
      <c r="AE27">
        <f>IF($X27=T$5,$N27,0)</f>
        <v>0</v>
      </c>
      <c r="AF27">
        <f>IF($X27=U$5,$N27,0)</f>
        <v>0</v>
      </c>
      <c r="AG27">
        <f>IF($X27=V$5,$N27,0)</f>
        <v>0</v>
      </c>
      <c r="AH27">
        <f>IF(X27="Tie",N27,0)</f>
        <v>0</v>
      </c>
    </row>
    <row r="28" spans="1:34" hidden="1">
      <c r="A28">
        <v>12</v>
      </c>
      <c r="B28" t="s">
        <v>8</v>
      </c>
      <c r="C28">
        <f>IF(B28="Mississippi State",B$2,1-B$2)</f>
        <v>0</v>
      </c>
      <c r="D28" t="s">
        <v>51</v>
      </c>
      <c r="E28">
        <f>IF(D28="Kentucky",D$2,1-D$2)</f>
        <v>1</v>
      </c>
      <c r="F28" t="s">
        <v>105</v>
      </c>
      <c r="G28">
        <f>IF(F28="LSU",F$2,1-F$2)</f>
        <v>0.42500000000000004</v>
      </c>
      <c r="H28" t="s">
        <v>5</v>
      </c>
      <c r="I28">
        <f>IF(H28="Washington",H$2,1-H$2)</f>
        <v>0.443</v>
      </c>
      <c r="J28" t="s">
        <v>28</v>
      </c>
      <c r="K28">
        <f>IF(J28="Texas",J$2,1-J$2)</f>
        <v>0.77600000000000002</v>
      </c>
      <c r="L28" t="s">
        <v>15</v>
      </c>
      <c r="M28">
        <v>0.51600000000000001</v>
      </c>
      <c r="N28">
        <f>PRODUCT(C28,E28,G28,I28,K28,M28)</f>
        <v>0</v>
      </c>
      <c r="O28">
        <f>O$2+IF(Sheet1!I34=$B28,1,0)+IF(Sheet1!I35=$D28,1,0)+IF(Sheet1!I43=$F28,1.1,0)+IF(Sheet1!I44=$H28,1.1,0)+IF(Sheet1!I45=$J28,1.1,0)+IF(Sheet1!I48=$L28,1.11,0)</f>
        <v>20.310000000000002</v>
      </c>
      <c r="P28">
        <f>P$2+IF(Sheet1!J34=$B28,1,0)+IF(Sheet1!J35=$D28,1,0)+IF(Sheet1!J43=$F28,1.1,0)+IF(Sheet1!J44=$H28,1.1,0)+IF(Sheet1!J45=$J28,1.1,0)+IF(Sheet1!J48=$L28,1.11,0)</f>
        <v>26.43</v>
      </c>
      <c r="Q28">
        <f>Q$2+IF(Sheet1!K34=$B28,1,0)+IF(Sheet1!K35=$D28,1,0)+IF(Sheet1!K43=$F28,1.1,0)+IF(Sheet1!K44=$H28,1.1,0)+IF(Sheet1!K45=$J28,1.1,0)+IF(Sheet1!K48=$L28,1.11,0)</f>
        <v>24.43</v>
      </c>
      <c r="R28">
        <f>R$2+IF(Sheet1!L34=$B28,1,0)+IF(Sheet1!L35=$D28,1,0)+IF(Sheet1!L43=$F28,1.1,0)+IF(Sheet1!L44=$H28,1.1,0)+IF(Sheet1!L45=$J28,1.1,0)+IF(Sheet1!L48=$L28,1.11,0)</f>
        <v>24.43</v>
      </c>
      <c r="S28">
        <f>S$2+IF(Sheet1!M34=$B28,1,0)+IF(Sheet1!M35=$D28,1,0)+IF(Sheet1!M43=$F28,1.1,0)+IF(Sheet1!M44=$H28,1.1,0)+IF(Sheet1!M45=$J28,1.1,0)+IF(Sheet1!M48=$L28,1.11,0)</f>
        <v>23.43</v>
      </c>
      <c r="T28">
        <f>T$2+IF(Sheet1!N34=$B28,1,0)+IF(Sheet1!N35=$D28,1,0)+IF(Sheet1!N43=$F28,1.1,0)+IF(Sheet1!N44=$H28,1.1,0)+IF(Sheet1!N45=$J28,1.1,0)+IF(Sheet1!N48=$L28,1.11,0)</f>
        <v>20.329999999999998</v>
      </c>
      <c r="U28">
        <f>U$2+IF(Sheet1!O34=$B28,1,0)+IF(Sheet1!O35=$D28,1,0)+IF(Sheet1!O43=$F28,1.1,0)+IF(Sheet1!O44=$H28,1.1,0)+IF(Sheet1!O45=$J28,1.1,0)+IF(Sheet1!O48=$L28,1.11,0)</f>
        <v>26.630000000000003</v>
      </c>
      <c r="V28">
        <f>V$2+IF(Sheet1!P34=$B28,1,0)+IF(Sheet1!P35=$D28,1,0)+IF(Sheet1!P43=$F28,1.1,0)+IF(Sheet1!P44=$H28,1.1,0)+IF(Sheet1!P45=$J28,1.1,0)+IF(Sheet1!P48=$L28,1.11,0)</f>
        <v>23.43</v>
      </c>
      <c r="W28">
        <f>MAX(O28,P28,Q28,R28,S28,T28,U28,V28)</f>
        <v>26.630000000000003</v>
      </c>
      <c r="X28" t="str">
        <f>IF(Y28&gt;1,"Tie",IF(O28=W28,"Ryan",IF(P28=W28,"Becca",IF(Q28=W28,"Jason",IF(R28=W28,"Damon",IF(S28=W28,"Grandpa",IF(T28=W28,"Greta",IF(U28=W28,"Amber",IF(V28=W28,"Mom","nowinner")))))))))</f>
        <v>Amber</v>
      </c>
      <c r="Y28">
        <f>COUNTIF(O28:V28,W28)</f>
        <v>1</v>
      </c>
      <c r="Z28">
        <f>IF($X28=O$5,$N28,0)</f>
        <v>0</v>
      </c>
      <c r="AA28">
        <f>IF($X28=P$5,$N28,0)</f>
        <v>0</v>
      </c>
      <c r="AB28">
        <f>IF($X28=Q$5,$N28,0)</f>
        <v>0</v>
      </c>
      <c r="AC28">
        <f>IF($X28=R$5,$N28,0)</f>
        <v>0</v>
      </c>
      <c r="AD28">
        <f>IF($X28=S$5,$N28,0)</f>
        <v>0</v>
      </c>
      <c r="AE28">
        <f>IF($X28=T$5,$N28,0)</f>
        <v>0</v>
      </c>
      <c r="AF28">
        <f>IF($X28=U$5,$N28,0)</f>
        <v>0</v>
      </c>
      <c r="AG28">
        <f>IF($X28=V$5,$N28,0)</f>
        <v>0</v>
      </c>
      <c r="AH28">
        <f>IF(X28="Tie",N28,0)</f>
        <v>0</v>
      </c>
    </row>
    <row r="29" spans="1:34" hidden="1">
      <c r="A29">
        <v>24</v>
      </c>
      <c r="B29" t="s">
        <v>8</v>
      </c>
      <c r="C29">
        <f>IF(B29="Mississippi State",B$2,1-B$2)</f>
        <v>0</v>
      </c>
      <c r="D29" t="s">
        <v>51</v>
      </c>
      <c r="E29">
        <f>IF(D29="Kentucky",D$2,1-D$2)</f>
        <v>1</v>
      </c>
      <c r="F29" t="s">
        <v>105</v>
      </c>
      <c r="G29">
        <f>IF(F29="LSU",F$2,1-F$2)</f>
        <v>0.42500000000000004</v>
      </c>
      <c r="H29" t="s">
        <v>5</v>
      </c>
      <c r="I29">
        <f>IF(H29="Washington",H$2,1-H$2)</f>
        <v>0.443</v>
      </c>
      <c r="J29" t="s">
        <v>28</v>
      </c>
      <c r="K29">
        <f>IF(J29="Texas",J$2,1-J$2)</f>
        <v>0.77600000000000002</v>
      </c>
      <c r="L29" t="s">
        <v>34</v>
      </c>
      <c r="M29">
        <v>0</v>
      </c>
      <c r="N29">
        <f>PRODUCT(C29,E29,G29,I29,K29,M29)</f>
        <v>0</v>
      </c>
      <c r="O29">
        <f>O$2+IF(Sheet1!I34=$B29,1,0)+IF(Sheet1!I35=$D29,1,0)+IF(Sheet1!I43=$F29,1.1,0)+IF(Sheet1!I44=$H29,1.1,0)+IF(Sheet1!I45=$J29,1.1,0)+IF(Sheet1!I48=$L29,1.11,0)</f>
        <v>20.310000000000002</v>
      </c>
      <c r="P29">
        <f>P$2+IF(Sheet1!J34=$B29,1,0)+IF(Sheet1!J35=$D29,1,0)+IF(Sheet1!J43=$F29,1.1,0)+IF(Sheet1!J44=$H29,1.1,0)+IF(Sheet1!J45=$J29,1.1,0)+IF(Sheet1!J48=$L29,1.11,0)</f>
        <v>25.32</v>
      </c>
      <c r="Q29">
        <f>Q$2+IF(Sheet1!K34=$B29,1,0)+IF(Sheet1!K35=$D29,1,0)+IF(Sheet1!K43=$F29,1.1,0)+IF(Sheet1!K44=$H29,1.1,0)+IF(Sheet1!K45=$J29,1.1,0)+IF(Sheet1!K48=$L29,1.11,0)</f>
        <v>23.32</v>
      </c>
      <c r="R29">
        <f>R$2+IF(Sheet1!L34=$B29,1,0)+IF(Sheet1!L35=$D29,1,0)+IF(Sheet1!L43=$F29,1.1,0)+IF(Sheet1!L44=$H29,1.1,0)+IF(Sheet1!L45=$J29,1.1,0)+IF(Sheet1!L48=$L29,1.11,0)</f>
        <v>23.32</v>
      </c>
      <c r="S29">
        <f>S$2+IF(Sheet1!M34=$B29,1,0)+IF(Sheet1!M35=$D29,1,0)+IF(Sheet1!M43=$F29,1.1,0)+IF(Sheet1!M44=$H29,1.1,0)+IF(Sheet1!M45=$J29,1.1,0)+IF(Sheet1!M48=$L29,1.11,0)</f>
        <v>22.32</v>
      </c>
      <c r="T29">
        <f>T$2+IF(Sheet1!N34=$B29,1,0)+IF(Sheet1!N35=$D29,1,0)+IF(Sheet1!N43=$F29,1.1,0)+IF(Sheet1!N44=$H29,1.1,0)+IF(Sheet1!N45=$J29,1.1,0)+IF(Sheet1!N48=$L29,1.11,0)</f>
        <v>19.22</v>
      </c>
      <c r="U29">
        <f>U$2+IF(Sheet1!O34=$B29,1,0)+IF(Sheet1!O35=$D29,1,0)+IF(Sheet1!O43=$F29,1.1,0)+IF(Sheet1!O44=$H29,1.1,0)+IF(Sheet1!O45=$J29,1.1,0)+IF(Sheet1!O48=$L29,1.11,0)</f>
        <v>25.520000000000003</v>
      </c>
      <c r="V29">
        <f>V$2+IF(Sheet1!P34=$B29,1,0)+IF(Sheet1!P35=$D29,1,0)+IF(Sheet1!P43=$F29,1.1,0)+IF(Sheet1!P44=$H29,1.1,0)+IF(Sheet1!P45=$J29,1.1,0)+IF(Sheet1!P48=$L29,1.11,0)</f>
        <v>22.32</v>
      </c>
      <c r="W29">
        <f>MAX(O29,P29,Q29,R29,S29,T29,U29,V29)</f>
        <v>25.520000000000003</v>
      </c>
      <c r="X29" t="str">
        <f>IF(Y29&gt;1,"Tie",IF(O29=W29,"Ryan",IF(P29=W29,"Becca",IF(Q29=W29,"Jason",IF(R29=W29,"Damon",IF(S29=W29,"Grandpa",IF(T29=W29,"Greta",IF(U29=W29,"Amber",IF(V29=W29,"Mom","nowinner")))))))))</f>
        <v>Amber</v>
      </c>
      <c r="Y29">
        <f>COUNTIF(O29:V29,W29)</f>
        <v>1</v>
      </c>
      <c r="Z29">
        <f>IF($X29=O$5,$N29,0)</f>
        <v>0</v>
      </c>
      <c r="AA29">
        <f>IF($X29=P$5,$N29,0)</f>
        <v>0</v>
      </c>
      <c r="AB29">
        <f>IF($X29=Q$5,$N29,0)</f>
        <v>0</v>
      </c>
      <c r="AC29">
        <f>IF($X29=R$5,$N29,0)</f>
        <v>0</v>
      </c>
      <c r="AD29">
        <f>IF($X29=S$5,$N29,0)</f>
        <v>0</v>
      </c>
      <c r="AE29">
        <f>IF($X29=T$5,$N29,0)</f>
        <v>0</v>
      </c>
      <c r="AF29">
        <f>IF($X29=U$5,$N29,0)</f>
        <v>0</v>
      </c>
      <c r="AG29">
        <f>IF($X29=V$5,$N29,0)</f>
        <v>0</v>
      </c>
      <c r="AH29">
        <f>IF(X29="Tie",N29,0)</f>
        <v>0</v>
      </c>
    </row>
    <row r="30" spans="1:34" hidden="1">
      <c r="A30">
        <v>25</v>
      </c>
      <c r="B30" t="s">
        <v>8</v>
      </c>
      <c r="C30">
        <f>IF(B30="Mississippi State",B$2,1-B$2)</f>
        <v>0</v>
      </c>
      <c r="D30" t="s">
        <v>51</v>
      </c>
      <c r="E30">
        <f>IF(D30="Kentucky",D$2,1-D$2)</f>
        <v>1</v>
      </c>
      <c r="F30" t="s">
        <v>105</v>
      </c>
      <c r="G30">
        <f>IF(F30="LSU",F$2,1-F$2)</f>
        <v>0.42500000000000004</v>
      </c>
      <c r="H30" t="s">
        <v>14</v>
      </c>
      <c r="I30">
        <f>IF(H30="Washington",H$2,1-H$2)</f>
        <v>0.55699999999999994</v>
      </c>
      <c r="J30" t="s">
        <v>86</v>
      </c>
      <c r="K30">
        <f>IF(J30="Texas",J$2,1-J$2)</f>
        <v>0.224</v>
      </c>
      <c r="L30" t="s">
        <v>103</v>
      </c>
      <c r="M30">
        <v>0</v>
      </c>
      <c r="N30">
        <f>PRODUCT(C30,E30,G30,I30,K30,M30)</f>
        <v>0</v>
      </c>
      <c r="O30">
        <f>O$2+IF(Sheet1!I34=$B30,1,0)+IF(Sheet1!I35=$D30,1,0)+IF(Sheet1!I43=$F30,1.1,0)+IF(Sheet1!I44=$H30,1.1,0)+IF(Sheet1!I45=$J30,1.1,0)+IF(Sheet1!I48=$L30,1.11,0)</f>
        <v>20.310000000000002</v>
      </c>
      <c r="P30">
        <f>P$2+IF(Sheet1!J34=$B30,1,0)+IF(Sheet1!J35=$D30,1,0)+IF(Sheet1!J43=$F30,1.1,0)+IF(Sheet1!J44=$H30,1.1,0)+IF(Sheet1!J45=$J30,1.1,0)+IF(Sheet1!J48=$L30,1.11,0)</f>
        <v>25.32</v>
      </c>
      <c r="Q30">
        <f>Q$2+IF(Sheet1!K34=$B30,1,0)+IF(Sheet1!K35=$D30,1,0)+IF(Sheet1!K43=$F30,1.1,0)+IF(Sheet1!K44=$H30,1.1,0)+IF(Sheet1!K45=$J30,1.1,0)+IF(Sheet1!K48=$L30,1.11,0)</f>
        <v>23.32</v>
      </c>
      <c r="R30">
        <f>R$2+IF(Sheet1!L34=$B30,1,0)+IF(Sheet1!L35=$D30,1,0)+IF(Sheet1!L43=$F30,1.1,0)+IF(Sheet1!L44=$H30,1.1,0)+IF(Sheet1!L45=$J30,1.1,0)+IF(Sheet1!L48=$L30,1.11,0)</f>
        <v>23.32</v>
      </c>
      <c r="S30">
        <f>S$2+IF(Sheet1!M34=$B30,1,0)+IF(Sheet1!M35=$D30,1,0)+IF(Sheet1!M43=$F30,1.1,0)+IF(Sheet1!M44=$H30,1.1,0)+IF(Sheet1!M45=$J30,1.1,0)+IF(Sheet1!M48=$L30,1.11,0)</f>
        <v>22.32</v>
      </c>
      <c r="T30">
        <f>T$2+IF(Sheet1!N34=$B30,1,0)+IF(Sheet1!N35=$D30,1,0)+IF(Sheet1!N43=$F30,1.1,0)+IF(Sheet1!N44=$H30,1.1,0)+IF(Sheet1!N45=$J30,1.1,0)+IF(Sheet1!N48=$L30,1.11,0)</f>
        <v>21.42</v>
      </c>
      <c r="U30">
        <f>U$2+IF(Sheet1!O34=$B30,1,0)+IF(Sheet1!O35=$D30,1,0)+IF(Sheet1!O43=$F30,1.1,0)+IF(Sheet1!O44=$H30,1.1,0)+IF(Sheet1!O45=$J30,1.1,0)+IF(Sheet1!O48=$L30,1.11,0)</f>
        <v>23.32</v>
      </c>
      <c r="V30">
        <f>V$2+IF(Sheet1!P34=$B30,1,0)+IF(Sheet1!P35=$D30,1,0)+IF(Sheet1!P43=$F30,1.1,0)+IF(Sheet1!P44=$H30,1.1,0)+IF(Sheet1!P45=$J30,1.1,0)+IF(Sheet1!P48=$L30,1.11,0)</f>
        <v>24.520000000000003</v>
      </c>
      <c r="W30">
        <f>MAX(O30,P30,Q30,R30,S30,T30,U30,V30)</f>
        <v>25.32</v>
      </c>
      <c r="X30" t="str">
        <f>IF(Y30&gt;1,"Tie",IF(O30=W30,"Ryan",IF(P30=W30,"Becca",IF(Q30=W30,"Jason",IF(R30=W30,"Damon",IF(S30=W30,"Grandpa",IF(T30=W30,"Greta",IF(U30=W30,"Amber",IF(V30=W30,"Mom","nowinner")))))))))</f>
        <v>Becca</v>
      </c>
      <c r="Y30">
        <f>COUNTIF(O30:V30,W30)</f>
        <v>1</v>
      </c>
      <c r="Z30">
        <f>IF($X30=O$5,$N30,0)</f>
        <v>0</v>
      </c>
      <c r="AA30">
        <f>IF($X30=P$5,$N30,0)</f>
        <v>0</v>
      </c>
      <c r="AB30">
        <f>IF($X30=Q$5,$N30,0)</f>
        <v>0</v>
      </c>
      <c r="AC30">
        <f>IF($X30=R$5,$N30,0)</f>
        <v>0</v>
      </c>
      <c r="AD30">
        <f>IF($X30=S$5,$N30,0)</f>
        <v>0</v>
      </c>
      <c r="AE30">
        <f>IF($X30=T$5,$N30,0)</f>
        <v>0</v>
      </c>
      <c r="AF30">
        <f>IF($X30=U$5,$N30,0)</f>
        <v>0</v>
      </c>
      <c r="AG30">
        <f>IF($X30=V$5,$N30,0)</f>
        <v>0</v>
      </c>
      <c r="AH30">
        <f>IF(X30="Tie",N30,0)</f>
        <v>0</v>
      </c>
    </row>
    <row r="31" spans="1:34" hidden="1">
      <c r="A31">
        <v>13</v>
      </c>
      <c r="B31" t="s">
        <v>8</v>
      </c>
      <c r="C31">
        <f>IF(B31="Mississippi State",B$2,1-B$2)</f>
        <v>0</v>
      </c>
      <c r="D31" t="s">
        <v>51</v>
      </c>
      <c r="E31">
        <f>IF(D31="Kentucky",D$2,1-D$2)</f>
        <v>1</v>
      </c>
      <c r="F31" t="s">
        <v>105</v>
      </c>
      <c r="G31">
        <f>IF(F31="LSU",F$2,1-F$2)</f>
        <v>0.42500000000000004</v>
      </c>
      <c r="H31" t="s">
        <v>14</v>
      </c>
      <c r="I31">
        <f>IF(H31="Washington",H$2,1-H$2)</f>
        <v>0.55699999999999994</v>
      </c>
      <c r="J31" t="s">
        <v>86</v>
      </c>
      <c r="K31">
        <f>IF(J31="Texas",J$2,1-J$2)</f>
        <v>0.224</v>
      </c>
      <c r="L31" t="s">
        <v>18</v>
      </c>
      <c r="M31">
        <f>1-0.516</f>
        <v>0.48399999999999999</v>
      </c>
      <c r="N31">
        <f>PRODUCT(C31,E31,G31,I31,K31,M31)</f>
        <v>0</v>
      </c>
      <c r="O31">
        <f>O$2+IF(Sheet1!I34=$B31,1,0)+IF(Sheet1!I35=$D31,1,0)+IF(Sheet1!I43=$F31,1.1,0)+IF(Sheet1!I44=$H31,1.1,0)+IF(Sheet1!I45=$J31,1.1,0)+IF(Sheet1!I48=$L31,1.11,0)</f>
        <v>21.42</v>
      </c>
      <c r="P31">
        <f>P$2+IF(Sheet1!J34=$B31,1,0)+IF(Sheet1!J35=$D31,1,0)+IF(Sheet1!J43=$F31,1.1,0)+IF(Sheet1!J44=$H31,1.1,0)+IF(Sheet1!J45=$J31,1.1,0)+IF(Sheet1!J48=$L31,1.11,0)</f>
        <v>25.32</v>
      </c>
      <c r="Q31">
        <f>Q$2+IF(Sheet1!K34=$B31,1,0)+IF(Sheet1!K35=$D31,1,0)+IF(Sheet1!K43=$F31,1.1,0)+IF(Sheet1!K44=$H31,1.1,0)+IF(Sheet1!K45=$J31,1.1,0)+IF(Sheet1!K48=$L31,1.11,0)</f>
        <v>23.32</v>
      </c>
      <c r="R31">
        <f>R$2+IF(Sheet1!L34=$B31,1,0)+IF(Sheet1!L35=$D31,1,0)+IF(Sheet1!L43=$F31,1.1,0)+IF(Sheet1!L44=$H31,1.1,0)+IF(Sheet1!L45=$J31,1.1,0)+IF(Sheet1!L48=$L31,1.11,0)</f>
        <v>23.32</v>
      </c>
      <c r="S31">
        <f>S$2+IF(Sheet1!M34=$B31,1,0)+IF(Sheet1!M35=$D31,1,0)+IF(Sheet1!M43=$F31,1.1,0)+IF(Sheet1!M44=$H31,1.1,0)+IF(Sheet1!M45=$J31,1.1,0)+IF(Sheet1!M48=$L31,1.11,0)</f>
        <v>22.32</v>
      </c>
      <c r="T31">
        <f>T$2+IF(Sheet1!N34=$B31,1,0)+IF(Sheet1!N35=$D31,1,0)+IF(Sheet1!N43=$F31,1.1,0)+IF(Sheet1!N44=$H31,1.1,0)+IF(Sheet1!N45=$J31,1.1,0)+IF(Sheet1!N48=$L31,1.11,0)</f>
        <v>21.42</v>
      </c>
      <c r="U31">
        <f>U$2+IF(Sheet1!O34=$B31,1,0)+IF(Sheet1!O35=$D31,1,0)+IF(Sheet1!O43=$F31,1.1,0)+IF(Sheet1!O44=$H31,1.1,0)+IF(Sheet1!O45=$J31,1.1,0)+IF(Sheet1!O48=$L31,1.11,0)</f>
        <v>23.32</v>
      </c>
      <c r="V31">
        <f>V$2+IF(Sheet1!P34=$B31,1,0)+IF(Sheet1!P35=$D31,1,0)+IF(Sheet1!P43=$F31,1.1,0)+IF(Sheet1!P44=$H31,1.1,0)+IF(Sheet1!P45=$J31,1.1,0)+IF(Sheet1!P48=$L31,1.11,0)</f>
        <v>24.520000000000003</v>
      </c>
      <c r="W31">
        <f>MAX(O31,P31,Q31,R31,S31,T31,U31,V31)</f>
        <v>25.32</v>
      </c>
      <c r="X31" t="str">
        <f>IF(Y31&gt;1,"Tie",IF(O31=W31,"Ryan",IF(P31=W31,"Becca",IF(Q31=W31,"Jason",IF(R31=W31,"Damon",IF(S31=W31,"Grandpa",IF(T31=W31,"Greta",IF(U31=W31,"Amber",IF(V31=W31,"Mom","nowinner")))))))))</f>
        <v>Becca</v>
      </c>
      <c r="Y31">
        <f>COUNTIF(O31:V31,W31)</f>
        <v>1</v>
      </c>
      <c r="Z31">
        <f>IF($X31=O$5,$N31,0)</f>
        <v>0</v>
      </c>
      <c r="AA31">
        <f>IF($X31=P$5,$N31,0)</f>
        <v>0</v>
      </c>
      <c r="AB31">
        <f>IF($X31=Q$5,$N31,0)</f>
        <v>0</v>
      </c>
      <c r="AC31">
        <f>IF($X31=R$5,$N31,0)</f>
        <v>0</v>
      </c>
      <c r="AD31">
        <f>IF($X31=S$5,$N31,0)</f>
        <v>0</v>
      </c>
      <c r="AE31">
        <f>IF($X31=T$5,$N31,0)</f>
        <v>0</v>
      </c>
      <c r="AF31">
        <f>IF($X31=U$5,$N31,0)</f>
        <v>0</v>
      </c>
      <c r="AG31">
        <f>IF($X31=V$5,$N31,0)</f>
        <v>0</v>
      </c>
      <c r="AH31">
        <f>IF(X31="Tie",N31,0)</f>
        <v>0</v>
      </c>
    </row>
    <row r="32" spans="1:34" hidden="1">
      <c r="A32">
        <v>14</v>
      </c>
      <c r="B32" t="s">
        <v>8</v>
      </c>
      <c r="C32">
        <f>IF(B32="Mississippi State",B$2,1-B$2)</f>
        <v>0</v>
      </c>
      <c r="D32" t="s">
        <v>51</v>
      </c>
      <c r="E32">
        <f>IF(D32="Kentucky",D$2,1-D$2)</f>
        <v>1</v>
      </c>
      <c r="F32" t="s">
        <v>105</v>
      </c>
      <c r="G32">
        <f>IF(F32="LSU",F$2,1-F$2)</f>
        <v>0.42500000000000004</v>
      </c>
      <c r="H32" t="s">
        <v>14</v>
      </c>
      <c r="I32">
        <f>IF(H32="Washington",H$2,1-H$2)</f>
        <v>0.55699999999999994</v>
      </c>
      <c r="J32" t="s">
        <v>86</v>
      </c>
      <c r="K32">
        <f>IF(J32="Texas",J$2,1-J$2)</f>
        <v>0.224</v>
      </c>
      <c r="L32" t="s">
        <v>15</v>
      </c>
      <c r="M32">
        <v>0.51600000000000001</v>
      </c>
      <c r="N32">
        <f>PRODUCT(C32,E32,G32,I32,K32,M32)</f>
        <v>0</v>
      </c>
      <c r="O32">
        <f>O$2+IF(Sheet1!I34=$B32,1,0)+IF(Sheet1!I35=$D32,1,0)+IF(Sheet1!I43=$F32,1.1,0)+IF(Sheet1!I44=$H32,1.1,0)+IF(Sheet1!I45=$J32,1.1,0)+IF(Sheet1!I48=$L32,1.11,0)</f>
        <v>20.310000000000002</v>
      </c>
      <c r="P32">
        <f>P$2+IF(Sheet1!J34=$B32,1,0)+IF(Sheet1!J35=$D32,1,0)+IF(Sheet1!J43=$F32,1.1,0)+IF(Sheet1!J44=$H32,1.1,0)+IF(Sheet1!J45=$J32,1.1,0)+IF(Sheet1!J48=$L32,1.11,0)</f>
        <v>26.43</v>
      </c>
      <c r="Q32">
        <f>Q$2+IF(Sheet1!K34=$B32,1,0)+IF(Sheet1!K35=$D32,1,0)+IF(Sheet1!K43=$F32,1.1,0)+IF(Sheet1!K44=$H32,1.1,0)+IF(Sheet1!K45=$J32,1.1,0)+IF(Sheet1!K48=$L32,1.11,0)</f>
        <v>24.43</v>
      </c>
      <c r="R32">
        <f>R$2+IF(Sheet1!L34=$B32,1,0)+IF(Sheet1!L35=$D32,1,0)+IF(Sheet1!L43=$F32,1.1,0)+IF(Sheet1!L44=$H32,1.1,0)+IF(Sheet1!L45=$J32,1.1,0)+IF(Sheet1!L48=$L32,1.11,0)</f>
        <v>24.43</v>
      </c>
      <c r="S32">
        <f>S$2+IF(Sheet1!M34=$B32,1,0)+IF(Sheet1!M35=$D32,1,0)+IF(Sheet1!M43=$F32,1.1,0)+IF(Sheet1!M44=$H32,1.1,0)+IF(Sheet1!M45=$J32,1.1,0)+IF(Sheet1!M48=$L32,1.11,0)</f>
        <v>23.43</v>
      </c>
      <c r="T32">
        <f>T$2+IF(Sheet1!N34=$B32,1,0)+IF(Sheet1!N35=$D32,1,0)+IF(Sheet1!N43=$F32,1.1,0)+IF(Sheet1!N44=$H32,1.1,0)+IF(Sheet1!N45=$J32,1.1,0)+IF(Sheet1!N48=$L32,1.11,0)</f>
        <v>22.53</v>
      </c>
      <c r="U32">
        <f>U$2+IF(Sheet1!O34=$B32,1,0)+IF(Sheet1!O35=$D32,1,0)+IF(Sheet1!O43=$F32,1.1,0)+IF(Sheet1!O44=$H32,1.1,0)+IF(Sheet1!O45=$J32,1.1,0)+IF(Sheet1!O48=$L32,1.11,0)</f>
        <v>24.43</v>
      </c>
      <c r="V32">
        <f>V$2+IF(Sheet1!P34=$B32,1,0)+IF(Sheet1!P35=$D32,1,0)+IF(Sheet1!P43=$F32,1.1,0)+IF(Sheet1!P44=$H32,1.1,0)+IF(Sheet1!P45=$J32,1.1,0)+IF(Sheet1!P48=$L32,1.11,0)</f>
        <v>25.630000000000003</v>
      </c>
      <c r="W32">
        <f>MAX(O32,P32,Q32,R32,S32,T32,U32,V32)</f>
        <v>26.43</v>
      </c>
      <c r="X32" t="str">
        <f>IF(Y32&gt;1,"Tie",IF(O32=W32,"Ryan",IF(P32=W32,"Becca",IF(Q32=W32,"Jason",IF(R32=W32,"Damon",IF(S32=W32,"Grandpa",IF(T32=W32,"Greta",IF(U32=W32,"Amber",IF(V32=W32,"Mom","nowinner")))))))))</f>
        <v>Becca</v>
      </c>
      <c r="Y32">
        <f>COUNTIF(O32:V32,W32)</f>
        <v>1</v>
      </c>
      <c r="Z32">
        <f>IF($X32=O$5,$N32,0)</f>
        <v>0</v>
      </c>
      <c r="AA32">
        <f>IF($X32=P$5,$N32,0)</f>
        <v>0</v>
      </c>
      <c r="AB32">
        <f>IF($X32=Q$5,$N32,0)</f>
        <v>0</v>
      </c>
      <c r="AC32">
        <f>IF($X32=R$5,$N32,0)</f>
        <v>0</v>
      </c>
      <c r="AD32">
        <f>IF($X32=S$5,$N32,0)</f>
        <v>0</v>
      </c>
      <c r="AE32">
        <f>IF($X32=T$5,$N32,0)</f>
        <v>0</v>
      </c>
      <c r="AF32">
        <f>IF($X32=U$5,$N32,0)</f>
        <v>0</v>
      </c>
      <c r="AG32">
        <f>IF($X32=V$5,$N32,0)</f>
        <v>0</v>
      </c>
      <c r="AH32">
        <f>IF(X32="Tie",N32,0)</f>
        <v>0</v>
      </c>
    </row>
    <row r="33" spans="1:38" hidden="1">
      <c r="A33">
        <v>28</v>
      </c>
      <c r="B33" t="s">
        <v>8</v>
      </c>
      <c r="C33">
        <f>IF(B33="Mississippi State",B$2,1-B$2)</f>
        <v>0</v>
      </c>
      <c r="D33" t="s">
        <v>51</v>
      </c>
      <c r="E33">
        <f>IF(D33="Kentucky",D$2,1-D$2)</f>
        <v>1</v>
      </c>
      <c r="F33" t="s">
        <v>105</v>
      </c>
      <c r="G33">
        <f>IF(F33="LSU",F$2,1-F$2)</f>
        <v>0.42500000000000004</v>
      </c>
      <c r="H33" t="s">
        <v>14</v>
      </c>
      <c r="I33">
        <f>IF(H33="Washington",H$2,1-H$2)</f>
        <v>0.55699999999999994</v>
      </c>
      <c r="J33" t="s">
        <v>86</v>
      </c>
      <c r="K33">
        <f>IF(J33="Texas",J$2,1-J$2)</f>
        <v>0.224</v>
      </c>
      <c r="L33" t="s">
        <v>34</v>
      </c>
      <c r="M33">
        <v>0</v>
      </c>
      <c r="N33">
        <f>PRODUCT(C33,E33,G33,I33,K33,M33)</f>
        <v>0</v>
      </c>
      <c r="O33">
        <f>O$2+IF(Sheet1!I34=$B33,1,0)+IF(Sheet1!I35=$D33,1,0)+IF(Sheet1!I43=$F33,1.1,0)+IF(Sheet1!I44=$H33,1.1,0)+IF(Sheet1!I45=$J33,1.1,0)+IF(Sheet1!I48=$L33,1.11,0)</f>
        <v>20.310000000000002</v>
      </c>
      <c r="P33">
        <f>P$2+IF(Sheet1!J34=$B33,1,0)+IF(Sheet1!J35=$D33,1,0)+IF(Sheet1!J43=$F33,1.1,0)+IF(Sheet1!J44=$H33,1.1,0)+IF(Sheet1!J45=$J33,1.1,0)+IF(Sheet1!J48=$L33,1.11,0)</f>
        <v>25.32</v>
      </c>
      <c r="Q33">
        <f>Q$2+IF(Sheet1!K34=$B33,1,0)+IF(Sheet1!K35=$D33,1,0)+IF(Sheet1!K43=$F33,1.1,0)+IF(Sheet1!K44=$H33,1.1,0)+IF(Sheet1!K45=$J33,1.1,0)+IF(Sheet1!K48=$L33,1.11,0)</f>
        <v>23.32</v>
      </c>
      <c r="R33">
        <f>R$2+IF(Sheet1!L34=$B33,1,0)+IF(Sheet1!L35=$D33,1,0)+IF(Sheet1!L43=$F33,1.1,0)+IF(Sheet1!L44=$H33,1.1,0)+IF(Sheet1!L45=$J33,1.1,0)+IF(Sheet1!L48=$L33,1.11,0)</f>
        <v>23.32</v>
      </c>
      <c r="S33">
        <f>S$2+IF(Sheet1!M34=$B33,1,0)+IF(Sheet1!M35=$D33,1,0)+IF(Sheet1!M43=$F33,1.1,0)+IF(Sheet1!M44=$H33,1.1,0)+IF(Sheet1!M45=$J33,1.1,0)+IF(Sheet1!M48=$L33,1.11,0)</f>
        <v>22.32</v>
      </c>
      <c r="T33">
        <f>T$2+IF(Sheet1!N34=$B33,1,0)+IF(Sheet1!N35=$D33,1,0)+IF(Sheet1!N43=$F33,1.1,0)+IF(Sheet1!N44=$H33,1.1,0)+IF(Sheet1!N45=$J33,1.1,0)+IF(Sheet1!N48=$L33,1.11,0)</f>
        <v>21.42</v>
      </c>
      <c r="U33">
        <f>U$2+IF(Sheet1!O34=$B33,1,0)+IF(Sheet1!O35=$D33,1,0)+IF(Sheet1!O43=$F33,1.1,0)+IF(Sheet1!O44=$H33,1.1,0)+IF(Sheet1!O45=$J33,1.1,0)+IF(Sheet1!O48=$L33,1.11,0)</f>
        <v>23.32</v>
      </c>
      <c r="V33">
        <f>V$2+IF(Sheet1!P34=$B33,1,0)+IF(Sheet1!P35=$D33,1,0)+IF(Sheet1!P43=$F33,1.1,0)+IF(Sheet1!P44=$H33,1.1,0)+IF(Sheet1!P45=$J33,1.1,0)+IF(Sheet1!P48=$L33,1.11,0)</f>
        <v>24.520000000000003</v>
      </c>
      <c r="W33">
        <f>MAX(O33,P33,Q33,R33,S33,T33,U33,V33)</f>
        <v>25.32</v>
      </c>
      <c r="X33" t="str">
        <f>IF(Y33&gt;1,"Tie",IF(O33=W33,"Ryan",IF(P33=W33,"Becca",IF(Q33=W33,"Jason",IF(R33=W33,"Damon",IF(S33=W33,"Grandpa",IF(T33=W33,"Greta",IF(U33=W33,"Amber",IF(V33=W33,"Mom","nowinner")))))))))</f>
        <v>Becca</v>
      </c>
      <c r="Y33">
        <f>COUNTIF(O33:V33,W33)</f>
        <v>1</v>
      </c>
      <c r="Z33">
        <f>IF($X33=O$5,$N33,0)</f>
        <v>0</v>
      </c>
      <c r="AA33">
        <f>IF($X33=P$5,$N33,0)</f>
        <v>0</v>
      </c>
      <c r="AB33">
        <f>IF($X33=Q$5,$N33,0)</f>
        <v>0</v>
      </c>
      <c r="AC33">
        <f>IF($X33=R$5,$N33,0)</f>
        <v>0</v>
      </c>
      <c r="AD33">
        <f>IF($X33=S$5,$N33,0)</f>
        <v>0</v>
      </c>
      <c r="AE33">
        <f>IF($X33=T$5,$N33,0)</f>
        <v>0</v>
      </c>
      <c r="AF33">
        <f>IF($X33=U$5,$N33,0)</f>
        <v>0</v>
      </c>
      <c r="AG33">
        <f>IF($X33=V$5,$N33,0)</f>
        <v>0</v>
      </c>
      <c r="AH33">
        <f>IF(X33="Tie",N33,0)</f>
        <v>0</v>
      </c>
    </row>
    <row r="34" spans="1:38" hidden="1">
      <c r="A34">
        <v>29</v>
      </c>
      <c r="B34" t="s">
        <v>8</v>
      </c>
      <c r="C34">
        <f>IF(B34="Mississippi State",B$2,1-B$2)</f>
        <v>0</v>
      </c>
      <c r="D34" t="s">
        <v>51</v>
      </c>
      <c r="E34">
        <f>IF(D34="Kentucky",D$2,1-D$2)</f>
        <v>1</v>
      </c>
      <c r="F34" t="s">
        <v>105</v>
      </c>
      <c r="G34">
        <f>IF(F34="LSU",F$2,1-F$2)</f>
        <v>0.42500000000000004</v>
      </c>
      <c r="H34" t="s">
        <v>14</v>
      </c>
      <c r="I34">
        <f>IF(H34="Washington",H$2,1-H$2)</f>
        <v>0.55699999999999994</v>
      </c>
      <c r="J34" t="s">
        <v>28</v>
      </c>
      <c r="K34">
        <f>IF(J34="Texas",J$2,1-J$2)</f>
        <v>0.77600000000000002</v>
      </c>
      <c r="L34" t="s">
        <v>103</v>
      </c>
      <c r="M34">
        <v>0</v>
      </c>
      <c r="N34">
        <f>PRODUCT(C34,E34,G34,I34,K34,M34)</f>
        <v>0</v>
      </c>
      <c r="O34">
        <f>O$2+IF(Sheet1!I34=$B34,1,0)+IF(Sheet1!I35=$D34,1,0)+IF(Sheet1!I43=$F34,1.1,0)+IF(Sheet1!I44=$H34,1.1,0)+IF(Sheet1!I45=$J34,1.1,0)+IF(Sheet1!I48=$L34,1.11,0)</f>
        <v>21.410000000000004</v>
      </c>
      <c r="P34">
        <f>P$2+IF(Sheet1!J34=$B34,1,0)+IF(Sheet1!J35=$D34,1,0)+IF(Sheet1!J43=$F34,1.1,0)+IF(Sheet1!J44=$H34,1.1,0)+IF(Sheet1!J45=$J34,1.1,0)+IF(Sheet1!J48=$L34,1.11,0)</f>
        <v>26.42</v>
      </c>
      <c r="Q34">
        <f>Q$2+IF(Sheet1!K34=$B34,1,0)+IF(Sheet1!K35=$D34,1,0)+IF(Sheet1!K43=$F34,1.1,0)+IF(Sheet1!K44=$H34,1.1,0)+IF(Sheet1!K45=$J34,1.1,0)+IF(Sheet1!K48=$L34,1.11,0)</f>
        <v>24.42</v>
      </c>
      <c r="R34">
        <f>R$2+IF(Sheet1!L34=$B34,1,0)+IF(Sheet1!L35=$D34,1,0)+IF(Sheet1!L43=$F34,1.1,0)+IF(Sheet1!L44=$H34,1.1,0)+IF(Sheet1!L45=$J34,1.1,0)+IF(Sheet1!L48=$L34,1.11,0)</f>
        <v>24.42</v>
      </c>
      <c r="S34">
        <f>S$2+IF(Sheet1!M34=$B34,1,0)+IF(Sheet1!M35=$D34,1,0)+IF(Sheet1!M43=$F34,1.1,0)+IF(Sheet1!M44=$H34,1.1,0)+IF(Sheet1!M45=$J34,1.1,0)+IF(Sheet1!M48=$L34,1.11,0)</f>
        <v>23.42</v>
      </c>
      <c r="T34">
        <f>T$2+IF(Sheet1!N34=$B34,1,0)+IF(Sheet1!N35=$D34,1,0)+IF(Sheet1!N43=$F34,1.1,0)+IF(Sheet1!N44=$H34,1.1,0)+IF(Sheet1!N45=$J34,1.1,0)+IF(Sheet1!N48=$L34,1.11,0)</f>
        <v>20.32</v>
      </c>
      <c r="U34">
        <f>U$2+IF(Sheet1!O34=$B34,1,0)+IF(Sheet1!O35=$D34,1,0)+IF(Sheet1!O43=$F34,1.1,0)+IF(Sheet1!O44=$H34,1.1,0)+IF(Sheet1!O45=$J34,1.1,0)+IF(Sheet1!O48=$L34,1.11,0)</f>
        <v>24.42</v>
      </c>
      <c r="V34">
        <f>V$2+IF(Sheet1!P34=$B34,1,0)+IF(Sheet1!P35=$D34,1,0)+IF(Sheet1!P43=$F34,1.1,0)+IF(Sheet1!P44=$H34,1.1,0)+IF(Sheet1!P45=$J34,1.1,0)+IF(Sheet1!P48=$L34,1.11,0)</f>
        <v>23.42</v>
      </c>
      <c r="W34">
        <f>MAX(O34,P34,Q34,R34,S34,T34,U34,V34)</f>
        <v>26.42</v>
      </c>
      <c r="X34" t="str">
        <f>IF(Y34&gt;1,"Tie",IF(O34=W34,"Ryan",IF(P34=W34,"Becca",IF(Q34=W34,"Jason",IF(R34=W34,"Damon",IF(S34=W34,"Grandpa",IF(T34=W34,"Greta",IF(U34=W34,"Amber",IF(V34=W34,"Mom","nowinner")))))))))</f>
        <v>Becca</v>
      </c>
      <c r="Y34">
        <f>COUNTIF(O34:V34,W34)</f>
        <v>1</v>
      </c>
      <c r="Z34">
        <f>IF($X34=O$5,$N34,0)</f>
        <v>0</v>
      </c>
      <c r="AA34">
        <f>IF($X34=P$5,$N34,0)</f>
        <v>0</v>
      </c>
      <c r="AB34">
        <f>IF($X34=Q$5,$N34,0)</f>
        <v>0</v>
      </c>
      <c r="AC34">
        <f>IF($X34=R$5,$N34,0)</f>
        <v>0</v>
      </c>
      <c r="AD34">
        <f>IF($X34=S$5,$N34,0)</f>
        <v>0</v>
      </c>
      <c r="AE34">
        <f>IF($X34=T$5,$N34,0)</f>
        <v>0</v>
      </c>
      <c r="AF34">
        <f>IF($X34=U$5,$N34,0)</f>
        <v>0</v>
      </c>
      <c r="AG34">
        <f>IF($X34=V$5,$N34,0)</f>
        <v>0</v>
      </c>
      <c r="AH34">
        <f>IF(X34="Tie",N34,0)</f>
        <v>0</v>
      </c>
    </row>
    <row r="35" spans="1:38" hidden="1">
      <c r="A35">
        <v>15</v>
      </c>
      <c r="B35" t="s">
        <v>8</v>
      </c>
      <c r="C35">
        <f>IF(B35="Mississippi State",B$2,1-B$2)</f>
        <v>0</v>
      </c>
      <c r="D35" t="s">
        <v>51</v>
      </c>
      <c r="E35">
        <f>IF(D35="Kentucky",D$2,1-D$2)</f>
        <v>1</v>
      </c>
      <c r="F35" t="s">
        <v>105</v>
      </c>
      <c r="G35">
        <f>IF(F35="LSU",F$2,1-F$2)</f>
        <v>0.42500000000000004</v>
      </c>
      <c r="H35" t="s">
        <v>14</v>
      </c>
      <c r="I35">
        <f>IF(H35="Washington",H$2,1-H$2)</f>
        <v>0.55699999999999994</v>
      </c>
      <c r="J35" t="s">
        <v>28</v>
      </c>
      <c r="K35">
        <f>IF(J35="Texas",J$2,1-J$2)</f>
        <v>0.77600000000000002</v>
      </c>
      <c r="L35" t="s">
        <v>18</v>
      </c>
      <c r="M35">
        <f>1-0.516</f>
        <v>0.48399999999999999</v>
      </c>
      <c r="N35">
        <f>PRODUCT(C35,E35,G35,I35,K35,M35)</f>
        <v>0</v>
      </c>
      <c r="O35">
        <f>O$2+IF(Sheet1!I34=$B35,1,0)+IF(Sheet1!I35=$D35,1,0)+IF(Sheet1!I43=$F35,1.1,0)+IF(Sheet1!I44=$H35,1.1,0)+IF(Sheet1!I45=$J35,1.1,0)+IF(Sheet1!I48=$L35,1.11,0)</f>
        <v>22.520000000000003</v>
      </c>
      <c r="P35">
        <f>P$2+IF(Sheet1!J34=$B35,1,0)+IF(Sheet1!J35=$D35,1,0)+IF(Sheet1!J43=$F35,1.1,0)+IF(Sheet1!J44=$H35,1.1,0)+IF(Sheet1!J45=$J35,1.1,0)+IF(Sheet1!J48=$L35,1.11,0)</f>
        <v>26.42</v>
      </c>
      <c r="Q35">
        <f>Q$2+IF(Sheet1!K34=$B35,1,0)+IF(Sheet1!K35=$D35,1,0)+IF(Sheet1!K43=$F35,1.1,0)+IF(Sheet1!K44=$H35,1.1,0)+IF(Sheet1!K45=$J35,1.1,0)+IF(Sheet1!K48=$L35,1.11,0)</f>
        <v>24.42</v>
      </c>
      <c r="R35">
        <f>R$2+IF(Sheet1!L34=$B35,1,0)+IF(Sheet1!L35=$D35,1,0)+IF(Sheet1!L43=$F35,1.1,0)+IF(Sheet1!L44=$H35,1.1,0)+IF(Sheet1!L45=$J35,1.1,0)+IF(Sheet1!L48=$L35,1.11,0)</f>
        <v>24.42</v>
      </c>
      <c r="S35">
        <f>S$2+IF(Sheet1!M34=$B35,1,0)+IF(Sheet1!M35=$D35,1,0)+IF(Sheet1!M43=$F35,1.1,0)+IF(Sheet1!M44=$H35,1.1,0)+IF(Sheet1!M45=$J35,1.1,0)+IF(Sheet1!M48=$L35,1.11,0)</f>
        <v>23.42</v>
      </c>
      <c r="T35">
        <f>T$2+IF(Sheet1!N34=$B35,1,0)+IF(Sheet1!N35=$D35,1,0)+IF(Sheet1!N43=$F35,1.1,0)+IF(Sheet1!N44=$H35,1.1,0)+IF(Sheet1!N45=$J35,1.1,0)+IF(Sheet1!N48=$L35,1.11,0)</f>
        <v>20.32</v>
      </c>
      <c r="U35">
        <f>U$2+IF(Sheet1!O34=$B35,1,0)+IF(Sheet1!O35=$D35,1,0)+IF(Sheet1!O43=$F35,1.1,0)+IF(Sheet1!O44=$H35,1.1,0)+IF(Sheet1!O45=$J35,1.1,0)+IF(Sheet1!O48=$L35,1.11,0)</f>
        <v>24.42</v>
      </c>
      <c r="V35">
        <f>V$2+IF(Sheet1!P34=$B35,1,0)+IF(Sheet1!P35=$D35,1,0)+IF(Sheet1!P43=$F35,1.1,0)+IF(Sheet1!P44=$H35,1.1,0)+IF(Sheet1!P45=$J35,1.1,0)+IF(Sheet1!P48=$L35,1.11,0)</f>
        <v>23.42</v>
      </c>
      <c r="W35">
        <f>MAX(O35,P35,Q35,R35,S35,T35,U35,V35)</f>
        <v>26.42</v>
      </c>
      <c r="X35" t="str">
        <f>IF(Y35&gt;1,"Tie",IF(O35=W35,"Ryan",IF(P35=W35,"Becca",IF(Q35=W35,"Jason",IF(R35=W35,"Damon",IF(S35=W35,"Grandpa",IF(T35=W35,"Greta",IF(U35=W35,"Amber",IF(V35=W35,"Mom","nowinner")))))))))</f>
        <v>Becca</v>
      </c>
      <c r="Y35">
        <f>COUNTIF(O35:V35,W35)</f>
        <v>1</v>
      </c>
      <c r="Z35">
        <f>IF($X35=O$5,$N35,0)</f>
        <v>0</v>
      </c>
      <c r="AA35">
        <f>IF($X35=P$5,$N35,0)</f>
        <v>0</v>
      </c>
      <c r="AB35">
        <f>IF($X35=Q$5,$N35,0)</f>
        <v>0</v>
      </c>
      <c r="AC35">
        <f>IF($X35=R$5,$N35,0)</f>
        <v>0</v>
      </c>
      <c r="AD35">
        <f>IF($X35=S$5,$N35,0)</f>
        <v>0</v>
      </c>
      <c r="AE35">
        <f>IF($X35=T$5,$N35,0)</f>
        <v>0</v>
      </c>
      <c r="AF35">
        <f>IF($X35=U$5,$N35,0)</f>
        <v>0</v>
      </c>
      <c r="AG35">
        <f>IF($X35=V$5,$N35,0)</f>
        <v>0</v>
      </c>
      <c r="AH35">
        <f>IF(X35="Tie",N35,0)</f>
        <v>0</v>
      </c>
    </row>
    <row r="36" spans="1:38" hidden="1">
      <c r="A36">
        <v>16</v>
      </c>
      <c r="B36" t="s">
        <v>8</v>
      </c>
      <c r="C36">
        <f>IF(B36="Mississippi State",B$2,1-B$2)</f>
        <v>0</v>
      </c>
      <c r="D36" t="s">
        <v>51</v>
      </c>
      <c r="E36">
        <f>IF(D36="Kentucky",D$2,1-D$2)</f>
        <v>1</v>
      </c>
      <c r="F36" t="s">
        <v>105</v>
      </c>
      <c r="G36">
        <f>IF(F36="LSU",F$2,1-F$2)</f>
        <v>0.42500000000000004</v>
      </c>
      <c r="H36" t="s">
        <v>14</v>
      </c>
      <c r="I36">
        <f>IF(H36="Washington",H$2,1-H$2)</f>
        <v>0.55699999999999994</v>
      </c>
      <c r="J36" t="s">
        <v>28</v>
      </c>
      <c r="K36">
        <f>IF(J36="Texas",J$2,1-J$2)</f>
        <v>0.77600000000000002</v>
      </c>
      <c r="L36" t="s">
        <v>15</v>
      </c>
      <c r="M36">
        <v>0.51600000000000001</v>
      </c>
      <c r="N36">
        <f>PRODUCT(C36,E36,G36,I36,K36,M36)</f>
        <v>0</v>
      </c>
      <c r="O36">
        <f>O$2+IF(Sheet1!I34=$B36,1,0)+IF(Sheet1!I35=$D36,1,0)+IF(Sheet1!I43=$F36,1.1,0)+IF(Sheet1!I44=$H36,1.1,0)+IF(Sheet1!I45=$J36,1.1,0)+IF(Sheet1!I48=$L36,1.11,0)</f>
        <v>21.410000000000004</v>
      </c>
      <c r="P36">
        <f>P$2+IF(Sheet1!J34=$B36,1,0)+IF(Sheet1!J35=$D36,1,0)+IF(Sheet1!J43=$F36,1.1,0)+IF(Sheet1!J44=$H36,1.1,0)+IF(Sheet1!J45=$J36,1.1,0)+IF(Sheet1!J48=$L36,1.11,0)</f>
        <v>27.53</v>
      </c>
      <c r="Q36">
        <f>Q$2+IF(Sheet1!K34=$B36,1,0)+IF(Sheet1!K35=$D36,1,0)+IF(Sheet1!K43=$F36,1.1,0)+IF(Sheet1!K44=$H36,1.1,0)+IF(Sheet1!K45=$J36,1.1,0)+IF(Sheet1!K48=$L36,1.11,0)</f>
        <v>25.53</v>
      </c>
      <c r="R36">
        <f>R$2+IF(Sheet1!L34=$B36,1,0)+IF(Sheet1!L35=$D36,1,0)+IF(Sheet1!L43=$F36,1.1,0)+IF(Sheet1!L44=$H36,1.1,0)+IF(Sheet1!L45=$J36,1.1,0)+IF(Sheet1!L48=$L36,1.11,0)</f>
        <v>25.53</v>
      </c>
      <c r="S36">
        <f>S$2+IF(Sheet1!M34=$B36,1,0)+IF(Sheet1!M35=$D36,1,0)+IF(Sheet1!M43=$F36,1.1,0)+IF(Sheet1!M44=$H36,1.1,0)+IF(Sheet1!M45=$J36,1.1,0)+IF(Sheet1!M48=$L36,1.11,0)</f>
        <v>24.53</v>
      </c>
      <c r="T36">
        <f>T$2+IF(Sheet1!N34=$B36,1,0)+IF(Sheet1!N35=$D36,1,0)+IF(Sheet1!N43=$F36,1.1,0)+IF(Sheet1!N44=$H36,1.1,0)+IF(Sheet1!N45=$J36,1.1,0)+IF(Sheet1!N48=$L36,1.11,0)</f>
        <v>21.43</v>
      </c>
      <c r="U36">
        <f>U$2+IF(Sheet1!O34=$B36,1,0)+IF(Sheet1!O35=$D36,1,0)+IF(Sheet1!O43=$F36,1.1,0)+IF(Sheet1!O44=$H36,1.1,0)+IF(Sheet1!O45=$J36,1.1,0)+IF(Sheet1!O48=$L36,1.11,0)</f>
        <v>25.53</v>
      </c>
      <c r="V36">
        <f>V$2+IF(Sheet1!P34=$B36,1,0)+IF(Sheet1!P35=$D36,1,0)+IF(Sheet1!P43=$F36,1.1,0)+IF(Sheet1!P44=$H36,1.1,0)+IF(Sheet1!P45=$J36,1.1,0)+IF(Sheet1!P48=$L36,1.11,0)</f>
        <v>24.53</v>
      </c>
      <c r="W36">
        <f>MAX(O36,P36,Q36,R36,S36,T36,U36,V36)</f>
        <v>27.53</v>
      </c>
      <c r="X36" t="str">
        <f>IF(Y36&gt;1,"Tie",IF(O36=W36,"Ryan",IF(P36=W36,"Becca",IF(Q36=W36,"Jason",IF(R36=W36,"Damon",IF(S36=W36,"Grandpa",IF(T36=W36,"Greta",IF(U36=W36,"Amber",IF(V36=W36,"Mom","nowinner")))))))))</f>
        <v>Becca</v>
      </c>
      <c r="Y36">
        <f>COUNTIF(O36:V36,W36)</f>
        <v>1</v>
      </c>
      <c r="Z36">
        <f>IF($X36=O$5,$N36,0)</f>
        <v>0</v>
      </c>
      <c r="AA36">
        <f>IF($X36=P$5,$N36,0)</f>
        <v>0</v>
      </c>
      <c r="AB36">
        <f>IF($X36=Q$5,$N36,0)</f>
        <v>0</v>
      </c>
      <c r="AC36">
        <f>IF($X36=R$5,$N36,0)</f>
        <v>0</v>
      </c>
      <c r="AD36">
        <f>IF($X36=S$5,$N36,0)</f>
        <v>0</v>
      </c>
      <c r="AE36">
        <f>IF($X36=T$5,$N36,0)</f>
        <v>0</v>
      </c>
      <c r="AF36">
        <f>IF($X36=U$5,$N36,0)</f>
        <v>0</v>
      </c>
      <c r="AG36">
        <f>IF($X36=V$5,$N36,0)</f>
        <v>0</v>
      </c>
      <c r="AH36">
        <f>IF(X36="Tie",N36,0)</f>
        <v>0</v>
      </c>
    </row>
    <row r="37" spans="1:38" hidden="1">
      <c r="A37">
        <v>32</v>
      </c>
      <c r="B37" t="s">
        <v>8</v>
      </c>
      <c r="C37">
        <f>IF(B37="Mississippi State",B$2,1-B$2)</f>
        <v>0</v>
      </c>
      <c r="D37" t="s">
        <v>51</v>
      </c>
      <c r="E37">
        <f>IF(D37="Kentucky",D$2,1-D$2)</f>
        <v>1</v>
      </c>
      <c r="F37" t="s">
        <v>105</v>
      </c>
      <c r="G37">
        <f>IF(F37="LSU",F$2,1-F$2)</f>
        <v>0.42500000000000004</v>
      </c>
      <c r="H37" t="s">
        <v>14</v>
      </c>
      <c r="I37">
        <f>IF(H37="Washington",H$2,1-H$2)</f>
        <v>0.55699999999999994</v>
      </c>
      <c r="J37" t="s">
        <v>28</v>
      </c>
      <c r="K37">
        <f>IF(J37="Texas",J$2,1-J$2)</f>
        <v>0.77600000000000002</v>
      </c>
      <c r="L37" t="s">
        <v>34</v>
      </c>
      <c r="M37">
        <v>0</v>
      </c>
      <c r="N37">
        <f>PRODUCT(C37,E37,G37,I37,K37,M37)</f>
        <v>0</v>
      </c>
      <c r="O37">
        <f>O$2+IF(Sheet1!I34=$B37,1,0)+IF(Sheet1!I35=$D37,1,0)+IF(Sheet1!I43=$F37,1.1,0)+IF(Sheet1!I44=$H37,1.1,0)+IF(Sheet1!I45=$J37,1.1,0)+IF(Sheet1!I48=$L37,1.11,0)</f>
        <v>21.410000000000004</v>
      </c>
      <c r="P37">
        <f>P$2+IF(Sheet1!J34=$B37,1,0)+IF(Sheet1!J35=$D37,1,0)+IF(Sheet1!J43=$F37,1.1,0)+IF(Sheet1!J44=$H37,1.1,0)+IF(Sheet1!J45=$J37,1.1,0)+IF(Sheet1!J48=$L37,1.11,0)</f>
        <v>26.42</v>
      </c>
      <c r="Q37">
        <f>Q$2+IF(Sheet1!K34=$B37,1,0)+IF(Sheet1!K35=$D37,1,0)+IF(Sheet1!K43=$F37,1.1,0)+IF(Sheet1!K44=$H37,1.1,0)+IF(Sheet1!K45=$J37,1.1,0)+IF(Sheet1!K48=$L37,1.11,0)</f>
        <v>24.42</v>
      </c>
      <c r="R37">
        <f>R$2+IF(Sheet1!L34=$B37,1,0)+IF(Sheet1!L35=$D37,1,0)+IF(Sheet1!L43=$F37,1.1,0)+IF(Sheet1!L44=$H37,1.1,0)+IF(Sheet1!L45=$J37,1.1,0)+IF(Sheet1!L48=$L37,1.11,0)</f>
        <v>24.42</v>
      </c>
      <c r="S37">
        <f>S$2+IF(Sheet1!M34=$B37,1,0)+IF(Sheet1!M35=$D37,1,0)+IF(Sheet1!M43=$F37,1.1,0)+IF(Sheet1!M44=$H37,1.1,0)+IF(Sheet1!M45=$J37,1.1,0)+IF(Sheet1!M48=$L37,1.11,0)</f>
        <v>23.42</v>
      </c>
      <c r="T37">
        <f>T$2+IF(Sheet1!N34=$B37,1,0)+IF(Sheet1!N35=$D37,1,0)+IF(Sheet1!N43=$F37,1.1,0)+IF(Sheet1!N44=$H37,1.1,0)+IF(Sheet1!N45=$J37,1.1,0)+IF(Sheet1!N48=$L37,1.11,0)</f>
        <v>20.32</v>
      </c>
      <c r="U37">
        <f>U$2+IF(Sheet1!O34=$B37,1,0)+IF(Sheet1!O35=$D37,1,0)+IF(Sheet1!O43=$F37,1.1,0)+IF(Sheet1!O44=$H37,1.1,0)+IF(Sheet1!O45=$J37,1.1,0)+IF(Sheet1!O48=$L37,1.11,0)</f>
        <v>24.42</v>
      </c>
      <c r="V37">
        <f>V$2+IF(Sheet1!P34=$B37,1,0)+IF(Sheet1!P35=$D37,1,0)+IF(Sheet1!P43=$F37,1.1,0)+IF(Sheet1!P44=$H37,1.1,0)+IF(Sheet1!P45=$J37,1.1,0)+IF(Sheet1!P48=$L37,1.11,0)</f>
        <v>23.42</v>
      </c>
      <c r="W37">
        <f>MAX(O37,P37,Q37,R37,S37,T37,U37,V37)</f>
        <v>26.42</v>
      </c>
      <c r="X37" t="str">
        <f>IF(Y37&gt;1,"Tie",IF(O37=W37,"Ryan",IF(P37=W37,"Becca",IF(Q37=W37,"Jason",IF(R37=W37,"Damon",IF(S37=W37,"Grandpa",IF(T37=W37,"Greta",IF(U37=W37,"Amber",IF(V37=W37,"Mom","nowinner")))))))))</f>
        <v>Becca</v>
      </c>
      <c r="Y37">
        <f>COUNTIF(O37:V37,W37)</f>
        <v>1</v>
      </c>
      <c r="Z37">
        <f>IF($X37=O$5,$N37,0)</f>
        <v>0</v>
      </c>
      <c r="AA37">
        <f>IF($X37=P$5,$N37,0)</f>
        <v>0</v>
      </c>
      <c r="AB37">
        <f>IF($X37=Q$5,$N37,0)</f>
        <v>0</v>
      </c>
      <c r="AC37">
        <f>IF($X37=R$5,$N37,0)</f>
        <v>0</v>
      </c>
      <c r="AD37">
        <f>IF($X37=S$5,$N37,0)</f>
        <v>0</v>
      </c>
      <c r="AE37">
        <f>IF($X37=T$5,$N37,0)</f>
        <v>0</v>
      </c>
      <c r="AF37">
        <f>IF($X37=U$5,$N37,0)</f>
        <v>0</v>
      </c>
      <c r="AG37">
        <f>IF($X37=V$5,$N37,0)</f>
        <v>0</v>
      </c>
      <c r="AH37">
        <f>IF(X37="Tie",N37,0)</f>
        <v>0</v>
      </c>
    </row>
    <row r="38" spans="1:38" hidden="1">
      <c r="A38">
        <v>33</v>
      </c>
      <c r="B38" t="s">
        <v>8</v>
      </c>
      <c r="C38">
        <f>IF(B38="Mississippi State",B$2,1-B$2)</f>
        <v>0</v>
      </c>
      <c r="D38" t="s">
        <v>26</v>
      </c>
      <c r="E38">
        <f>IF(D38="Kentucky",D$2,1-D$2)</f>
        <v>0</v>
      </c>
      <c r="F38" t="s">
        <v>16</v>
      </c>
      <c r="G38">
        <f>IF(F38="LSU",F$2,1-F$2)</f>
        <v>0.57499999999999996</v>
      </c>
      <c r="H38" t="s">
        <v>5</v>
      </c>
      <c r="I38">
        <f>IF(H38="Washington",H$2,1-H$2)</f>
        <v>0.443</v>
      </c>
      <c r="J38" t="s">
        <v>86</v>
      </c>
      <c r="K38">
        <f>IF(J38="Texas",J$2,1-J$2)</f>
        <v>0.224</v>
      </c>
      <c r="L38" t="s">
        <v>103</v>
      </c>
      <c r="M38">
        <v>0</v>
      </c>
      <c r="N38">
        <f>PRODUCT(C38,E38,G38,I38,K38,M38)</f>
        <v>0</v>
      </c>
      <c r="O38">
        <f>O$2+IF(Sheet1!I34=$B38,1,0)+IF(Sheet1!I35=$D38,1,0)+IF(Sheet1!I43=$F38,1.1,0)+IF(Sheet1!I44=$H38,1.1,0)+IF(Sheet1!I45=$J38,1.1,0)+IF(Sheet1!I48=$L38,1.11,0)</f>
        <v>17.11</v>
      </c>
      <c r="P38">
        <f>P$2+IF(Sheet1!J34=$B38,1,0)+IF(Sheet1!J35=$D38,1,0)+IF(Sheet1!J43=$F38,1.1,0)+IF(Sheet1!J44=$H38,1.1,0)+IF(Sheet1!J45=$J38,1.1,0)+IF(Sheet1!J48=$L38,1.11,0)</f>
        <v>24.32</v>
      </c>
      <c r="Q38">
        <f>Q$2+IF(Sheet1!K34=$B38,1,0)+IF(Sheet1!K35=$D38,1,0)+IF(Sheet1!K43=$F38,1.1,0)+IF(Sheet1!K44=$H38,1.1,0)+IF(Sheet1!K45=$J38,1.1,0)+IF(Sheet1!K48=$L38,1.11,0)</f>
        <v>24.32</v>
      </c>
      <c r="R38">
        <f>R$2+IF(Sheet1!L34=$B38,1,0)+IF(Sheet1!L35=$D38,1,0)+IF(Sheet1!L43=$F38,1.1,0)+IF(Sheet1!L44=$H38,1.1,0)+IF(Sheet1!L45=$J38,1.1,0)+IF(Sheet1!L48=$L38,1.11,0)</f>
        <v>24.32</v>
      </c>
      <c r="S38">
        <f>S$2+IF(Sheet1!M34=$B38,1,0)+IF(Sheet1!M35=$D38,1,0)+IF(Sheet1!M43=$F38,1.1,0)+IF(Sheet1!M44=$H38,1.1,0)+IF(Sheet1!M45=$J38,1.1,0)+IF(Sheet1!M48=$L38,1.11,0)</f>
        <v>23.32</v>
      </c>
      <c r="T38">
        <f>T$2+IF(Sheet1!N34=$B38,1,0)+IF(Sheet1!N35=$D38,1,0)+IF(Sheet1!N43=$F38,1.1,0)+IF(Sheet1!N44=$H38,1.1,0)+IF(Sheet1!N45=$J38,1.1,0)+IF(Sheet1!N48=$L38,1.11,0)</f>
        <v>22.42</v>
      </c>
      <c r="U38">
        <f>U$2+IF(Sheet1!O34=$B38,1,0)+IF(Sheet1!O35=$D38,1,0)+IF(Sheet1!O43=$F38,1.1,0)+IF(Sheet1!O44=$H38,1.1,0)+IF(Sheet1!O45=$J38,1.1,0)+IF(Sheet1!O48=$L38,1.11,0)</f>
        <v>24.32</v>
      </c>
      <c r="V38">
        <f>V$2+IF(Sheet1!P34=$B38,1,0)+IF(Sheet1!P35=$D38,1,0)+IF(Sheet1!P43=$F38,1.1,0)+IF(Sheet1!P44=$H38,1.1,0)+IF(Sheet1!P45=$J38,1.1,0)+IF(Sheet1!P48=$L38,1.11,0)</f>
        <v>21.32</v>
      </c>
      <c r="W38">
        <f>MAX(O38,P38,Q38,R38,S38,T38,U38,V38)</f>
        <v>24.32</v>
      </c>
      <c r="X38" t="str">
        <f>IF(Y38&gt;1,"Tie",IF(O38=W38,"Ryan",IF(P38=W38,"Becca",IF(Q38=W38,"Jason",IF(R38=W38,"Damon",IF(S38=W38,"Grandpa",IF(T38=W38,"Greta",IF(U38=W38,"Amber",IF(V38=W38,"Mom","nowinner")))))))))</f>
        <v>Tie</v>
      </c>
      <c r="Y38">
        <f>COUNTIF(O38:V38,W38)</f>
        <v>4</v>
      </c>
      <c r="Z38">
        <f>IF($X38=O$5,$N38,0)</f>
        <v>0</v>
      </c>
      <c r="AA38">
        <f>IF($X38=P$5,$N38,0)</f>
        <v>0</v>
      </c>
      <c r="AB38">
        <f>IF($X38=Q$5,$N38,0)</f>
        <v>0</v>
      </c>
      <c r="AC38">
        <f>IF($X38=R$5,$N38,0)</f>
        <v>0</v>
      </c>
      <c r="AD38">
        <f>IF($X38=S$5,$N38,0)</f>
        <v>0</v>
      </c>
      <c r="AE38">
        <f>IF($X38=T$5,$N38,0)</f>
        <v>0</v>
      </c>
      <c r="AF38">
        <f>IF($X38=U$5,$N38,0)</f>
        <v>0</v>
      </c>
      <c r="AG38">
        <f>IF($X38=V$5,$N38,0)</f>
        <v>0</v>
      </c>
      <c r="AH38">
        <f>IF(X38="Tie",N38,0)</f>
        <v>0</v>
      </c>
    </row>
    <row r="39" spans="1:38" hidden="1">
      <c r="A39">
        <v>17</v>
      </c>
      <c r="B39" t="s">
        <v>8</v>
      </c>
      <c r="C39">
        <f>IF(B39="Mississippi State",B$2,1-B$2)</f>
        <v>0</v>
      </c>
      <c r="D39" t="s">
        <v>26</v>
      </c>
      <c r="E39">
        <f>IF(D39="Kentucky",D$2,1-D$2)</f>
        <v>0</v>
      </c>
      <c r="F39" t="s">
        <v>16</v>
      </c>
      <c r="G39">
        <f>IF(F39="LSU",F$2,1-F$2)</f>
        <v>0.57499999999999996</v>
      </c>
      <c r="H39" t="s">
        <v>5</v>
      </c>
      <c r="I39">
        <f>IF(H39="Washington",H$2,1-H$2)</f>
        <v>0.443</v>
      </c>
      <c r="J39" t="s">
        <v>86</v>
      </c>
      <c r="K39">
        <f>IF(J39="Texas",J$2,1-J$2)</f>
        <v>0.224</v>
      </c>
      <c r="L39" t="s">
        <v>18</v>
      </c>
      <c r="M39">
        <f>1-0.516</f>
        <v>0.48399999999999999</v>
      </c>
      <c r="N39">
        <f>PRODUCT(C39,E39,G39,I39,K39,M39)</f>
        <v>0</v>
      </c>
      <c r="O39">
        <f>O$2+IF(Sheet1!I34=$B39,1,0)+IF(Sheet1!I35=$D39,1,0)+IF(Sheet1!I43=$F39,1.1,0)+IF(Sheet1!I44=$H39,1.1,0)+IF(Sheet1!I45=$J39,1.1,0)+IF(Sheet1!I48=$L39,1.11,0)</f>
        <v>18.22</v>
      </c>
      <c r="P39">
        <f>P$2+IF(Sheet1!J34=$B39,1,0)+IF(Sheet1!J35=$D39,1,0)+IF(Sheet1!J43=$F39,1.1,0)+IF(Sheet1!J44=$H39,1.1,0)+IF(Sheet1!J45=$J39,1.1,0)+IF(Sheet1!J48=$L39,1.11,0)</f>
        <v>24.32</v>
      </c>
      <c r="Q39">
        <f>Q$2+IF(Sheet1!K34=$B39,1,0)+IF(Sheet1!K35=$D39,1,0)+IF(Sheet1!K43=$F39,1.1,0)+IF(Sheet1!K44=$H39,1.1,0)+IF(Sheet1!K45=$J39,1.1,0)+IF(Sheet1!K48=$L39,1.11,0)</f>
        <v>24.32</v>
      </c>
      <c r="R39">
        <f>R$2+IF(Sheet1!L34=$B39,1,0)+IF(Sheet1!L35=$D39,1,0)+IF(Sheet1!L43=$F39,1.1,0)+IF(Sheet1!L44=$H39,1.1,0)+IF(Sheet1!L45=$J39,1.1,0)+IF(Sheet1!L48=$L39,1.11,0)</f>
        <v>24.32</v>
      </c>
      <c r="S39">
        <f>S$2+IF(Sheet1!M34=$B39,1,0)+IF(Sheet1!M35=$D39,1,0)+IF(Sheet1!M43=$F39,1.1,0)+IF(Sheet1!M44=$H39,1.1,0)+IF(Sheet1!M45=$J39,1.1,0)+IF(Sheet1!M48=$L39,1.11,0)</f>
        <v>23.32</v>
      </c>
      <c r="T39">
        <f>T$2+IF(Sheet1!N34=$B39,1,0)+IF(Sheet1!N35=$D39,1,0)+IF(Sheet1!N43=$F39,1.1,0)+IF(Sheet1!N44=$H39,1.1,0)+IF(Sheet1!N45=$J39,1.1,0)+IF(Sheet1!N48=$L39,1.11,0)</f>
        <v>22.42</v>
      </c>
      <c r="U39">
        <f>U$2+IF(Sheet1!O34=$B39,1,0)+IF(Sheet1!O35=$D39,1,0)+IF(Sheet1!O43=$F39,1.1,0)+IF(Sheet1!O44=$H39,1.1,0)+IF(Sheet1!O45=$J39,1.1,0)+IF(Sheet1!O48=$L39,1.11,0)</f>
        <v>24.32</v>
      </c>
      <c r="V39">
        <f>V$2+IF(Sheet1!P34=$B39,1,0)+IF(Sheet1!P35=$D39,1,0)+IF(Sheet1!P43=$F39,1.1,0)+IF(Sheet1!P44=$H39,1.1,0)+IF(Sheet1!P45=$J39,1.1,0)+IF(Sheet1!P48=$L39,1.11,0)</f>
        <v>21.32</v>
      </c>
      <c r="W39">
        <f>MAX(O39,P39,Q39,R39,S39,T39,U39,V39)</f>
        <v>24.32</v>
      </c>
      <c r="X39" t="str">
        <f>IF(Y39&gt;1,"Tie",IF(O39=W39,"Ryan",IF(P39=W39,"Becca",IF(Q39=W39,"Jason",IF(R39=W39,"Damon",IF(S39=W39,"Grandpa",IF(T39=W39,"Greta",IF(U39=W39,"Amber",IF(V39=W39,"Mom","nowinner")))))))))</f>
        <v>Tie</v>
      </c>
      <c r="Y39">
        <f>COUNTIF(O39:V39,W39)</f>
        <v>4</v>
      </c>
      <c r="Z39">
        <f>IF($X39=O$5,$N39,0)</f>
        <v>0</v>
      </c>
      <c r="AA39">
        <f>IF($X39=P$5,$N39,0)</f>
        <v>0</v>
      </c>
      <c r="AB39">
        <f>IF($X39=Q$5,$N39,0)</f>
        <v>0</v>
      </c>
      <c r="AC39">
        <f>IF($X39=R$5,$N39,0)</f>
        <v>0</v>
      </c>
      <c r="AD39">
        <f>IF($X39=S$5,$N39,0)</f>
        <v>0</v>
      </c>
      <c r="AE39">
        <f>IF($X39=T$5,$N39,0)</f>
        <v>0</v>
      </c>
      <c r="AF39">
        <f>IF($X39=U$5,$N39,0)</f>
        <v>0</v>
      </c>
      <c r="AG39">
        <f>IF($X39=V$5,$N39,0)</f>
        <v>0</v>
      </c>
      <c r="AH39">
        <f>IF(X39="Tie",N39,0)</f>
        <v>0</v>
      </c>
      <c r="AI39" t="s">
        <v>171</v>
      </c>
      <c r="AJ39" t="s">
        <v>171</v>
      </c>
      <c r="AK39" t="s">
        <v>171</v>
      </c>
      <c r="AL39" t="s">
        <v>171</v>
      </c>
    </row>
    <row r="40" spans="1:38" hidden="1">
      <c r="A40">
        <v>18</v>
      </c>
      <c r="B40" t="s">
        <v>8</v>
      </c>
      <c r="C40">
        <f>IF(B40="Mississippi State",B$2,1-B$2)</f>
        <v>0</v>
      </c>
      <c r="D40" t="s">
        <v>26</v>
      </c>
      <c r="E40">
        <f>IF(D40="Kentucky",D$2,1-D$2)</f>
        <v>0</v>
      </c>
      <c r="F40" t="s">
        <v>16</v>
      </c>
      <c r="G40">
        <f>IF(F40="LSU",F$2,1-F$2)</f>
        <v>0.57499999999999996</v>
      </c>
      <c r="H40" t="s">
        <v>5</v>
      </c>
      <c r="I40">
        <f>IF(H40="Washington",H$2,1-H$2)</f>
        <v>0.443</v>
      </c>
      <c r="J40" t="s">
        <v>86</v>
      </c>
      <c r="K40">
        <f>IF(J40="Texas",J$2,1-J$2)</f>
        <v>0.224</v>
      </c>
      <c r="L40" t="s">
        <v>15</v>
      </c>
      <c r="M40">
        <v>0.51600000000000001</v>
      </c>
      <c r="N40">
        <f>PRODUCT(C40,E40,G40,I40,K40,M40)</f>
        <v>0</v>
      </c>
      <c r="O40">
        <f>O$2+IF(Sheet1!I34=$B40,1,0)+IF(Sheet1!I35=$D40,1,0)+IF(Sheet1!I43=$F40,1.1,0)+IF(Sheet1!I44=$H40,1.1,0)+IF(Sheet1!I45=$J40,1.1,0)+IF(Sheet1!I48=$L40,1.11,0)</f>
        <v>17.11</v>
      </c>
      <c r="P40">
        <f>P$2+IF(Sheet1!J34=$B40,1,0)+IF(Sheet1!J35=$D40,1,0)+IF(Sheet1!J43=$F40,1.1,0)+IF(Sheet1!J44=$H40,1.1,0)+IF(Sheet1!J45=$J40,1.1,0)+IF(Sheet1!J48=$L40,1.11,0)</f>
        <v>25.43</v>
      </c>
      <c r="Q40">
        <f>Q$2+IF(Sheet1!K34=$B40,1,0)+IF(Sheet1!K35=$D40,1,0)+IF(Sheet1!K43=$F40,1.1,0)+IF(Sheet1!K44=$H40,1.1,0)+IF(Sheet1!K45=$J40,1.1,0)+IF(Sheet1!K48=$L40,1.11,0)</f>
        <v>25.43</v>
      </c>
      <c r="R40">
        <f>R$2+IF(Sheet1!L34=$B40,1,0)+IF(Sheet1!L35=$D40,1,0)+IF(Sheet1!L43=$F40,1.1,0)+IF(Sheet1!L44=$H40,1.1,0)+IF(Sheet1!L45=$J40,1.1,0)+IF(Sheet1!L48=$L40,1.11,0)</f>
        <v>25.43</v>
      </c>
      <c r="S40">
        <f>S$2+IF(Sheet1!M34=$B40,1,0)+IF(Sheet1!M35=$D40,1,0)+IF(Sheet1!M43=$F40,1.1,0)+IF(Sheet1!M44=$H40,1.1,0)+IF(Sheet1!M45=$J40,1.1,0)+IF(Sheet1!M48=$L40,1.11,0)</f>
        <v>24.43</v>
      </c>
      <c r="T40">
        <f>T$2+IF(Sheet1!N34=$B40,1,0)+IF(Sheet1!N35=$D40,1,0)+IF(Sheet1!N43=$F40,1.1,0)+IF(Sheet1!N44=$H40,1.1,0)+IF(Sheet1!N45=$J40,1.1,0)+IF(Sheet1!N48=$L40,1.11,0)</f>
        <v>23.53</v>
      </c>
      <c r="U40">
        <f>U$2+IF(Sheet1!O34=$B40,1,0)+IF(Sheet1!O35=$D40,1,0)+IF(Sheet1!O43=$F40,1.1,0)+IF(Sheet1!O44=$H40,1.1,0)+IF(Sheet1!O45=$J40,1.1,0)+IF(Sheet1!O48=$L40,1.11,0)</f>
        <v>25.43</v>
      </c>
      <c r="V40">
        <f>V$2+IF(Sheet1!P34=$B40,1,0)+IF(Sheet1!P35=$D40,1,0)+IF(Sheet1!P43=$F40,1.1,0)+IF(Sheet1!P44=$H40,1.1,0)+IF(Sheet1!P45=$J40,1.1,0)+IF(Sheet1!P48=$L40,1.11,0)</f>
        <v>22.43</v>
      </c>
      <c r="W40">
        <f>MAX(O40,P40,Q40,R40,S40,T40,U40,V40)</f>
        <v>25.43</v>
      </c>
      <c r="X40" t="str">
        <f>IF(Y40&gt;1,"Tie",IF(O40=W40,"Ryan",IF(P40=W40,"Becca",IF(Q40=W40,"Jason",IF(R40=W40,"Damon",IF(S40=W40,"Grandpa",IF(T40=W40,"Greta",IF(U40=W40,"Amber",IF(V40=W40,"Mom","nowinner")))))))))</f>
        <v>Tie</v>
      </c>
      <c r="Y40">
        <f>COUNTIF(O40:V40,W40)</f>
        <v>4</v>
      </c>
      <c r="Z40">
        <f>IF($X40=O$5,$N40,0)</f>
        <v>0</v>
      </c>
      <c r="AA40">
        <f>IF($X40=P$5,$N40,0)</f>
        <v>0</v>
      </c>
      <c r="AB40">
        <f>IF($X40=Q$5,$N40,0)</f>
        <v>0</v>
      </c>
      <c r="AC40">
        <f>IF($X40=R$5,$N40,0)</f>
        <v>0</v>
      </c>
      <c r="AD40">
        <f>IF($X40=S$5,$N40,0)</f>
        <v>0</v>
      </c>
      <c r="AE40">
        <f>IF($X40=T$5,$N40,0)</f>
        <v>0</v>
      </c>
      <c r="AF40">
        <f>IF($X40=U$5,$N40,0)</f>
        <v>0</v>
      </c>
      <c r="AG40">
        <f>IF($X40=V$5,$N40,0)</f>
        <v>0</v>
      </c>
      <c r="AH40">
        <f>IF(X40="Tie",N40,0)</f>
        <v>0</v>
      </c>
      <c r="AI40" t="s">
        <v>171</v>
      </c>
      <c r="AJ40" t="s">
        <v>171</v>
      </c>
      <c r="AK40" t="s">
        <v>171</v>
      </c>
      <c r="AL40" t="s">
        <v>171</v>
      </c>
    </row>
    <row r="41" spans="1:38" hidden="1">
      <c r="A41">
        <v>36</v>
      </c>
      <c r="B41" t="s">
        <v>8</v>
      </c>
      <c r="C41">
        <f>IF(B41="Mississippi State",B$2,1-B$2)</f>
        <v>0</v>
      </c>
      <c r="D41" t="s">
        <v>26</v>
      </c>
      <c r="E41">
        <f>IF(D41="Kentucky",D$2,1-D$2)</f>
        <v>0</v>
      </c>
      <c r="F41" t="s">
        <v>16</v>
      </c>
      <c r="G41">
        <f>IF(F41="LSU",F$2,1-F$2)</f>
        <v>0.57499999999999996</v>
      </c>
      <c r="H41" t="s">
        <v>5</v>
      </c>
      <c r="I41">
        <f>IF(H41="Washington",H$2,1-H$2)</f>
        <v>0.443</v>
      </c>
      <c r="J41" t="s">
        <v>86</v>
      </c>
      <c r="K41">
        <f>IF(J41="Texas",J$2,1-J$2)</f>
        <v>0.224</v>
      </c>
      <c r="L41" t="s">
        <v>34</v>
      </c>
      <c r="M41">
        <v>0</v>
      </c>
      <c r="N41">
        <f>PRODUCT(C41,E41,G41,I41,K41,M41)</f>
        <v>0</v>
      </c>
      <c r="O41">
        <f>O$2+IF(Sheet1!I34=$B41,1,0)+IF(Sheet1!I35=$D41,1,0)+IF(Sheet1!I43=$F41,1.1,0)+IF(Sheet1!I44=$H41,1.1,0)+IF(Sheet1!I45=$J41,1.1,0)+IF(Sheet1!I48=$L41,1.11,0)</f>
        <v>17.11</v>
      </c>
      <c r="P41">
        <f>P$2+IF(Sheet1!J34=$B41,1,0)+IF(Sheet1!J35=$D41,1,0)+IF(Sheet1!J43=$F41,1.1,0)+IF(Sheet1!J44=$H41,1.1,0)+IF(Sheet1!J45=$J41,1.1,0)+IF(Sheet1!J48=$L41,1.11,0)</f>
        <v>24.32</v>
      </c>
      <c r="Q41">
        <f>Q$2+IF(Sheet1!K34=$B41,1,0)+IF(Sheet1!K35=$D41,1,0)+IF(Sheet1!K43=$F41,1.1,0)+IF(Sheet1!K44=$H41,1.1,0)+IF(Sheet1!K45=$J41,1.1,0)+IF(Sheet1!K48=$L41,1.11,0)</f>
        <v>24.32</v>
      </c>
      <c r="R41">
        <f>R$2+IF(Sheet1!L34=$B41,1,0)+IF(Sheet1!L35=$D41,1,0)+IF(Sheet1!L43=$F41,1.1,0)+IF(Sheet1!L44=$H41,1.1,0)+IF(Sheet1!L45=$J41,1.1,0)+IF(Sheet1!L48=$L41,1.11,0)</f>
        <v>24.32</v>
      </c>
      <c r="S41">
        <f>S$2+IF(Sheet1!M34=$B41,1,0)+IF(Sheet1!M35=$D41,1,0)+IF(Sheet1!M43=$F41,1.1,0)+IF(Sheet1!M44=$H41,1.1,0)+IF(Sheet1!M45=$J41,1.1,0)+IF(Sheet1!M48=$L41,1.11,0)</f>
        <v>23.32</v>
      </c>
      <c r="T41">
        <f>T$2+IF(Sheet1!N34=$B41,1,0)+IF(Sheet1!N35=$D41,1,0)+IF(Sheet1!N43=$F41,1.1,0)+IF(Sheet1!N44=$H41,1.1,0)+IF(Sheet1!N45=$J41,1.1,0)+IF(Sheet1!N48=$L41,1.11,0)</f>
        <v>22.42</v>
      </c>
      <c r="U41">
        <f>U$2+IF(Sheet1!O34=$B41,1,0)+IF(Sheet1!O35=$D41,1,0)+IF(Sheet1!O43=$F41,1.1,0)+IF(Sheet1!O44=$H41,1.1,0)+IF(Sheet1!O45=$J41,1.1,0)+IF(Sheet1!O48=$L41,1.11,0)</f>
        <v>24.32</v>
      </c>
      <c r="V41">
        <f>V$2+IF(Sheet1!P34=$B41,1,0)+IF(Sheet1!P35=$D41,1,0)+IF(Sheet1!P43=$F41,1.1,0)+IF(Sheet1!P44=$H41,1.1,0)+IF(Sheet1!P45=$J41,1.1,0)+IF(Sheet1!P48=$L41,1.11,0)</f>
        <v>21.32</v>
      </c>
      <c r="W41">
        <f>MAX(O41,P41,Q41,R41,S41,T41,U41,V41)</f>
        <v>24.32</v>
      </c>
      <c r="X41" t="str">
        <f>IF(Y41&gt;1,"Tie",IF(O41=W41,"Ryan",IF(P41=W41,"Becca",IF(Q41=W41,"Jason",IF(R41=W41,"Damon",IF(S41=W41,"Grandpa",IF(T41=W41,"Greta",IF(U41=W41,"Amber",IF(V41=W41,"Mom","nowinner")))))))))</f>
        <v>Tie</v>
      </c>
      <c r="Y41">
        <f>COUNTIF(O41:V41,W41)</f>
        <v>4</v>
      </c>
      <c r="Z41">
        <f>IF($X41=O$5,$N41,0)</f>
        <v>0</v>
      </c>
      <c r="AA41">
        <f>IF($X41=P$5,$N41,0)</f>
        <v>0</v>
      </c>
      <c r="AB41">
        <f>IF($X41=Q$5,$N41,0)</f>
        <v>0</v>
      </c>
      <c r="AC41">
        <f>IF($X41=R$5,$N41,0)</f>
        <v>0</v>
      </c>
      <c r="AD41">
        <f>IF($X41=S$5,$N41,0)</f>
        <v>0</v>
      </c>
      <c r="AE41">
        <f>IF($X41=T$5,$N41,0)</f>
        <v>0</v>
      </c>
      <c r="AF41">
        <f>IF($X41=U$5,$N41,0)</f>
        <v>0</v>
      </c>
      <c r="AG41">
        <f>IF($X41=V$5,$N41,0)</f>
        <v>0</v>
      </c>
      <c r="AH41">
        <f>IF(X41="Tie",N41,0)</f>
        <v>0</v>
      </c>
    </row>
    <row r="42" spans="1:38" hidden="1">
      <c r="A42">
        <v>37</v>
      </c>
      <c r="B42" t="s">
        <v>8</v>
      </c>
      <c r="C42">
        <f>IF(B42="Mississippi State",B$2,1-B$2)</f>
        <v>0</v>
      </c>
      <c r="D42" t="s">
        <v>26</v>
      </c>
      <c r="E42">
        <f>IF(D42="Kentucky",D$2,1-D$2)</f>
        <v>0</v>
      </c>
      <c r="F42" t="s">
        <v>16</v>
      </c>
      <c r="G42">
        <f>IF(F42="LSU",F$2,1-F$2)</f>
        <v>0.57499999999999996</v>
      </c>
      <c r="H42" t="s">
        <v>5</v>
      </c>
      <c r="I42">
        <f>IF(H42="Washington",H$2,1-H$2)</f>
        <v>0.443</v>
      </c>
      <c r="J42" t="s">
        <v>28</v>
      </c>
      <c r="K42">
        <f>IF(J42="Texas",J$2,1-J$2)</f>
        <v>0.77600000000000002</v>
      </c>
      <c r="L42" t="s">
        <v>103</v>
      </c>
      <c r="M42">
        <v>0</v>
      </c>
      <c r="N42">
        <f>PRODUCT(C42,E42,G42,I42,K42,M42)</f>
        <v>0</v>
      </c>
      <c r="O42">
        <f>O$2+IF(Sheet1!I34=$B42,1,0)+IF(Sheet1!I35=$D42,1,0)+IF(Sheet1!I43=$F42,1.1,0)+IF(Sheet1!I44=$H42,1.1,0)+IF(Sheet1!I45=$J42,1.1,0)+IF(Sheet1!I48=$L42,1.11,0)</f>
        <v>18.21</v>
      </c>
      <c r="P42">
        <f>P$2+IF(Sheet1!J34=$B42,1,0)+IF(Sheet1!J35=$D42,1,0)+IF(Sheet1!J43=$F42,1.1,0)+IF(Sheet1!J44=$H42,1.1,0)+IF(Sheet1!J45=$J42,1.1,0)+IF(Sheet1!J48=$L42,1.11,0)</f>
        <v>25.42</v>
      </c>
      <c r="Q42">
        <f>Q$2+IF(Sheet1!K34=$B42,1,0)+IF(Sheet1!K35=$D42,1,0)+IF(Sheet1!K43=$F42,1.1,0)+IF(Sheet1!K44=$H42,1.1,0)+IF(Sheet1!K45=$J42,1.1,0)+IF(Sheet1!K48=$L42,1.11,0)</f>
        <v>25.42</v>
      </c>
      <c r="R42">
        <f>R$2+IF(Sheet1!L34=$B42,1,0)+IF(Sheet1!L35=$D42,1,0)+IF(Sheet1!L43=$F42,1.1,0)+IF(Sheet1!L44=$H42,1.1,0)+IF(Sheet1!L45=$J42,1.1,0)+IF(Sheet1!L48=$L42,1.11,0)</f>
        <v>25.42</v>
      </c>
      <c r="S42">
        <f>S$2+IF(Sheet1!M34=$B42,1,0)+IF(Sheet1!M35=$D42,1,0)+IF(Sheet1!M43=$F42,1.1,0)+IF(Sheet1!M44=$H42,1.1,0)+IF(Sheet1!M45=$J42,1.1,0)+IF(Sheet1!M48=$L42,1.11,0)</f>
        <v>24.42</v>
      </c>
      <c r="T42">
        <f>T$2+IF(Sheet1!N34=$B42,1,0)+IF(Sheet1!N35=$D42,1,0)+IF(Sheet1!N43=$F42,1.1,0)+IF(Sheet1!N44=$H42,1.1,0)+IF(Sheet1!N45=$J42,1.1,0)+IF(Sheet1!N48=$L42,1.11,0)</f>
        <v>21.32</v>
      </c>
      <c r="U42">
        <f>U$2+IF(Sheet1!O34=$B42,1,0)+IF(Sheet1!O35=$D42,1,0)+IF(Sheet1!O43=$F42,1.1,0)+IF(Sheet1!O44=$H42,1.1,0)+IF(Sheet1!O45=$J42,1.1,0)+IF(Sheet1!O48=$L42,1.11,0)</f>
        <v>25.42</v>
      </c>
      <c r="V42">
        <f>V$2+IF(Sheet1!P34=$B42,1,0)+IF(Sheet1!P35=$D42,1,0)+IF(Sheet1!P43=$F42,1.1,0)+IF(Sheet1!P44=$H42,1.1,0)+IF(Sheet1!P45=$J42,1.1,0)+IF(Sheet1!P48=$L42,1.11,0)</f>
        <v>20.22</v>
      </c>
      <c r="W42">
        <f>MAX(O42,P42,Q42,R42,S42,T42,U42,V42)</f>
        <v>25.42</v>
      </c>
      <c r="X42" t="str">
        <f>IF(Y42&gt;1,"Tie",IF(O42=W42,"Ryan",IF(P42=W42,"Becca",IF(Q42=W42,"Jason",IF(R42=W42,"Damon",IF(S42=W42,"Grandpa",IF(T42=W42,"Greta",IF(U42=W42,"Amber",IF(V42=W42,"Mom","nowinner")))))))))</f>
        <v>Tie</v>
      </c>
      <c r="Y42">
        <f>COUNTIF(O42:V42,W42)</f>
        <v>4</v>
      </c>
      <c r="Z42">
        <f>IF($X42=O$5,$N42,0)</f>
        <v>0</v>
      </c>
      <c r="AA42">
        <f>IF($X42=P$5,$N42,0)</f>
        <v>0</v>
      </c>
      <c r="AB42">
        <f>IF($X42=Q$5,$N42,0)</f>
        <v>0</v>
      </c>
      <c r="AC42">
        <f>IF($X42=R$5,$N42,0)</f>
        <v>0</v>
      </c>
      <c r="AD42">
        <f>IF($X42=S$5,$N42,0)</f>
        <v>0</v>
      </c>
      <c r="AE42">
        <f>IF($X42=T$5,$N42,0)</f>
        <v>0</v>
      </c>
      <c r="AF42">
        <f>IF($X42=U$5,$N42,0)</f>
        <v>0</v>
      </c>
      <c r="AG42">
        <f>IF($X42=V$5,$N42,0)</f>
        <v>0</v>
      </c>
      <c r="AH42">
        <f>IF(X42="Tie",N42,0)</f>
        <v>0</v>
      </c>
    </row>
    <row r="43" spans="1:38" hidden="1">
      <c r="A43">
        <v>19</v>
      </c>
      <c r="B43" t="s">
        <v>8</v>
      </c>
      <c r="C43">
        <f>IF(B43="Mississippi State",B$2,1-B$2)</f>
        <v>0</v>
      </c>
      <c r="D43" t="s">
        <v>26</v>
      </c>
      <c r="E43">
        <f>IF(D43="Kentucky",D$2,1-D$2)</f>
        <v>0</v>
      </c>
      <c r="F43" t="s">
        <v>16</v>
      </c>
      <c r="G43">
        <f>IF(F43="LSU",F$2,1-F$2)</f>
        <v>0.57499999999999996</v>
      </c>
      <c r="H43" t="s">
        <v>5</v>
      </c>
      <c r="I43">
        <f>IF(H43="Washington",H$2,1-H$2)</f>
        <v>0.443</v>
      </c>
      <c r="J43" t="s">
        <v>28</v>
      </c>
      <c r="K43">
        <f>IF(J43="Texas",J$2,1-J$2)</f>
        <v>0.77600000000000002</v>
      </c>
      <c r="L43" t="s">
        <v>18</v>
      </c>
      <c r="M43">
        <f>1-0.516</f>
        <v>0.48399999999999999</v>
      </c>
      <c r="N43">
        <f>PRODUCT(C43,E43,G43,I43,K43,M43)</f>
        <v>0</v>
      </c>
      <c r="O43">
        <f>O$2+IF(Sheet1!I34=$B43,1,0)+IF(Sheet1!I35=$D43,1,0)+IF(Sheet1!I43=$F43,1.1,0)+IF(Sheet1!I44=$H43,1.1,0)+IF(Sheet1!I45=$J43,1.1,0)+IF(Sheet1!I48=$L43,1.11,0)</f>
        <v>19.32</v>
      </c>
      <c r="P43">
        <f>P$2+IF(Sheet1!J34=$B43,1,0)+IF(Sheet1!J35=$D43,1,0)+IF(Sheet1!J43=$F43,1.1,0)+IF(Sheet1!J44=$H43,1.1,0)+IF(Sheet1!J45=$J43,1.1,0)+IF(Sheet1!J48=$L43,1.11,0)</f>
        <v>25.42</v>
      </c>
      <c r="Q43">
        <f>Q$2+IF(Sheet1!K34=$B43,1,0)+IF(Sheet1!K35=$D43,1,0)+IF(Sheet1!K43=$F43,1.1,0)+IF(Sheet1!K44=$H43,1.1,0)+IF(Sheet1!K45=$J43,1.1,0)+IF(Sheet1!K48=$L43,1.11,0)</f>
        <v>25.42</v>
      </c>
      <c r="R43">
        <f>R$2+IF(Sheet1!L34=$B43,1,0)+IF(Sheet1!L35=$D43,1,0)+IF(Sheet1!L43=$F43,1.1,0)+IF(Sheet1!L44=$H43,1.1,0)+IF(Sheet1!L45=$J43,1.1,0)+IF(Sheet1!L48=$L43,1.11,0)</f>
        <v>25.42</v>
      </c>
      <c r="S43">
        <f>S$2+IF(Sheet1!M34=$B43,1,0)+IF(Sheet1!M35=$D43,1,0)+IF(Sheet1!M43=$F43,1.1,0)+IF(Sheet1!M44=$H43,1.1,0)+IF(Sheet1!M45=$J43,1.1,0)+IF(Sheet1!M48=$L43,1.11,0)</f>
        <v>24.42</v>
      </c>
      <c r="T43">
        <f>T$2+IF(Sheet1!N34=$B43,1,0)+IF(Sheet1!N35=$D43,1,0)+IF(Sheet1!N43=$F43,1.1,0)+IF(Sheet1!N44=$H43,1.1,0)+IF(Sheet1!N45=$J43,1.1,0)+IF(Sheet1!N48=$L43,1.11,0)</f>
        <v>21.32</v>
      </c>
      <c r="U43">
        <f>U$2+IF(Sheet1!O34=$B43,1,0)+IF(Sheet1!O35=$D43,1,0)+IF(Sheet1!O43=$F43,1.1,0)+IF(Sheet1!O44=$H43,1.1,0)+IF(Sheet1!O45=$J43,1.1,0)+IF(Sheet1!O48=$L43,1.11,0)</f>
        <v>25.42</v>
      </c>
      <c r="V43">
        <f>V$2+IF(Sheet1!P34=$B43,1,0)+IF(Sheet1!P35=$D43,1,0)+IF(Sheet1!P43=$F43,1.1,0)+IF(Sheet1!P44=$H43,1.1,0)+IF(Sheet1!P45=$J43,1.1,0)+IF(Sheet1!P48=$L43,1.11,0)</f>
        <v>20.22</v>
      </c>
      <c r="W43">
        <f>MAX(O43,P43,Q43,R43,S43,T43,U43,V43)</f>
        <v>25.42</v>
      </c>
      <c r="X43" t="str">
        <f>IF(Y43&gt;1,"Tie",IF(O43=W43,"Ryan",IF(P43=W43,"Becca",IF(Q43=W43,"Jason",IF(R43=W43,"Damon",IF(S43=W43,"Grandpa",IF(T43=W43,"Greta",IF(U43=W43,"Amber",IF(V43=W43,"Mom","nowinner")))))))))</f>
        <v>Tie</v>
      </c>
      <c r="Y43">
        <f>COUNTIF(O43:V43,W43)</f>
        <v>4</v>
      </c>
      <c r="Z43">
        <f>IF($X43=O$5,$N43,0)</f>
        <v>0</v>
      </c>
      <c r="AA43">
        <f>IF($X43=P$5,$N43,0)</f>
        <v>0</v>
      </c>
      <c r="AB43">
        <f>IF($X43=Q$5,$N43,0)</f>
        <v>0</v>
      </c>
      <c r="AC43">
        <f>IF($X43=R$5,$N43,0)</f>
        <v>0</v>
      </c>
      <c r="AD43">
        <f>IF($X43=S$5,$N43,0)</f>
        <v>0</v>
      </c>
      <c r="AE43">
        <f>IF($X43=T$5,$N43,0)</f>
        <v>0</v>
      </c>
      <c r="AF43">
        <f>IF($X43=U$5,$N43,0)</f>
        <v>0</v>
      </c>
      <c r="AG43">
        <f>IF($X43=V$5,$N43,0)</f>
        <v>0</v>
      </c>
      <c r="AH43">
        <f>IF(X43="Tie",N43,0)</f>
        <v>0</v>
      </c>
      <c r="AI43" t="s">
        <v>171</v>
      </c>
      <c r="AJ43" t="s">
        <v>171</v>
      </c>
      <c r="AK43" t="s">
        <v>171</v>
      </c>
      <c r="AL43" t="s">
        <v>171</v>
      </c>
    </row>
    <row r="44" spans="1:38" hidden="1">
      <c r="A44">
        <v>20</v>
      </c>
      <c r="B44" t="s">
        <v>8</v>
      </c>
      <c r="C44">
        <f>IF(B44="Mississippi State",B$2,1-B$2)</f>
        <v>0</v>
      </c>
      <c r="D44" t="s">
        <v>26</v>
      </c>
      <c r="E44">
        <f>IF(D44="Kentucky",D$2,1-D$2)</f>
        <v>0</v>
      </c>
      <c r="F44" t="s">
        <v>16</v>
      </c>
      <c r="G44">
        <f>IF(F44="LSU",F$2,1-F$2)</f>
        <v>0.57499999999999996</v>
      </c>
      <c r="H44" t="s">
        <v>5</v>
      </c>
      <c r="I44">
        <f>IF(H44="Washington",H$2,1-H$2)</f>
        <v>0.443</v>
      </c>
      <c r="J44" t="s">
        <v>28</v>
      </c>
      <c r="K44">
        <f>IF(J44="Texas",J$2,1-J$2)</f>
        <v>0.77600000000000002</v>
      </c>
      <c r="L44" t="s">
        <v>15</v>
      </c>
      <c r="M44">
        <v>0.51600000000000001</v>
      </c>
      <c r="N44">
        <f>PRODUCT(C44,E44,G44,I44,K44,M44)</f>
        <v>0</v>
      </c>
      <c r="O44">
        <f>O$2+IF(Sheet1!I34=$B44,1,0)+IF(Sheet1!I35=$D44,1,0)+IF(Sheet1!I43=$F44,1.1,0)+IF(Sheet1!I44=$H44,1.1,0)+IF(Sheet1!I45=$J44,1.1,0)+IF(Sheet1!I48=$L44,1.11,0)</f>
        <v>18.21</v>
      </c>
      <c r="P44">
        <f>P$2+IF(Sheet1!J34=$B44,1,0)+IF(Sheet1!J35=$D44,1,0)+IF(Sheet1!J43=$F44,1.1,0)+IF(Sheet1!J44=$H44,1.1,0)+IF(Sheet1!J45=$J44,1.1,0)+IF(Sheet1!J48=$L44,1.11,0)</f>
        <v>26.53</v>
      </c>
      <c r="Q44">
        <f>Q$2+IF(Sheet1!K34=$B44,1,0)+IF(Sheet1!K35=$D44,1,0)+IF(Sheet1!K43=$F44,1.1,0)+IF(Sheet1!K44=$H44,1.1,0)+IF(Sheet1!K45=$J44,1.1,0)+IF(Sheet1!K48=$L44,1.11,0)</f>
        <v>26.53</v>
      </c>
      <c r="R44">
        <f>R$2+IF(Sheet1!L34=$B44,1,0)+IF(Sheet1!L35=$D44,1,0)+IF(Sheet1!L43=$F44,1.1,0)+IF(Sheet1!L44=$H44,1.1,0)+IF(Sheet1!L45=$J44,1.1,0)+IF(Sheet1!L48=$L44,1.11,0)</f>
        <v>26.53</v>
      </c>
      <c r="S44">
        <f>S$2+IF(Sheet1!M34=$B44,1,0)+IF(Sheet1!M35=$D44,1,0)+IF(Sheet1!M43=$F44,1.1,0)+IF(Sheet1!M44=$H44,1.1,0)+IF(Sheet1!M45=$J44,1.1,0)+IF(Sheet1!M48=$L44,1.11,0)</f>
        <v>25.53</v>
      </c>
      <c r="T44">
        <f>T$2+IF(Sheet1!N34=$B44,1,0)+IF(Sheet1!N35=$D44,1,0)+IF(Sheet1!N43=$F44,1.1,0)+IF(Sheet1!N44=$H44,1.1,0)+IF(Sheet1!N45=$J44,1.1,0)+IF(Sheet1!N48=$L44,1.11,0)</f>
        <v>22.43</v>
      </c>
      <c r="U44">
        <f>U$2+IF(Sheet1!O34=$B44,1,0)+IF(Sheet1!O35=$D44,1,0)+IF(Sheet1!O43=$F44,1.1,0)+IF(Sheet1!O44=$H44,1.1,0)+IF(Sheet1!O45=$J44,1.1,0)+IF(Sheet1!O48=$L44,1.11,0)</f>
        <v>26.53</v>
      </c>
      <c r="V44">
        <f>V$2+IF(Sheet1!P34=$B44,1,0)+IF(Sheet1!P35=$D44,1,0)+IF(Sheet1!P43=$F44,1.1,0)+IF(Sheet1!P44=$H44,1.1,0)+IF(Sheet1!P45=$J44,1.1,0)+IF(Sheet1!P48=$L44,1.11,0)</f>
        <v>21.33</v>
      </c>
      <c r="W44">
        <f>MAX(O44,P44,Q44,R44,S44,T44,U44,V44)</f>
        <v>26.53</v>
      </c>
      <c r="X44" t="str">
        <f>IF(Y44&gt;1,"Tie",IF(O44=W44,"Ryan",IF(P44=W44,"Becca",IF(Q44=W44,"Jason",IF(R44=W44,"Damon",IF(S44=W44,"Grandpa",IF(T44=W44,"Greta",IF(U44=W44,"Amber",IF(V44=W44,"Mom","nowinner")))))))))</f>
        <v>Tie</v>
      </c>
      <c r="Y44">
        <f>COUNTIF(O44:V44,W44)</f>
        <v>4</v>
      </c>
      <c r="Z44">
        <f>IF($X44=O$5,$N44,0)</f>
        <v>0</v>
      </c>
      <c r="AA44">
        <f>IF($X44=P$5,$N44,0)</f>
        <v>0</v>
      </c>
      <c r="AB44">
        <f>IF($X44=Q$5,$N44,0)</f>
        <v>0</v>
      </c>
      <c r="AC44">
        <f>IF($X44=R$5,$N44,0)</f>
        <v>0</v>
      </c>
      <c r="AD44">
        <f>IF($X44=S$5,$N44,0)</f>
        <v>0</v>
      </c>
      <c r="AE44">
        <f>IF($X44=T$5,$N44,0)</f>
        <v>0</v>
      </c>
      <c r="AF44">
        <f>IF($X44=U$5,$N44,0)</f>
        <v>0</v>
      </c>
      <c r="AG44">
        <f>IF($X44=V$5,$N44,0)</f>
        <v>0</v>
      </c>
      <c r="AH44">
        <f>IF(X44="Tie",N44,0)</f>
        <v>0</v>
      </c>
      <c r="AI44" t="s">
        <v>171</v>
      </c>
      <c r="AJ44" t="s">
        <v>171</v>
      </c>
      <c r="AK44" t="s">
        <v>171</v>
      </c>
      <c r="AL44" t="s">
        <v>171</v>
      </c>
    </row>
    <row r="45" spans="1:38" hidden="1">
      <c r="A45">
        <v>40</v>
      </c>
      <c r="B45" t="s">
        <v>8</v>
      </c>
      <c r="C45">
        <f>IF(B45="Mississippi State",B$2,1-B$2)</f>
        <v>0</v>
      </c>
      <c r="D45" t="s">
        <v>26</v>
      </c>
      <c r="E45">
        <f>IF(D45="Kentucky",D$2,1-D$2)</f>
        <v>0</v>
      </c>
      <c r="F45" t="s">
        <v>16</v>
      </c>
      <c r="G45">
        <f>IF(F45="LSU",F$2,1-F$2)</f>
        <v>0.57499999999999996</v>
      </c>
      <c r="H45" t="s">
        <v>5</v>
      </c>
      <c r="I45">
        <f>IF(H45="Washington",H$2,1-H$2)</f>
        <v>0.443</v>
      </c>
      <c r="J45" t="s">
        <v>28</v>
      </c>
      <c r="K45">
        <f>IF(J45="Texas",J$2,1-J$2)</f>
        <v>0.77600000000000002</v>
      </c>
      <c r="L45" t="s">
        <v>34</v>
      </c>
      <c r="M45">
        <v>0</v>
      </c>
      <c r="N45">
        <f>PRODUCT(C45,E45,G45,I45,K45,M45)</f>
        <v>0</v>
      </c>
      <c r="O45">
        <f>O$2+IF(Sheet1!I34=$B45,1,0)+IF(Sheet1!I35=$D45,1,0)+IF(Sheet1!I43=$F45,1.1,0)+IF(Sheet1!I44=$H45,1.1,0)+IF(Sheet1!I45=$J45,1.1,0)+IF(Sheet1!I48=$L45,1.11,0)</f>
        <v>18.21</v>
      </c>
      <c r="P45">
        <f>P$2+IF(Sheet1!J34=$B45,1,0)+IF(Sheet1!J35=$D45,1,0)+IF(Sheet1!J43=$F45,1.1,0)+IF(Sheet1!J44=$H45,1.1,0)+IF(Sheet1!J45=$J45,1.1,0)+IF(Sheet1!J48=$L45,1.11,0)</f>
        <v>25.42</v>
      </c>
      <c r="Q45">
        <f>Q$2+IF(Sheet1!K34=$B45,1,0)+IF(Sheet1!K35=$D45,1,0)+IF(Sheet1!K43=$F45,1.1,0)+IF(Sheet1!K44=$H45,1.1,0)+IF(Sheet1!K45=$J45,1.1,0)+IF(Sheet1!K48=$L45,1.11,0)</f>
        <v>25.42</v>
      </c>
      <c r="R45">
        <f>R$2+IF(Sheet1!L34=$B45,1,0)+IF(Sheet1!L35=$D45,1,0)+IF(Sheet1!L43=$F45,1.1,0)+IF(Sheet1!L44=$H45,1.1,0)+IF(Sheet1!L45=$J45,1.1,0)+IF(Sheet1!L48=$L45,1.11,0)</f>
        <v>25.42</v>
      </c>
      <c r="S45">
        <f>S$2+IF(Sheet1!M34=$B45,1,0)+IF(Sheet1!M35=$D45,1,0)+IF(Sheet1!M43=$F45,1.1,0)+IF(Sheet1!M44=$H45,1.1,0)+IF(Sheet1!M45=$J45,1.1,0)+IF(Sheet1!M48=$L45,1.11,0)</f>
        <v>24.42</v>
      </c>
      <c r="T45">
        <f>T$2+IF(Sheet1!N34=$B45,1,0)+IF(Sheet1!N35=$D45,1,0)+IF(Sheet1!N43=$F45,1.1,0)+IF(Sheet1!N44=$H45,1.1,0)+IF(Sheet1!N45=$J45,1.1,0)+IF(Sheet1!N48=$L45,1.11,0)</f>
        <v>21.32</v>
      </c>
      <c r="U45">
        <f>U$2+IF(Sheet1!O34=$B45,1,0)+IF(Sheet1!O35=$D45,1,0)+IF(Sheet1!O43=$F45,1.1,0)+IF(Sheet1!O44=$H45,1.1,0)+IF(Sheet1!O45=$J45,1.1,0)+IF(Sheet1!O48=$L45,1.11,0)</f>
        <v>25.42</v>
      </c>
      <c r="V45">
        <f>V$2+IF(Sheet1!P34=$B45,1,0)+IF(Sheet1!P35=$D45,1,0)+IF(Sheet1!P43=$F45,1.1,0)+IF(Sheet1!P44=$H45,1.1,0)+IF(Sheet1!P45=$J45,1.1,0)+IF(Sheet1!P48=$L45,1.11,0)</f>
        <v>20.22</v>
      </c>
      <c r="W45">
        <f>MAX(O45,P45,Q45,R45,S45,T45,U45,V45)</f>
        <v>25.42</v>
      </c>
      <c r="X45" t="str">
        <f>IF(Y45&gt;1,"Tie",IF(O45=W45,"Ryan",IF(P45=W45,"Becca",IF(Q45=W45,"Jason",IF(R45=W45,"Damon",IF(S45=W45,"Grandpa",IF(T45=W45,"Greta",IF(U45=W45,"Amber",IF(V45=W45,"Mom","nowinner")))))))))</f>
        <v>Tie</v>
      </c>
      <c r="Y45">
        <f>COUNTIF(O45:V45,W45)</f>
        <v>4</v>
      </c>
      <c r="Z45">
        <f>IF($X45=O$5,$N45,0)</f>
        <v>0</v>
      </c>
      <c r="AA45">
        <f>IF($X45=P$5,$N45,0)</f>
        <v>0</v>
      </c>
      <c r="AB45">
        <f>IF($X45=Q$5,$N45,0)</f>
        <v>0</v>
      </c>
      <c r="AC45">
        <f>IF($X45=R$5,$N45,0)</f>
        <v>0</v>
      </c>
      <c r="AD45">
        <f>IF($X45=S$5,$N45,0)</f>
        <v>0</v>
      </c>
      <c r="AE45">
        <f>IF($X45=T$5,$N45,0)</f>
        <v>0</v>
      </c>
      <c r="AF45">
        <f>IF($X45=U$5,$N45,0)</f>
        <v>0</v>
      </c>
      <c r="AG45">
        <f>IF($X45=V$5,$N45,0)</f>
        <v>0</v>
      </c>
      <c r="AH45">
        <f>IF(X45="Tie",N45,0)</f>
        <v>0</v>
      </c>
    </row>
    <row r="46" spans="1:38" hidden="1">
      <c r="A46">
        <v>41</v>
      </c>
      <c r="B46" t="s">
        <v>8</v>
      </c>
      <c r="C46">
        <f>IF(B46="Mississippi State",B$2,1-B$2)</f>
        <v>0</v>
      </c>
      <c r="D46" t="s">
        <v>26</v>
      </c>
      <c r="E46">
        <f>IF(D46="Kentucky",D$2,1-D$2)</f>
        <v>0</v>
      </c>
      <c r="F46" t="s">
        <v>16</v>
      </c>
      <c r="G46">
        <f>IF(F46="LSU",F$2,1-F$2)</f>
        <v>0.57499999999999996</v>
      </c>
      <c r="H46" t="s">
        <v>14</v>
      </c>
      <c r="I46">
        <f>IF(H46="Washington",H$2,1-H$2)</f>
        <v>0.55699999999999994</v>
      </c>
      <c r="J46" t="s">
        <v>86</v>
      </c>
      <c r="K46">
        <f>IF(J46="Texas",J$2,1-J$2)</f>
        <v>0.224</v>
      </c>
      <c r="L46" t="s">
        <v>103</v>
      </c>
      <c r="M46">
        <v>0</v>
      </c>
      <c r="N46">
        <f>PRODUCT(C46,E46,G46,I46,K46,M46)</f>
        <v>0</v>
      </c>
      <c r="O46">
        <f>O$2+IF(Sheet1!I34=$B46,1,0)+IF(Sheet1!I35=$D46,1,0)+IF(Sheet1!I43=$F46,1.1,0)+IF(Sheet1!I44=$H46,1.1,0)+IF(Sheet1!I45=$J46,1.1,0)+IF(Sheet1!I48=$L46,1.11,0)</f>
        <v>18.21</v>
      </c>
      <c r="P46">
        <f>P$2+IF(Sheet1!J34=$B46,1,0)+IF(Sheet1!J35=$D46,1,0)+IF(Sheet1!J43=$F46,1.1,0)+IF(Sheet1!J44=$H46,1.1,0)+IF(Sheet1!J45=$J46,1.1,0)+IF(Sheet1!J48=$L46,1.11,0)</f>
        <v>25.42</v>
      </c>
      <c r="Q46">
        <f>Q$2+IF(Sheet1!K34=$B46,1,0)+IF(Sheet1!K35=$D46,1,0)+IF(Sheet1!K43=$F46,1.1,0)+IF(Sheet1!K44=$H46,1.1,0)+IF(Sheet1!K45=$J46,1.1,0)+IF(Sheet1!K48=$L46,1.11,0)</f>
        <v>25.42</v>
      </c>
      <c r="R46">
        <f>R$2+IF(Sheet1!L34=$B46,1,0)+IF(Sheet1!L35=$D46,1,0)+IF(Sheet1!L43=$F46,1.1,0)+IF(Sheet1!L44=$H46,1.1,0)+IF(Sheet1!L45=$J46,1.1,0)+IF(Sheet1!L48=$L46,1.11,0)</f>
        <v>25.42</v>
      </c>
      <c r="S46">
        <f>S$2+IF(Sheet1!M34=$B46,1,0)+IF(Sheet1!M35=$D46,1,0)+IF(Sheet1!M43=$F46,1.1,0)+IF(Sheet1!M44=$H46,1.1,0)+IF(Sheet1!M45=$J46,1.1,0)+IF(Sheet1!M48=$L46,1.11,0)</f>
        <v>24.42</v>
      </c>
      <c r="T46">
        <f>T$2+IF(Sheet1!N34=$B46,1,0)+IF(Sheet1!N35=$D46,1,0)+IF(Sheet1!N43=$F46,1.1,0)+IF(Sheet1!N44=$H46,1.1,0)+IF(Sheet1!N45=$J46,1.1,0)+IF(Sheet1!N48=$L46,1.11,0)</f>
        <v>23.520000000000003</v>
      </c>
      <c r="U46">
        <f>U$2+IF(Sheet1!O34=$B46,1,0)+IF(Sheet1!O35=$D46,1,0)+IF(Sheet1!O43=$F46,1.1,0)+IF(Sheet1!O44=$H46,1.1,0)+IF(Sheet1!O45=$J46,1.1,0)+IF(Sheet1!O48=$L46,1.11,0)</f>
        <v>23.22</v>
      </c>
      <c r="V46">
        <f>V$2+IF(Sheet1!P34=$B46,1,0)+IF(Sheet1!P35=$D46,1,0)+IF(Sheet1!P43=$F46,1.1,0)+IF(Sheet1!P44=$H46,1.1,0)+IF(Sheet1!P45=$J46,1.1,0)+IF(Sheet1!P48=$L46,1.11,0)</f>
        <v>22.42</v>
      </c>
      <c r="W46">
        <f>MAX(O46,P46,Q46,R46,S46,T46,U46,V46)</f>
        <v>25.42</v>
      </c>
      <c r="X46" t="str">
        <f>IF(Y46&gt;1,"Tie",IF(O46=W46,"Ryan",IF(P46=W46,"Becca",IF(Q46=W46,"Jason",IF(R46=W46,"Damon",IF(S46=W46,"Grandpa",IF(T46=W46,"Greta",IF(U46=W46,"Amber",IF(V46=W46,"Mom","nowinner")))))))))</f>
        <v>Tie</v>
      </c>
      <c r="Y46">
        <f>COUNTIF(O46:V46,W46)</f>
        <v>3</v>
      </c>
      <c r="Z46">
        <f>IF($X46=O$5,$N46,0)</f>
        <v>0</v>
      </c>
      <c r="AA46">
        <f>IF($X46=P$5,$N46,0)</f>
        <v>0</v>
      </c>
      <c r="AB46">
        <f>IF($X46=Q$5,$N46,0)</f>
        <v>0</v>
      </c>
      <c r="AC46">
        <f>IF($X46=R$5,$N46,0)</f>
        <v>0</v>
      </c>
      <c r="AD46">
        <f>IF($X46=S$5,$N46,0)</f>
        <v>0</v>
      </c>
      <c r="AE46">
        <f>IF($X46=T$5,$N46,0)</f>
        <v>0</v>
      </c>
      <c r="AF46">
        <f>IF($X46=U$5,$N46,0)</f>
        <v>0</v>
      </c>
      <c r="AG46">
        <f>IF($X46=V$5,$N46,0)</f>
        <v>0</v>
      </c>
      <c r="AH46">
        <f>IF(X46="Tie",N46,0)</f>
        <v>0</v>
      </c>
    </row>
    <row r="47" spans="1:38" hidden="1">
      <c r="A47">
        <v>21</v>
      </c>
      <c r="B47" t="s">
        <v>8</v>
      </c>
      <c r="C47">
        <f>IF(B47="Mississippi State",B$2,1-B$2)</f>
        <v>0</v>
      </c>
      <c r="D47" t="s">
        <v>26</v>
      </c>
      <c r="E47">
        <f>IF(D47="Kentucky",D$2,1-D$2)</f>
        <v>0</v>
      </c>
      <c r="F47" t="s">
        <v>16</v>
      </c>
      <c r="G47">
        <f>IF(F47="LSU",F$2,1-F$2)</f>
        <v>0.57499999999999996</v>
      </c>
      <c r="H47" t="s">
        <v>14</v>
      </c>
      <c r="I47">
        <f>IF(H47="Washington",H$2,1-H$2)</f>
        <v>0.55699999999999994</v>
      </c>
      <c r="J47" t="s">
        <v>86</v>
      </c>
      <c r="K47">
        <f>IF(J47="Texas",J$2,1-J$2)</f>
        <v>0.224</v>
      </c>
      <c r="L47" t="s">
        <v>18</v>
      </c>
      <c r="M47">
        <f>1-0.516</f>
        <v>0.48399999999999999</v>
      </c>
      <c r="N47">
        <f>PRODUCT(C47,E47,G47,I47,K47,M47)</f>
        <v>0</v>
      </c>
      <c r="O47">
        <f>O$2+IF(Sheet1!I34=$B47,1,0)+IF(Sheet1!I35=$D47,1,0)+IF(Sheet1!I43=$F47,1.1,0)+IF(Sheet1!I44=$H47,1.1,0)+IF(Sheet1!I45=$J47,1.1,0)+IF(Sheet1!I48=$L47,1.11,0)</f>
        <v>19.32</v>
      </c>
      <c r="P47">
        <f>P$2+IF(Sheet1!J34=$B47,1,0)+IF(Sheet1!J35=$D47,1,0)+IF(Sheet1!J43=$F47,1.1,0)+IF(Sheet1!J44=$H47,1.1,0)+IF(Sheet1!J45=$J47,1.1,0)+IF(Sheet1!J48=$L47,1.11,0)</f>
        <v>25.42</v>
      </c>
      <c r="Q47">
        <f>Q$2+IF(Sheet1!K34=$B47,1,0)+IF(Sheet1!K35=$D47,1,0)+IF(Sheet1!K43=$F47,1.1,0)+IF(Sheet1!K44=$H47,1.1,0)+IF(Sheet1!K45=$J47,1.1,0)+IF(Sheet1!K48=$L47,1.11,0)</f>
        <v>25.42</v>
      </c>
      <c r="R47">
        <f>R$2+IF(Sheet1!L34=$B47,1,0)+IF(Sheet1!L35=$D47,1,0)+IF(Sheet1!L43=$F47,1.1,0)+IF(Sheet1!L44=$H47,1.1,0)+IF(Sheet1!L45=$J47,1.1,0)+IF(Sheet1!L48=$L47,1.11,0)</f>
        <v>25.42</v>
      </c>
      <c r="S47">
        <f>S$2+IF(Sheet1!M34=$B47,1,0)+IF(Sheet1!M35=$D47,1,0)+IF(Sheet1!M43=$F47,1.1,0)+IF(Sheet1!M44=$H47,1.1,0)+IF(Sheet1!M45=$J47,1.1,0)+IF(Sheet1!M48=$L47,1.11,0)</f>
        <v>24.42</v>
      </c>
      <c r="T47">
        <f>T$2+IF(Sheet1!N34=$B47,1,0)+IF(Sheet1!N35=$D47,1,0)+IF(Sheet1!N43=$F47,1.1,0)+IF(Sheet1!N44=$H47,1.1,0)+IF(Sheet1!N45=$J47,1.1,0)+IF(Sheet1!N48=$L47,1.11,0)</f>
        <v>23.520000000000003</v>
      </c>
      <c r="U47">
        <f>U$2+IF(Sheet1!O34=$B47,1,0)+IF(Sheet1!O35=$D47,1,0)+IF(Sheet1!O43=$F47,1.1,0)+IF(Sheet1!O44=$H47,1.1,0)+IF(Sheet1!O45=$J47,1.1,0)+IF(Sheet1!O48=$L47,1.11,0)</f>
        <v>23.22</v>
      </c>
      <c r="V47">
        <f>V$2+IF(Sheet1!P34=$B47,1,0)+IF(Sheet1!P35=$D47,1,0)+IF(Sheet1!P43=$F47,1.1,0)+IF(Sheet1!P44=$H47,1.1,0)+IF(Sheet1!P45=$J47,1.1,0)+IF(Sheet1!P48=$L47,1.11,0)</f>
        <v>22.42</v>
      </c>
      <c r="W47">
        <f>MAX(O47,P47,Q47,R47,S47,T47,U47,V47)</f>
        <v>25.42</v>
      </c>
      <c r="X47" t="str">
        <f>IF(Y47&gt;1,"Tie",IF(O47=W47,"Ryan",IF(P47=W47,"Becca",IF(Q47=W47,"Jason",IF(R47=W47,"Damon",IF(S47=W47,"Grandpa",IF(T47=W47,"Greta",IF(U47=W47,"Amber",IF(V47=W47,"Mom","nowinner")))))))))</f>
        <v>Tie</v>
      </c>
      <c r="Y47">
        <f>COUNTIF(O47:V47,W47)</f>
        <v>3</v>
      </c>
      <c r="Z47">
        <f>IF($X47=O$5,$N47,0)</f>
        <v>0</v>
      </c>
      <c r="AA47">
        <f>IF($X47=P$5,$N47,0)</f>
        <v>0</v>
      </c>
      <c r="AB47">
        <f>IF($X47=Q$5,$N47,0)</f>
        <v>0</v>
      </c>
      <c r="AC47">
        <f>IF($X47=R$5,$N47,0)</f>
        <v>0</v>
      </c>
      <c r="AD47">
        <f>IF($X47=S$5,$N47,0)</f>
        <v>0</v>
      </c>
      <c r="AE47">
        <f>IF($X47=T$5,$N47,0)</f>
        <v>0</v>
      </c>
      <c r="AF47">
        <f>IF($X47=U$5,$N47,0)</f>
        <v>0</v>
      </c>
      <c r="AG47">
        <f>IF($X47=V$5,$N47,0)</f>
        <v>0</v>
      </c>
      <c r="AH47">
        <f>IF(X47="Tie",N47,0)</f>
        <v>0</v>
      </c>
      <c r="AI47" t="s">
        <v>171</v>
      </c>
      <c r="AJ47" t="s">
        <v>171</v>
      </c>
      <c r="AK47" t="s">
        <v>171</v>
      </c>
      <c r="AL47" t="s">
        <v>173</v>
      </c>
    </row>
    <row r="48" spans="1:38" hidden="1">
      <c r="A48">
        <v>22</v>
      </c>
      <c r="B48" t="s">
        <v>8</v>
      </c>
      <c r="C48">
        <f>IF(B48="Mississippi State",B$2,1-B$2)</f>
        <v>0</v>
      </c>
      <c r="D48" t="s">
        <v>26</v>
      </c>
      <c r="E48">
        <f>IF(D48="Kentucky",D$2,1-D$2)</f>
        <v>0</v>
      </c>
      <c r="F48" t="s">
        <v>16</v>
      </c>
      <c r="G48">
        <f>IF(F48="LSU",F$2,1-F$2)</f>
        <v>0.57499999999999996</v>
      </c>
      <c r="H48" t="s">
        <v>14</v>
      </c>
      <c r="I48">
        <f>IF(H48="Washington",H$2,1-H$2)</f>
        <v>0.55699999999999994</v>
      </c>
      <c r="J48" t="s">
        <v>86</v>
      </c>
      <c r="K48">
        <f>IF(J48="Texas",J$2,1-J$2)</f>
        <v>0.224</v>
      </c>
      <c r="L48" t="s">
        <v>15</v>
      </c>
      <c r="M48">
        <v>0.51600000000000001</v>
      </c>
      <c r="N48">
        <f>PRODUCT(C48,E48,G48,I48,K48,M48)</f>
        <v>0</v>
      </c>
      <c r="O48">
        <f>O$2+IF(Sheet1!I34=$B48,1,0)+IF(Sheet1!I35=$D48,1,0)+IF(Sheet1!I43=$F48,1.1,0)+IF(Sheet1!I44=$H48,1.1,0)+IF(Sheet1!I45=$J48,1.1,0)+IF(Sheet1!I48=$L48,1.11,0)</f>
        <v>18.21</v>
      </c>
      <c r="P48">
        <f>P$2+IF(Sheet1!J34=$B48,1,0)+IF(Sheet1!J35=$D48,1,0)+IF(Sheet1!J43=$F48,1.1,0)+IF(Sheet1!J44=$H48,1.1,0)+IF(Sheet1!J45=$J48,1.1,0)+IF(Sheet1!J48=$L48,1.11,0)</f>
        <v>26.53</v>
      </c>
      <c r="Q48">
        <f>Q$2+IF(Sheet1!K34=$B48,1,0)+IF(Sheet1!K35=$D48,1,0)+IF(Sheet1!K43=$F48,1.1,0)+IF(Sheet1!K44=$H48,1.1,0)+IF(Sheet1!K45=$J48,1.1,0)+IF(Sheet1!K48=$L48,1.11,0)</f>
        <v>26.53</v>
      </c>
      <c r="R48">
        <f>R$2+IF(Sheet1!L34=$B48,1,0)+IF(Sheet1!L35=$D48,1,0)+IF(Sheet1!L43=$F48,1.1,0)+IF(Sheet1!L44=$H48,1.1,0)+IF(Sheet1!L45=$J48,1.1,0)+IF(Sheet1!L48=$L48,1.11,0)</f>
        <v>26.53</v>
      </c>
      <c r="S48">
        <f>S$2+IF(Sheet1!M34=$B48,1,0)+IF(Sheet1!M35=$D48,1,0)+IF(Sheet1!M43=$F48,1.1,0)+IF(Sheet1!M44=$H48,1.1,0)+IF(Sheet1!M45=$J48,1.1,0)+IF(Sheet1!M48=$L48,1.11,0)</f>
        <v>25.53</v>
      </c>
      <c r="T48">
        <f>T$2+IF(Sheet1!N34=$B48,1,0)+IF(Sheet1!N35=$D48,1,0)+IF(Sheet1!N43=$F48,1.1,0)+IF(Sheet1!N44=$H48,1.1,0)+IF(Sheet1!N45=$J48,1.1,0)+IF(Sheet1!N48=$L48,1.11,0)</f>
        <v>24.630000000000003</v>
      </c>
      <c r="U48">
        <f>U$2+IF(Sheet1!O34=$B48,1,0)+IF(Sheet1!O35=$D48,1,0)+IF(Sheet1!O43=$F48,1.1,0)+IF(Sheet1!O44=$H48,1.1,0)+IF(Sheet1!O45=$J48,1.1,0)+IF(Sheet1!O48=$L48,1.11,0)</f>
        <v>24.33</v>
      </c>
      <c r="V48">
        <f>V$2+IF(Sheet1!P34=$B48,1,0)+IF(Sheet1!P35=$D48,1,0)+IF(Sheet1!P43=$F48,1.1,0)+IF(Sheet1!P44=$H48,1.1,0)+IF(Sheet1!P45=$J48,1.1,0)+IF(Sheet1!P48=$L48,1.11,0)</f>
        <v>23.53</v>
      </c>
      <c r="W48">
        <f>MAX(O48,P48,Q48,R48,S48,T48,U48,V48)</f>
        <v>26.53</v>
      </c>
      <c r="X48" t="str">
        <f>IF(Y48&gt;1,"Tie",IF(O48=W48,"Ryan",IF(P48=W48,"Becca",IF(Q48=W48,"Jason",IF(R48=W48,"Damon",IF(S48=W48,"Grandpa",IF(T48=W48,"Greta",IF(U48=W48,"Amber",IF(V48=W48,"Mom","nowinner")))))))))</f>
        <v>Tie</v>
      </c>
      <c r="Y48">
        <f>COUNTIF(O48:V48,W48)</f>
        <v>3</v>
      </c>
      <c r="Z48">
        <f>IF($X48=O$5,$N48,0)</f>
        <v>0</v>
      </c>
      <c r="AA48">
        <f>IF($X48=P$5,$N48,0)</f>
        <v>0</v>
      </c>
      <c r="AB48">
        <f>IF($X48=Q$5,$N48,0)</f>
        <v>0</v>
      </c>
      <c r="AC48">
        <f>IF($X48=R$5,$N48,0)</f>
        <v>0</v>
      </c>
      <c r="AD48">
        <f>IF($X48=S$5,$N48,0)</f>
        <v>0</v>
      </c>
      <c r="AE48">
        <f>IF($X48=T$5,$N48,0)</f>
        <v>0</v>
      </c>
      <c r="AF48">
        <f>IF($X48=U$5,$N48,0)</f>
        <v>0</v>
      </c>
      <c r="AG48">
        <f>IF($X48=V$5,$N48,0)</f>
        <v>0</v>
      </c>
      <c r="AH48">
        <f>IF(X48="Tie",N48,0)</f>
        <v>0</v>
      </c>
      <c r="AI48" t="s">
        <v>171</v>
      </c>
      <c r="AJ48" t="s">
        <v>171</v>
      </c>
      <c r="AK48" t="s">
        <v>171</v>
      </c>
      <c r="AL48" t="s">
        <v>173</v>
      </c>
    </row>
    <row r="49" spans="1:38" hidden="1">
      <c r="A49">
        <v>44</v>
      </c>
      <c r="B49" t="s">
        <v>8</v>
      </c>
      <c r="C49">
        <f>IF(B49="Mississippi State",B$2,1-B$2)</f>
        <v>0</v>
      </c>
      <c r="D49" t="s">
        <v>26</v>
      </c>
      <c r="E49">
        <f>IF(D49="Kentucky",D$2,1-D$2)</f>
        <v>0</v>
      </c>
      <c r="F49" t="s">
        <v>16</v>
      </c>
      <c r="G49">
        <f>IF(F49="LSU",F$2,1-F$2)</f>
        <v>0.57499999999999996</v>
      </c>
      <c r="H49" t="s">
        <v>14</v>
      </c>
      <c r="I49">
        <f>IF(H49="Washington",H$2,1-H$2)</f>
        <v>0.55699999999999994</v>
      </c>
      <c r="J49" t="s">
        <v>86</v>
      </c>
      <c r="K49">
        <f>IF(J49="Texas",J$2,1-J$2)</f>
        <v>0.224</v>
      </c>
      <c r="L49" t="s">
        <v>34</v>
      </c>
      <c r="M49">
        <v>0</v>
      </c>
      <c r="N49">
        <f>PRODUCT(C49,E49,G49,I49,K49,M49)</f>
        <v>0</v>
      </c>
      <c r="O49">
        <f>O$2+IF(Sheet1!I34=$B49,1,0)+IF(Sheet1!I35=$D49,1,0)+IF(Sheet1!I43=$F49,1.1,0)+IF(Sheet1!I44=$H49,1.1,0)+IF(Sheet1!I45=$J49,1.1,0)+IF(Sheet1!I48=$L49,1.11,0)</f>
        <v>18.21</v>
      </c>
      <c r="P49">
        <f>P$2+IF(Sheet1!J34=$B49,1,0)+IF(Sheet1!J35=$D49,1,0)+IF(Sheet1!J43=$F49,1.1,0)+IF(Sheet1!J44=$H49,1.1,0)+IF(Sheet1!J45=$J49,1.1,0)+IF(Sheet1!J48=$L49,1.11,0)</f>
        <v>25.42</v>
      </c>
      <c r="Q49">
        <f>Q$2+IF(Sheet1!K34=$B49,1,0)+IF(Sheet1!K35=$D49,1,0)+IF(Sheet1!K43=$F49,1.1,0)+IF(Sheet1!K44=$H49,1.1,0)+IF(Sheet1!K45=$J49,1.1,0)+IF(Sheet1!K48=$L49,1.11,0)</f>
        <v>25.42</v>
      </c>
      <c r="R49">
        <f>R$2+IF(Sheet1!L34=$B49,1,0)+IF(Sheet1!L35=$D49,1,0)+IF(Sheet1!L43=$F49,1.1,0)+IF(Sheet1!L44=$H49,1.1,0)+IF(Sheet1!L45=$J49,1.1,0)+IF(Sheet1!L48=$L49,1.11,0)</f>
        <v>25.42</v>
      </c>
      <c r="S49">
        <f>S$2+IF(Sheet1!M34=$B49,1,0)+IF(Sheet1!M35=$D49,1,0)+IF(Sheet1!M43=$F49,1.1,0)+IF(Sheet1!M44=$H49,1.1,0)+IF(Sheet1!M45=$J49,1.1,0)+IF(Sheet1!M48=$L49,1.11,0)</f>
        <v>24.42</v>
      </c>
      <c r="T49">
        <f>T$2+IF(Sheet1!N34=$B49,1,0)+IF(Sheet1!N35=$D49,1,0)+IF(Sheet1!N43=$F49,1.1,0)+IF(Sheet1!N44=$H49,1.1,0)+IF(Sheet1!N45=$J49,1.1,0)+IF(Sheet1!N48=$L49,1.11,0)</f>
        <v>23.520000000000003</v>
      </c>
      <c r="U49">
        <f>U$2+IF(Sheet1!O34=$B49,1,0)+IF(Sheet1!O35=$D49,1,0)+IF(Sheet1!O43=$F49,1.1,0)+IF(Sheet1!O44=$H49,1.1,0)+IF(Sheet1!O45=$J49,1.1,0)+IF(Sheet1!O48=$L49,1.11,0)</f>
        <v>23.22</v>
      </c>
      <c r="V49">
        <f>V$2+IF(Sheet1!P34=$B49,1,0)+IF(Sheet1!P35=$D49,1,0)+IF(Sheet1!P43=$F49,1.1,0)+IF(Sheet1!P44=$H49,1.1,0)+IF(Sheet1!P45=$J49,1.1,0)+IF(Sheet1!P48=$L49,1.11,0)</f>
        <v>22.42</v>
      </c>
      <c r="W49">
        <f>MAX(O49,P49,Q49,R49,S49,T49,U49,V49)</f>
        <v>25.42</v>
      </c>
      <c r="X49" t="str">
        <f>IF(Y49&gt;1,"Tie",IF(O49=W49,"Ryan",IF(P49=W49,"Becca",IF(Q49=W49,"Jason",IF(R49=W49,"Damon",IF(S49=W49,"Grandpa",IF(T49=W49,"Greta",IF(U49=W49,"Amber",IF(V49=W49,"Mom","nowinner")))))))))</f>
        <v>Tie</v>
      </c>
      <c r="Y49">
        <f>COUNTIF(O49:V49,W49)</f>
        <v>3</v>
      </c>
      <c r="Z49">
        <f>IF($X49=O$5,$N49,0)</f>
        <v>0</v>
      </c>
      <c r="AA49">
        <f>IF($X49=P$5,$N49,0)</f>
        <v>0</v>
      </c>
      <c r="AB49">
        <f>IF($X49=Q$5,$N49,0)</f>
        <v>0</v>
      </c>
      <c r="AC49">
        <f>IF($X49=R$5,$N49,0)</f>
        <v>0</v>
      </c>
      <c r="AD49">
        <f>IF($X49=S$5,$N49,0)</f>
        <v>0</v>
      </c>
      <c r="AE49">
        <f>IF($X49=T$5,$N49,0)</f>
        <v>0</v>
      </c>
      <c r="AF49">
        <f>IF($X49=U$5,$N49,0)</f>
        <v>0</v>
      </c>
      <c r="AG49">
        <f>IF($X49=V$5,$N49,0)</f>
        <v>0</v>
      </c>
      <c r="AH49">
        <f>IF(X49="Tie",N49,0)</f>
        <v>0</v>
      </c>
    </row>
    <row r="50" spans="1:38" hidden="1">
      <c r="A50">
        <v>45</v>
      </c>
      <c r="B50" t="s">
        <v>8</v>
      </c>
      <c r="C50">
        <f>IF(B50="Mississippi State",B$2,1-B$2)</f>
        <v>0</v>
      </c>
      <c r="D50" t="s">
        <v>26</v>
      </c>
      <c r="E50">
        <f>IF(D50="Kentucky",D$2,1-D$2)</f>
        <v>0</v>
      </c>
      <c r="F50" t="s">
        <v>16</v>
      </c>
      <c r="G50">
        <f>IF(F50="LSU",F$2,1-F$2)</f>
        <v>0.57499999999999996</v>
      </c>
      <c r="H50" t="s">
        <v>14</v>
      </c>
      <c r="I50">
        <f>IF(H50="Washington",H$2,1-H$2)</f>
        <v>0.55699999999999994</v>
      </c>
      <c r="J50" t="s">
        <v>28</v>
      </c>
      <c r="K50">
        <f>IF(J50="Texas",J$2,1-J$2)</f>
        <v>0.77600000000000002</v>
      </c>
      <c r="L50" t="s">
        <v>103</v>
      </c>
      <c r="M50">
        <v>0</v>
      </c>
      <c r="N50">
        <f>PRODUCT(C50,E50,G50,I50,K50,M50)</f>
        <v>0</v>
      </c>
      <c r="O50">
        <f>O$2+IF(Sheet1!I34=$B50,1,0)+IF(Sheet1!I35=$D50,1,0)+IF(Sheet1!I43=$F50,1.1,0)+IF(Sheet1!I44=$H50,1.1,0)+IF(Sheet1!I45=$J50,1.1,0)+IF(Sheet1!I48=$L50,1.11,0)</f>
        <v>19.310000000000002</v>
      </c>
      <c r="P50">
        <f>P$2+IF(Sheet1!J34=$B50,1,0)+IF(Sheet1!J35=$D50,1,0)+IF(Sheet1!J43=$F50,1.1,0)+IF(Sheet1!J44=$H50,1.1,0)+IF(Sheet1!J45=$J50,1.1,0)+IF(Sheet1!J48=$L50,1.11,0)</f>
        <v>26.520000000000003</v>
      </c>
      <c r="Q50">
        <f>Q$2+IF(Sheet1!K34=$B50,1,0)+IF(Sheet1!K35=$D50,1,0)+IF(Sheet1!K43=$F50,1.1,0)+IF(Sheet1!K44=$H50,1.1,0)+IF(Sheet1!K45=$J50,1.1,0)+IF(Sheet1!K48=$L50,1.11,0)</f>
        <v>26.520000000000003</v>
      </c>
      <c r="R50">
        <f>R$2+IF(Sheet1!L34=$B50,1,0)+IF(Sheet1!L35=$D50,1,0)+IF(Sheet1!L43=$F50,1.1,0)+IF(Sheet1!L44=$H50,1.1,0)+IF(Sheet1!L45=$J50,1.1,0)+IF(Sheet1!L48=$L50,1.11,0)</f>
        <v>26.520000000000003</v>
      </c>
      <c r="S50">
        <f>S$2+IF(Sheet1!M34=$B50,1,0)+IF(Sheet1!M35=$D50,1,0)+IF(Sheet1!M43=$F50,1.1,0)+IF(Sheet1!M44=$H50,1.1,0)+IF(Sheet1!M45=$J50,1.1,0)+IF(Sheet1!M48=$L50,1.11,0)</f>
        <v>25.520000000000003</v>
      </c>
      <c r="T50">
        <f>T$2+IF(Sheet1!N34=$B50,1,0)+IF(Sheet1!N35=$D50,1,0)+IF(Sheet1!N43=$F50,1.1,0)+IF(Sheet1!N44=$H50,1.1,0)+IF(Sheet1!N45=$J50,1.1,0)+IF(Sheet1!N48=$L50,1.11,0)</f>
        <v>22.42</v>
      </c>
      <c r="U50">
        <f>U$2+IF(Sheet1!O34=$B50,1,0)+IF(Sheet1!O35=$D50,1,0)+IF(Sheet1!O43=$F50,1.1,0)+IF(Sheet1!O44=$H50,1.1,0)+IF(Sheet1!O45=$J50,1.1,0)+IF(Sheet1!O48=$L50,1.11,0)</f>
        <v>24.32</v>
      </c>
      <c r="V50">
        <f>V$2+IF(Sheet1!P34=$B50,1,0)+IF(Sheet1!P35=$D50,1,0)+IF(Sheet1!P43=$F50,1.1,0)+IF(Sheet1!P44=$H50,1.1,0)+IF(Sheet1!P45=$J50,1.1,0)+IF(Sheet1!P48=$L50,1.11,0)</f>
        <v>21.32</v>
      </c>
      <c r="W50">
        <f>MAX(O50,P50,Q50,R50,S50,T50,U50,V50)</f>
        <v>26.520000000000003</v>
      </c>
      <c r="X50" t="str">
        <f>IF(Y50&gt;1,"Tie",IF(O50=W50,"Ryan",IF(P50=W50,"Becca",IF(Q50=W50,"Jason",IF(R50=W50,"Damon",IF(S50=W50,"Grandpa",IF(T50=W50,"Greta",IF(U50=W50,"Amber",IF(V50=W50,"Mom","nowinner")))))))))</f>
        <v>Tie</v>
      </c>
      <c r="Y50">
        <f>COUNTIF(O50:V50,W50)</f>
        <v>3</v>
      </c>
      <c r="Z50">
        <f>IF($X50=O$5,$N50,0)</f>
        <v>0</v>
      </c>
      <c r="AA50">
        <f>IF($X50=P$5,$N50,0)</f>
        <v>0</v>
      </c>
      <c r="AB50">
        <f>IF($X50=Q$5,$N50,0)</f>
        <v>0</v>
      </c>
      <c r="AC50">
        <f>IF($X50=R$5,$N50,0)</f>
        <v>0</v>
      </c>
      <c r="AD50">
        <f>IF($X50=S$5,$N50,0)</f>
        <v>0</v>
      </c>
      <c r="AE50">
        <f>IF($X50=T$5,$N50,0)</f>
        <v>0</v>
      </c>
      <c r="AF50">
        <f>IF($X50=U$5,$N50,0)</f>
        <v>0</v>
      </c>
      <c r="AG50">
        <f>IF($X50=V$5,$N50,0)</f>
        <v>0</v>
      </c>
      <c r="AH50">
        <f>IF(X50="Tie",N50,0)</f>
        <v>0</v>
      </c>
    </row>
    <row r="51" spans="1:38" hidden="1">
      <c r="A51">
        <v>23</v>
      </c>
      <c r="B51" t="s">
        <v>8</v>
      </c>
      <c r="C51">
        <f>IF(B51="Mississippi State",B$2,1-B$2)</f>
        <v>0</v>
      </c>
      <c r="D51" t="s">
        <v>26</v>
      </c>
      <c r="E51">
        <f>IF(D51="Kentucky",D$2,1-D$2)</f>
        <v>0</v>
      </c>
      <c r="F51" t="s">
        <v>16</v>
      </c>
      <c r="G51">
        <f>IF(F51="LSU",F$2,1-F$2)</f>
        <v>0.57499999999999996</v>
      </c>
      <c r="H51" t="s">
        <v>14</v>
      </c>
      <c r="I51">
        <f>IF(H51="Washington",H$2,1-H$2)</f>
        <v>0.55699999999999994</v>
      </c>
      <c r="J51" t="s">
        <v>28</v>
      </c>
      <c r="K51">
        <f>IF(J51="Texas",J$2,1-J$2)</f>
        <v>0.77600000000000002</v>
      </c>
      <c r="L51" t="s">
        <v>18</v>
      </c>
      <c r="M51">
        <f>1-0.516</f>
        <v>0.48399999999999999</v>
      </c>
      <c r="N51">
        <f>PRODUCT(C51,E51,G51,I51,K51,M51)</f>
        <v>0</v>
      </c>
      <c r="O51">
        <f>O$2+IF(Sheet1!I34=$B51,1,0)+IF(Sheet1!I35=$D51,1,0)+IF(Sheet1!I43=$F51,1.1,0)+IF(Sheet1!I44=$H51,1.1,0)+IF(Sheet1!I45=$J51,1.1,0)+IF(Sheet1!I48=$L51,1.11,0)</f>
        <v>20.420000000000002</v>
      </c>
      <c r="P51">
        <f>P$2+IF(Sheet1!J34=$B51,1,0)+IF(Sheet1!J35=$D51,1,0)+IF(Sheet1!J43=$F51,1.1,0)+IF(Sheet1!J44=$H51,1.1,0)+IF(Sheet1!J45=$J51,1.1,0)+IF(Sheet1!J48=$L51,1.11,0)</f>
        <v>26.520000000000003</v>
      </c>
      <c r="Q51">
        <f>Q$2+IF(Sheet1!K34=$B51,1,0)+IF(Sheet1!K35=$D51,1,0)+IF(Sheet1!K43=$F51,1.1,0)+IF(Sheet1!K44=$H51,1.1,0)+IF(Sheet1!K45=$J51,1.1,0)+IF(Sheet1!K48=$L51,1.11,0)</f>
        <v>26.520000000000003</v>
      </c>
      <c r="R51">
        <f>R$2+IF(Sheet1!L34=$B51,1,0)+IF(Sheet1!L35=$D51,1,0)+IF(Sheet1!L43=$F51,1.1,0)+IF(Sheet1!L44=$H51,1.1,0)+IF(Sheet1!L45=$J51,1.1,0)+IF(Sheet1!L48=$L51,1.11,0)</f>
        <v>26.520000000000003</v>
      </c>
      <c r="S51">
        <f>S$2+IF(Sheet1!M34=$B51,1,0)+IF(Sheet1!M35=$D51,1,0)+IF(Sheet1!M43=$F51,1.1,0)+IF(Sheet1!M44=$H51,1.1,0)+IF(Sheet1!M45=$J51,1.1,0)+IF(Sheet1!M48=$L51,1.11,0)</f>
        <v>25.520000000000003</v>
      </c>
      <c r="T51">
        <f>T$2+IF(Sheet1!N34=$B51,1,0)+IF(Sheet1!N35=$D51,1,0)+IF(Sheet1!N43=$F51,1.1,0)+IF(Sheet1!N44=$H51,1.1,0)+IF(Sheet1!N45=$J51,1.1,0)+IF(Sheet1!N48=$L51,1.11,0)</f>
        <v>22.42</v>
      </c>
      <c r="U51">
        <f>U$2+IF(Sheet1!O34=$B51,1,0)+IF(Sheet1!O35=$D51,1,0)+IF(Sheet1!O43=$F51,1.1,0)+IF(Sheet1!O44=$H51,1.1,0)+IF(Sheet1!O45=$J51,1.1,0)+IF(Sheet1!O48=$L51,1.11,0)</f>
        <v>24.32</v>
      </c>
      <c r="V51">
        <f>V$2+IF(Sheet1!P34=$B51,1,0)+IF(Sheet1!P35=$D51,1,0)+IF(Sheet1!P43=$F51,1.1,0)+IF(Sheet1!P44=$H51,1.1,0)+IF(Sheet1!P45=$J51,1.1,0)+IF(Sheet1!P48=$L51,1.11,0)</f>
        <v>21.32</v>
      </c>
      <c r="W51">
        <f>MAX(O51,P51,Q51,R51,S51,T51,U51,V51)</f>
        <v>26.520000000000003</v>
      </c>
      <c r="X51" t="str">
        <f>IF(Y51&gt;1,"Tie",IF(O51=W51,"Ryan",IF(P51=W51,"Becca",IF(Q51=W51,"Jason",IF(R51=W51,"Damon",IF(S51=W51,"Grandpa",IF(T51=W51,"Greta",IF(U51=W51,"Amber",IF(V51=W51,"Mom","nowinner")))))))))</f>
        <v>Tie</v>
      </c>
      <c r="Y51">
        <f>COUNTIF(O51:V51,W51)</f>
        <v>3</v>
      </c>
      <c r="Z51">
        <f>IF($X51=O$5,$N51,0)</f>
        <v>0</v>
      </c>
      <c r="AA51">
        <f>IF($X51=P$5,$N51,0)</f>
        <v>0</v>
      </c>
      <c r="AB51">
        <f>IF($X51=Q$5,$N51,0)</f>
        <v>0</v>
      </c>
      <c r="AC51">
        <f>IF($X51=R$5,$N51,0)</f>
        <v>0</v>
      </c>
      <c r="AD51">
        <f>IF($X51=S$5,$N51,0)</f>
        <v>0</v>
      </c>
      <c r="AE51">
        <f>IF($X51=T$5,$N51,0)</f>
        <v>0</v>
      </c>
      <c r="AF51">
        <f>IF($X51=U$5,$N51,0)</f>
        <v>0</v>
      </c>
      <c r="AG51">
        <f>IF($X51=V$5,$N51,0)</f>
        <v>0</v>
      </c>
      <c r="AH51">
        <f>IF(X51="Tie",N51,0)</f>
        <v>0</v>
      </c>
      <c r="AI51" t="s">
        <v>171</v>
      </c>
      <c r="AJ51" t="s">
        <v>171</v>
      </c>
      <c r="AK51" t="s">
        <v>171</v>
      </c>
      <c r="AL51" t="s">
        <v>173</v>
      </c>
    </row>
    <row r="52" spans="1:38" hidden="1">
      <c r="A52">
        <v>24</v>
      </c>
      <c r="B52" t="s">
        <v>8</v>
      </c>
      <c r="C52">
        <f>IF(B52="Mississippi State",B$2,1-B$2)</f>
        <v>0</v>
      </c>
      <c r="D52" t="s">
        <v>26</v>
      </c>
      <c r="E52">
        <f>IF(D52="Kentucky",D$2,1-D$2)</f>
        <v>0</v>
      </c>
      <c r="F52" t="s">
        <v>16</v>
      </c>
      <c r="G52">
        <f>IF(F52="LSU",F$2,1-F$2)</f>
        <v>0.57499999999999996</v>
      </c>
      <c r="H52" t="s">
        <v>14</v>
      </c>
      <c r="I52">
        <f>IF(H52="Washington",H$2,1-H$2)</f>
        <v>0.55699999999999994</v>
      </c>
      <c r="J52" t="s">
        <v>28</v>
      </c>
      <c r="K52">
        <f>IF(J52="Texas",J$2,1-J$2)</f>
        <v>0.77600000000000002</v>
      </c>
      <c r="L52" t="s">
        <v>15</v>
      </c>
      <c r="M52">
        <v>0.51600000000000001</v>
      </c>
      <c r="N52">
        <f>PRODUCT(C52,E52,G52,I52,K52,M52)</f>
        <v>0</v>
      </c>
      <c r="O52">
        <f>O$2+IF(Sheet1!I34=$B52,1,0)+IF(Sheet1!I35=$D52,1,0)+IF(Sheet1!I43=$F52,1.1,0)+IF(Sheet1!I44=$H52,1.1,0)+IF(Sheet1!I45=$J52,1.1,0)+IF(Sheet1!I48=$L52,1.11,0)</f>
        <v>19.310000000000002</v>
      </c>
      <c r="P52">
        <f>P$2+IF(Sheet1!J34=$B52,1,0)+IF(Sheet1!J35=$D52,1,0)+IF(Sheet1!J43=$F52,1.1,0)+IF(Sheet1!J44=$H52,1.1,0)+IF(Sheet1!J45=$J52,1.1,0)+IF(Sheet1!J48=$L52,1.11,0)</f>
        <v>27.630000000000003</v>
      </c>
      <c r="Q52">
        <f>Q$2+IF(Sheet1!K34=$B52,1,0)+IF(Sheet1!K35=$D52,1,0)+IF(Sheet1!K43=$F52,1.1,0)+IF(Sheet1!K44=$H52,1.1,0)+IF(Sheet1!K45=$J52,1.1,0)+IF(Sheet1!K48=$L52,1.11,0)</f>
        <v>27.630000000000003</v>
      </c>
      <c r="R52">
        <f>R$2+IF(Sheet1!L34=$B52,1,0)+IF(Sheet1!L35=$D52,1,0)+IF(Sheet1!L43=$F52,1.1,0)+IF(Sheet1!L44=$H52,1.1,0)+IF(Sheet1!L45=$J52,1.1,0)+IF(Sheet1!L48=$L52,1.11,0)</f>
        <v>27.630000000000003</v>
      </c>
      <c r="S52">
        <f>S$2+IF(Sheet1!M34=$B52,1,0)+IF(Sheet1!M35=$D52,1,0)+IF(Sheet1!M43=$F52,1.1,0)+IF(Sheet1!M44=$H52,1.1,0)+IF(Sheet1!M45=$J52,1.1,0)+IF(Sheet1!M48=$L52,1.11,0)</f>
        <v>26.630000000000003</v>
      </c>
      <c r="T52">
        <f>T$2+IF(Sheet1!N34=$B52,1,0)+IF(Sheet1!N35=$D52,1,0)+IF(Sheet1!N43=$F52,1.1,0)+IF(Sheet1!N44=$H52,1.1,0)+IF(Sheet1!N45=$J52,1.1,0)+IF(Sheet1!N48=$L52,1.11,0)</f>
        <v>23.53</v>
      </c>
      <c r="U52">
        <f>U$2+IF(Sheet1!O34=$B52,1,0)+IF(Sheet1!O35=$D52,1,0)+IF(Sheet1!O43=$F52,1.1,0)+IF(Sheet1!O44=$H52,1.1,0)+IF(Sheet1!O45=$J52,1.1,0)+IF(Sheet1!O48=$L52,1.11,0)</f>
        <v>25.43</v>
      </c>
      <c r="V52">
        <f>V$2+IF(Sheet1!P34=$B52,1,0)+IF(Sheet1!P35=$D52,1,0)+IF(Sheet1!P43=$F52,1.1,0)+IF(Sheet1!P44=$H52,1.1,0)+IF(Sheet1!P45=$J52,1.1,0)+IF(Sheet1!P48=$L52,1.11,0)</f>
        <v>22.43</v>
      </c>
      <c r="W52">
        <f>MAX(O52,P52,Q52,R52,S52,T52,U52,V52)</f>
        <v>27.630000000000003</v>
      </c>
      <c r="X52" t="str">
        <f>IF(Y52&gt;1,"Tie",IF(O52=W52,"Ryan",IF(P52=W52,"Becca",IF(Q52=W52,"Jason",IF(R52=W52,"Damon",IF(S52=W52,"Grandpa",IF(T52=W52,"Greta",IF(U52=W52,"Amber",IF(V52=W52,"Mom","nowinner")))))))))</f>
        <v>Tie</v>
      </c>
      <c r="Y52">
        <f>COUNTIF(O52:V52,W52)</f>
        <v>3</v>
      </c>
      <c r="Z52">
        <f>IF($X52=O$5,$N52,0)</f>
        <v>0</v>
      </c>
      <c r="AA52">
        <f>IF($X52=P$5,$N52,0)</f>
        <v>0</v>
      </c>
      <c r="AB52">
        <f>IF($X52=Q$5,$N52,0)</f>
        <v>0</v>
      </c>
      <c r="AC52">
        <f>IF($X52=R$5,$N52,0)</f>
        <v>0</v>
      </c>
      <c r="AD52">
        <f>IF($X52=S$5,$N52,0)</f>
        <v>0</v>
      </c>
      <c r="AE52">
        <f>IF($X52=T$5,$N52,0)</f>
        <v>0</v>
      </c>
      <c r="AF52">
        <f>IF($X52=U$5,$N52,0)</f>
        <v>0</v>
      </c>
      <c r="AG52">
        <f>IF($X52=V$5,$N52,0)</f>
        <v>0</v>
      </c>
      <c r="AH52">
        <f>IF(X52="Tie",N52,0)</f>
        <v>0</v>
      </c>
      <c r="AI52" t="s">
        <v>171</v>
      </c>
      <c r="AJ52" t="s">
        <v>171</v>
      </c>
      <c r="AK52" t="s">
        <v>171</v>
      </c>
      <c r="AL52" t="s">
        <v>173</v>
      </c>
    </row>
    <row r="53" spans="1:38" hidden="1">
      <c r="A53">
        <v>48</v>
      </c>
      <c r="B53" t="s">
        <v>8</v>
      </c>
      <c r="C53">
        <f>IF(B53="Mississippi State",B$2,1-B$2)</f>
        <v>0</v>
      </c>
      <c r="D53" t="s">
        <v>26</v>
      </c>
      <c r="E53">
        <f>IF(D53="Kentucky",D$2,1-D$2)</f>
        <v>0</v>
      </c>
      <c r="F53" t="s">
        <v>16</v>
      </c>
      <c r="G53">
        <f>IF(F53="LSU",F$2,1-F$2)</f>
        <v>0.57499999999999996</v>
      </c>
      <c r="H53" t="s">
        <v>14</v>
      </c>
      <c r="I53">
        <f>IF(H53="Washington",H$2,1-H$2)</f>
        <v>0.55699999999999994</v>
      </c>
      <c r="J53" t="s">
        <v>28</v>
      </c>
      <c r="K53">
        <f>IF(J53="Texas",J$2,1-J$2)</f>
        <v>0.77600000000000002</v>
      </c>
      <c r="L53" t="s">
        <v>34</v>
      </c>
      <c r="M53">
        <v>0</v>
      </c>
      <c r="N53">
        <f>PRODUCT(C53,E53,G53,I53,K53,M53)</f>
        <v>0</v>
      </c>
      <c r="O53">
        <f>O$2+IF(Sheet1!I34=$B53,1,0)+IF(Sheet1!I35=$D53,1,0)+IF(Sheet1!I43=$F53,1.1,0)+IF(Sheet1!I44=$H53,1.1,0)+IF(Sheet1!I45=$J53,1.1,0)+IF(Sheet1!I48=$L53,1.11,0)</f>
        <v>19.310000000000002</v>
      </c>
      <c r="P53">
        <f>P$2+IF(Sheet1!J34=$B53,1,0)+IF(Sheet1!J35=$D53,1,0)+IF(Sheet1!J43=$F53,1.1,0)+IF(Sheet1!J44=$H53,1.1,0)+IF(Sheet1!J45=$J53,1.1,0)+IF(Sheet1!J48=$L53,1.11,0)</f>
        <v>26.520000000000003</v>
      </c>
      <c r="Q53">
        <f>Q$2+IF(Sheet1!K34=$B53,1,0)+IF(Sheet1!K35=$D53,1,0)+IF(Sheet1!K43=$F53,1.1,0)+IF(Sheet1!K44=$H53,1.1,0)+IF(Sheet1!K45=$J53,1.1,0)+IF(Sheet1!K48=$L53,1.11,0)</f>
        <v>26.520000000000003</v>
      </c>
      <c r="R53">
        <f>R$2+IF(Sheet1!L34=$B53,1,0)+IF(Sheet1!L35=$D53,1,0)+IF(Sheet1!L43=$F53,1.1,0)+IF(Sheet1!L44=$H53,1.1,0)+IF(Sheet1!L45=$J53,1.1,0)+IF(Sheet1!L48=$L53,1.11,0)</f>
        <v>26.520000000000003</v>
      </c>
      <c r="S53">
        <f>S$2+IF(Sheet1!M34=$B53,1,0)+IF(Sheet1!M35=$D53,1,0)+IF(Sheet1!M43=$F53,1.1,0)+IF(Sheet1!M44=$H53,1.1,0)+IF(Sheet1!M45=$J53,1.1,0)+IF(Sheet1!M48=$L53,1.11,0)</f>
        <v>25.520000000000003</v>
      </c>
      <c r="T53">
        <f>T$2+IF(Sheet1!N34=$B53,1,0)+IF(Sheet1!N35=$D53,1,0)+IF(Sheet1!N43=$F53,1.1,0)+IF(Sheet1!N44=$H53,1.1,0)+IF(Sheet1!N45=$J53,1.1,0)+IF(Sheet1!N48=$L53,1.11,0)</f>
        <v>22.42</v>
      </c>
      <c r="U53">
        <f>U$2+IF(Sheet1!O34=$B53,1,0)+IF(Sheet1!O35=$D53,1,0)+IF(Sheet1!O43=$F53,1.1,0)+IF(Sheet1!O44=$H53,1.1,0)+IF(Sheet1!O45=$J53,1.1,0)+IF(Sheet1!O48=$L53,1.11,0)</f>
        <v>24.32</v>
      </c>
      <c r="V53">
        <f>V$2+IF(Sheet1!P34=$B53,1,0)+IF(Sheet1!P35=$D53,1,0)+IF(Sheet1!P43=$F53,1.1,0)+IF(Sheet1!P44=$H53,1.1,0)+IF(Sheet1!P45=$J53,1.1,0)+IF(Sheet1!P48=$L53,1.11,0)</f>
        <v>21.32</v>
      </c>
      <c r="W53">
        <f>MAX(O53,P53,Q53,R53,S53,T53,U53,V53)</f>
        <v>26.520000000000003</v>
      </c>
      <c r="X53" t="str">
        <f>IF(Y53&gt;1,"Tie",IF(O53=W53,"Ryan",IF(P53=W53,"Becca",IF(Q53=W53,"Jason",IF(R53=W53,"Damon",IF(S53=W53,"Grandpa",IF(T53=W53,"Greta",IF(U53=W53,"Amber",IF(V53=W53,"Mom","nowinner")))))))))</f>
        <v>Tie</v>
      </c>
      <c r="Y53">
        <f>COUNTIF(O53:V53,W53)</f>
        <v>3</v>
      </c>
      <c r="Z53">
        <f>IF($X53=O$5,$N53,0)</f>
        <v>0</v>
      </c>
      <c r="AA53">
        <f>IF($X53=P$5,$N53,0)</f>
        <v>0</v>
      </c>
      <c r="AB53">
        <f>IF($X53=Q$5,$N53,0)</f>
        <v>0</v>
      </c>
      <c r="AC53">
        <f>IF($X53=R$5,$N53,0)</f>
        <v>0</v>
      </c>
      <c r="AD53">
        <f>IF($X53=S$5,$N53,0)</f>
        <v>0</v>
      </c>
      <c r="AE53">
        <f>IF($X53=T$5,$N53,0)</f>
        <v>0</v>
      </c>
      <c r="AF53">
        <f>IF($X53=U$5,$N53,0)</f>
        <v>0</v>
      </c>
      <c r="AG53">
        <f>IF($X53=V$5,$N53,0)</f>
        <v>0</v>
      </c>
      <c r="AH53">
        <f>IF(X53="Tie",N53,0)</f>
        <v>0</v>
      </c>
    </row>
    <row r="54" spans="1:38" hidden="1">
      <c r="A54">
        <v>49</v>
      </c>
      <c r="B54" t="s">
        <v>8</v>
      </c>
      <c r="C54">
        <f>IF(B54="Mississippi State",B$2,1-B$2)</f>
        <v>0</v>
      </c>
      <c r="D54" t="s">
        <v>26</v>
      </c>
      <c r="E54">
        <f>IF(D54="Kentucky",D$2,1-D$2)</f>
        <v>0</v>
      </c>
      <c r="F54" t="s">
        <v>105</v>
      </c>
      <c r="G54">
        <f>IF(F54="LSU",F$2,1-F$2)</f>
        <v>0.42500000000000004</v>
      </c>
      <c r="H54" t="s">
        <v>5</v>
      </c>
      <c r="I54">
        <f>IF(H54="Washington",H$2,1-H$2)</f>
        <v>0.443</v>
      </c>
      <c r="J54" t="s">
        <v>86</v>
      </c>
      <c r="K54">
        <f>IF(J54="Texas",J$2,1-J$2)</f>
        <v>0.224</v>
      </c>
      <c r="L54" t="s">
        <v>103</v>
      </c>
      <c r="M54">
        <v>0</v>
      </c>
      <c r="N54">
        <f>PRODUCT(C54,E54,G54,I54,K54,M54)</f>
        <v>0</v>
      </c>
      <c r="O54">
        <f>O$2+IF(Sheet1!I34=$B54,1,0)+IF(Sheet1!I35=$D54,1,0)+IF(Sheet1!I43=$F54,1.1,0)+IF(Sheet1!I44=$H54,1.1,0)+IF(Sheet1!I45=$J54,1.1,0)+IF(Sheet1!I48=$L54,1.11,0)</f>
        <v>18.21</v>
      </c>
      <c r="P54">
        <f>P$2+IF(Sheet1!J34=$B54,1,0)+IF(Sheet1!J35=$D54,1,0)+IF(Sheet1!J43=$F54,1.1,0)+IF(Sheet1!J44=$H54,1.1,0)+IF(Sheet1!J45=$J54,1.1,0)+IF(Sheet1!J48=$L54,1.11,0)</f>
        <v>23.22</v>
      </c>
      <c r="Q54">
        <f>Q$2+IF(Sheet1!K34=$B54,1,0)+IF(Sheet1!K35=$D54,1,0)+IF(Sheet1!K43=$F54,1.1,0)+IF(Sheet1!K44=$H54,1.1,0)+IF(Sheet1!K45=$J54,1.1,0)+IF(Sheet1!K48=$L54,1.11,0)</f>
        <v>23.22</v>
      </c>
      <c r="R54">
        <f>R$2+IF(Sheet1!L34=$B54,1,0)+IF(Sheet1!L35=$D54,1,0)+IF(Sheet1!L43=$F54,1.1,0)+IF(Sheet1!L44=$H54,1.1,0)+IF(Sheet1!L45=$J54,1.1,0)+IF(Sheet1!L48=$L54,1.11,0)</f>
        <v>23.22</v>
      </c>
      <c r="S54">
        <f>S$2+IF(Sheet1!M34=$B54,1,0)+IF(Sheet1!M35=$D54,1,0)+IF(Sheet1!M43=$F54,1.1,0)+IF(Sheet1!M44=$H54,1.1,0)+IF(Sheet1!M45=$J54,1.1,0)+IF(Sheet1!M48=$L54,1.11,0)</f>
        <v>22.22</v>
      </c>
      <c r="T54">
        <f>T$2+IF(Sheet1!N34=$B54,1,0)+IF(Sheet1!N35=$D54,1,0)+IF(Sheet1!N43=$F54,1.1,0)+IF(Sheet1!N44=$H54,1.1,0)+IF(Sheet1!N45=$J54,1.1,0)+IF(Sheet1!N48=$L54,1.11,0)</f>
        <v>21.32</v>
      </c>
      <c r="U54">
        <f>U$2+IF(Sheet1!O34=$B54,1,0)+IF(Sheet1!O35=$D54,1,0)+IF(Sheet1!O43=$F54,1.1,0)+IF(Sheet1!O44=$H54,1.1,0)+IF(Sheet1!O45=$J54,1.1,0)+IF(Sheet1!O48=$L54,1.11,0)</f>
        <v>25.42</v>
      </c>
      <c r="V54">
        <f>V$2+IF(Sheet1!P34=$B54,1,0)+IF(Sheet1!P35=$D54,1,0)+IF(Sheet1!P43=$F54,1.1,0)+IF(Sheet1!P44=$H54,1.1,0)+IF(Sheet1!P45=$J54,1.1,0)+IF(Sheet1!P48=$L54,1.11,0)</f>
        <v>22.42</v>
      </c>
      <c r="W54">
        <f>MAX(O54,P54,Q54,R54,S54,T54,U54,V54)</f>
        <v>25.42</v>
      </c>
      <c r="X54" t="str">
        <f>IF(Y54&gt;1,"Tie",IF(O54=W54,"Ryan",IF(P54=W54,"Becca",IF(Q54=W54,"Jason",IF(R54=W54,"Damon",IF(S54=W54,"Grandpa",IF(T54=W54,"Greta",IF(U54=W54,"Amber",IF(V54=W54,"Mom","nowinner")))))))))</f>
        <v>Amber</v>
      </c>
      <c r="Y54">
        <f>COUNTIF(O54:V54,W54)</f>
        <v>1</v>
      </c>
      <c r="Z54">
        <f>IF($X54=O$5,$N54,0)</f>
        <v>0</v>
      </c>
      <c r="AA54">
        <f>IF($X54=P$5,$N54,0)</f>
        <v>0</v>
      </c>
      <c r="AB54">
        <f>IF($X54=Q$5,$N54,0)</f>
        <v>0</v>
      </c>
      <c r="AC54">
        <f>IF($X54=R$5,$N54,0)</f>
        <v>0</v>
      </c>
      <c r="AD54">
        <f>IF($X54=S$5,$N54,0)</f>
        <v>0</v>
      </c>
      <c r="AE54">
        <f>IF($X54=T$5,$N54,0)</f>
        <v>0</v>
      </c>
      <c r="AF54">
        <f>IF($X54=U$5,$N54,0)</f>
        <v>0</v>
      </c>
      <c r="AG54">
        <f>IF($X54=V$5,$N54,0)</f>
        <v>0</v>
      </c>
      <c r="AH54">
        <f>IF(X54="Tie",N54,0)</f>
        <v>0</v>
      </c>
    </row>
    <row r="55" spans="1:38" hidden="1">
      <c r="A55">
        <v>25</v>
      </c>
      <c r="B55" t="s">
        <v>8</v>
      </c>
      <c r="C55">
        <f>IF(B55="Mississippi State",B$2,1-B$2)</f>
        <v>0</v>
      </c>
      <c r="D55" t="s">
        <v>26</v>
      </c>
      <c r="E55">
        <f>IF(D55="Kentucky",D$2,1-D$2)</f>
        <v>0</v>
      </c>
      <c r="F55" t="s">
        <v>105</v>
      </c>
      <c r="G55">
        <f>IF(F55="LSU",F$2,1-F$2)</f>
        <v>0.42500000000000004</v>
      </c>
      <c r="H55" t="s">
        <v>5</v>
      </c>
      <c r="I55">
        <f>IF(H55="Washington",H$2,1-H$2)</f>
        <v>0.443</v>
      </c>
      <c r="J55" t="s">
        <v>86</v>
      </c>
      <c r="K55">
        <f>IF(J55="Texas",J$2,1-J$2)</f>
        <v>0.224</v>
      </c>
      <c r="L55" t="s">
        <v>18</v>
      </c>
      <c r="M55">
        <f>1-0.516</f>
        <v>0.48399999999999999</v>
      </c>
      <c r="N55">
        <f>PRODUCT(C55,E55,G55,I55,K55,M55)</f>
        <v>0</v>
      </c>
      <c r="O55">
        <f>O$2+IF(Sheet1!I34=$B55,1,0)+IF(Sheet1!I35=$D55,1,0)+IF(Sheet1!I43=$F55,1.1,0)+IF(Sheet1!I44=$H55,1.1,0)+IF(Sheet1!I45=$J55,1.1,0)+IF(Sheet1!I48=$L55,1.11,0)</f>
        <v>19.32</v>
      </c>
      <c r="P55">
        <f>P$2+IF(Sheet1!J34=$B55,1,0)+IF(Sheet1!J35=$D55,1,0)+IF(Sheet1!J43=$F55,1.1,0)+IF(Sheet1!J44=$H55,1.1,0)+IF(Sheet1!J45=$J55,1.1,0)+IF(Sheet1!J48=$L55,1.11,0)</f>
        <v>23.22</v>
      </c>
      <c r="Q55">
        <f>Q$2+IF(Sheet1!K34=$B55,1,0)+IF(Sheet1!K35=$D55,1,0)+IF(Sheet1!K43=$F55,1.1,0)+IF(Sheet1!K44=$H55,1.1,0)+IF(Sheet1!K45=$J55,1.1,0)+IF(Sheet1!K48=$L55,1.11,0)</f>
        <v>23.22</v>
      </c>
      <c r="R55">
        <f>R$2+IF(Sheet1!L34=$B55,1,0)+IF(Sheet1!L35=$D55,1,0)+IF(Sheet1!L43=$F55,1.1,0)+IF(Sheet1!L44=$H55,1.1,0)+IF(Sheet1!L45=$J55,1.1,0)+IF(Sheet1!L48=$L55,1.11,0)</f>
        <v>23.22</v>
      </c>
      <c r="S55">
        <f>S$2+IF(Sheet1!M34=$B55,1,0)+IF(Sheet1!M35=$D55,1,0)+IF(Sheet1!M43=$F55,1.1,0)+IF(Sheet1!M44=$H55,1.1,0)+IF(Sheet1!M45=$J55,1.1,0)+IF(Sheet1!M48=$L55,1.11,0)</f>
        <v>22.22</v>
      </c>
      <c r="T55">
        <f>T$2+IF(Sheet1!N34=$B55,1,0)+IF(Sheet1!N35=$D55,1,0)+IF(Sheet1!N43=$F55,1.1,0)+IF(Sheet1!N44=$H55,1.1,0)+IF(Sheet1!N45=$J55,1.1,0)+IF(Sheet1!N48=$L55,1.11,0)</f>
        <v>21.32</v>
      </c>
      <c r="U55">
        <f>U$2+IF(Sheet1!O34=$B55,1,0)+IF(Sheet1!O35=$D55,1,0)+IF(Sheet1!O43=$F55,1.1,0)+IF(Sheet1!O44=$H55,1.1,0)+IF(Sheet1!O45=$J55,1.1,0)+IF(Sheet1!O48=$L55,1.11,0)</f>
        <v>25.42</v>
      </c>
      <c r="V55">
        <f>V$2+IF(Sheet1!P34=$B55,1,0)+IF(Sheet1!P35=$D55,1,0)+IF(Sheet1!P43=$F55,1.1,0)+IF(Sheet1!P44=$H55,1.1,0)+IF(Sheet1!P45=$J55,1.1,0)+IF(Sheet1!P48=$L55,1.11,0)</f>
        <v>22.42</v>
      </c>
      <c r="W55">
        <f>MAX(O55,P55,Q55,R55,S55,T55,U55,V55)</f>
        <v>25.42</v>
      </c>
      <c r="X55" t="str">
        <f>IF(Y55&gt;1,"Tie",IF(O55=W55,"Ryan",IF(P55=W55,"Becca",IF(Q55=W55,"Jason",IF(R55=W55,"Damon",IF(S55=W55,"Grandpa",IF(T55=W55,"Greta",IF(U55=W55,"Amber",IF(V55=W55,"Mom","nowinner")))))))))</f>
        <v>Amber</v>
      </c>
      <c r="Y55">
        <f>COUNTIF(O55:V55,W55)</f>
        <v>1</v>
      </c>
      <c r="Z55">
        <f>IF($X55=O$5,$N55,0)</f>
        <v>0</v>
      </c>
      <c r="AA55">
        <f>IF($X55=P$5,$N55,0)</f>
        <v>0</v>
      </c>
      <c r="AB55">
        <f>IF($X55=Q$5,$N55,0)</f>
        <v>0</v>
      </c>
      <c r="AC55">
        <f>IF($X55=R$5,$N55,0)</f>
        <v>0</v>
      </c>
      <c r="AD55">
        <f>IF($X55=S$5,$N55,0)</f>
        <v>0</v>
      </c>
      <c r="AE55">
        <f>IF($X55=T$5,$N55,0)</f>
        <v>0</v>
      </c>
      <c r="AF55">
        <f>IF($X55=U$5,$N55,0)</f>
        <v>0</v>
      </c>
      <c r="AG55">
        <f>IF($X55=V$5,$N55,0)</f>
        <v>0</v>
      </c>
      <c r="AH55">
        <f>IF(X55="Tie",N55,0)</f>
        <v>0</v>
      </c>
    </row>
    <row r="56" spans="1:38" hidden="1">
      <c r="A56">
        <v>26</v>
      </c>
      <c r="B56" t="s">
        <v>8</v>
      </c>
      <c r="C56">
        <f>IF(B56="Mississippi State",B$2,1-B$2)</f>
        <v>0</v>
      </c>
      <c r="D56" t="s">
        <v>26</v>
      </c>
      <c r="E56">
        <f>IF(D56="Kentucky",D$2,1-D$2)</f>
        <v>0</v>
      </c>
      <c r="F56" t="s">
        <v>105</v>
      </c>
      <c r="G56">
        <f>IF(F56="LSU",F$2,1-F$2)</f>
        <v>0.42500000000000004</v>
      </c>
      <c r="H56" t="s">
        <v>5</v>
      </c>
      <c r="I56">
        <f>IF(H56="Washington",H$2,1-H$2)</f>
        <v>0.443</v>
      </c>
      <c r="J56" t="s">
        <v>86</v>
      </c>
      <c r="K56">
        <f>IF(J56="Texas",J$2,1-J$2)</f>
        <v>0.224</v>
      </c>
      <c r="L56" t="s">
        <v>15</v>
      </c>
      <c r="M56">
        <v>0.51600000000000001</v>
      </c>
      <c r="N56">
        <f>PRODUCT(C56,E56,G56,I56,K56,M56)</f>
        <v>0</v>
      </c>
      <c r="O56">
        <f>O$2+IF(Sheet1!I34=$B56,1,0)+IF(Sheet1!I35=$D56,1,0)+IF(Sheet1!I43=$F56,1.1,0)+IF(Sheet1!I44=$H56,1.1,0)+IF(Sheet1!I45=$J56,1.1,0)+IF(Sheet1!I48=$L56,1.11,0)</f>
        <v>18.21</v>
      </c>
      <c r="P56">
        <f>P$2+IF(Sheet1!J34=$B56,1,0)+IF(Sheet1!J35=$D56,1,0)+IF(Sheet1!J43=$F56,1.1,0)+IF(Sheet1!J44=$H56,1.1,0)+IF(Sheet1!J45=$J56,1.1,0)+IF(Sheet1!J48=$L56,1.11,0)</f>
        <v>24.33</v>
      </c>
      <c r="Q56">
        <f>Q$2+IF(Sheet1!K34=$B56,1,0)+IF(Sheet1!K35=$D56,1,0)+IF(Sheet1!K43=$F56,1.1,0)+IF(Sheet1!K44=$H56,1.1,0)+IF(Sheet1!K45=$J56,1.1,0)+IF(Sheet1!K48=$L56,1.11,0)</f>
        <v>24.33</v>
      </c>
      <c r="R56">
        <f>R$2+IF(Sheet1!L34=$B56,1,0)+IF(Sheet1!L35=$D56,1,0)+IF(Sheet1!L43=$F56,1.1,0)+IF(Sheet1!L44=$H56,1.1,0)+IF(Sheet1!L45=$J56,1.1,0)+IF(Sheet1!L48=$L56,1.11,0)</f>
        <v>24.33</v>
      </c>
      <c r="S56">
        <f>S$2+IF(Sheet1!M34=$B56,1,0)+IF(Sheet1!M35=$D56,1,0)+IF(Sheet1!M43=$F56,1.1,0)+IF(Sheet1!M44=$H56,1.1,0)+IF(Sheet1!M45=$J56,1.1,0)+IF(Sheet1!M48=$L56,1.11,0)</f>
        <v>23.33</v>
      </c>
      <c r="T56">
        <f>T$2+IF(Sheet1!N34=$B56,1,0)+IF(Sheet1!N35=$D56,1,0)+IF(Sheet1!N43=$F56,1.1,0)+IF(Sheet1!N44=$H56,1.1,0)+IF(Sheet1!N45=$J56,1.1,0)+IF(Sheet1!N48=$L56,1.11,0)</f>
        <v>22.43</v>
      </c>
      <c r="U56">
        <f>U$2+IF(Sheet1!O34=$B56,1,0)+IF(Sheet1!O35=$D56,1,0)+IF(Sheet1!O43=$F56,1.1,0)+IF(Sheet1!O44=$H56,1.1,0)+IF(Sheet1!O45=$J56,1.1,0)+IF(Sheet1!O48=$L56,1.11,0)</f>
        <v>26.53</v>
      </c>
      <c r="V56">
        <f>V$2+IF(Sheet1!P34=$B56,1,0)+IF(Sheet1!P35=$D56,1,0)+IF(Sheet1!P43=$F56,1.1,0)+IF(Sheet1!P44=$H56,1.1,0)+IF(Sheet1!P45=$J56,1.1,0)+IF(Sheet1!P48=$L56,1.11,0)</f>
        <v>23.53</v>
      </c>
      <c r="W56">
        <f>MAX(O56,P56,Q56,R56,S56,T56,U56,V56)</f>
        <v>26.53</v>
      </c>
      <c r="X56" t="str">
        <f>IF(Y56&gt;1,"Tie",IF(O56=W56,"Ryan",IF(P56=W56,"Becca",IF(Q56=W56,"Jason",IF(R56=W56,"Damon",IF(S56=W56,"Grandpa",IF(T56=W56,"Greta",IF(U56=W56,"Amber",IF(V56=W56,"Mom","nowinner")))))))))</f>
        <v>Amber</v>
      </c>
      <c r="Y56">
        <f>COUNTIF(O56:V56,W56)</f>
        <v>1</v>
      </c>
      <c r="Z56">
        <f>IF($X56=O$5,$N56,0)</f>
        <v>0</v>
      </c>
      <c r="AA56">
        <f>IF($X56=P$5,$N56,0)</f>
        <v>0</v>
      </c>
      <c r="AB56">
        <f>IF($X56=Q$5,$N56,0)</f>
        <v>0</v>
      </c>
      <c r="AC56">
        <f>IF($X56=R$5,$N56,0)</f>
        <v>0</v>
      </c>
      <c r="AD56">
        <f>IF($X56=S$5,$N56,0)</f>
        <v>0</v>
      </c>
      <c r="AE56">
        <f>IF($X56=T$5,$N56,0)</f>
        <v>0</v>
      </c>
      <c r="AF56">
        <f>IF($X56=U$5,$N56,0)</f>
        <v>0</v>
      </c>
      <c r="AG56">
        <f>IF($X56=V$5,$N56,0)</f>
        <v>0</v>
      </c>
      <c r="AH56">
        <f>IF(X56="Tie",N56,0)</f>
        <v>0</v>
      </c>
    </row>
    <row r="57" spans="1:38" hidden="1">
      <c r="A57">
        <v>52</v>
      </c>
      <c r="B57" t="s">
        <v>8</v>
      </c>
      <c r="C57">
        <f>IF(B57="Mississippi State",B$2,1-B$2)</f>
        <v>0</v>
      </c>
      <c r="D57" t="s">
        <v>26</v>
      </c>
      <c r="E57">
        <f>IF(D57="Kentucky",D$2,1-D$2)</f>
        <v>0</v>
      </c>
      <c r="F57" t="s">
        <v>105</v>
      </c>
      <c r="G57">
        <f>IF(F57="LSU",F$2,1-F$2)</f>
        <v>0.42500000000000004</v>
      </c>
      <c r="H57" t="s">
        <v>5</v>
      </c>
      <c r="I57">
        <f>IF(H57="Washington",H$2,1-H$2)</f>
        <v>0.443</v>
      </c>
      <c r="J57" t="s">
        <v>86</v>
      </c>
      <c r="K57">
        <f>IF(J57="Texas",J$2,1-J$2)</f>
        <v>0.224</v>
      </c>
      <c r="L57" t="s">
        <v>34</v>
      </c>
      <c r="M57">
        <v>0</v>
      </c>
      <c r="N57">
        <f>PRODUCT(C57,E57,G57,I57,K57,M57)</f>
        <v>0</v>
      </c>
      <c r="O57">
        <f>O$2+IF(Sheet1!I34=$B57,1,0)+IF(Sheet1!I35=$D57,1,0)+IF(Sheet1!I43=$F57,1.1,0)+IF(Sheet1!I44=$H57,1.1,0)+IF(Sheet1!I45=$J57,1.1,0)+IF(Sheet1!I48=$L57,1.11,0)</f>
        <v>18.21</v>
      </c>
      <c r="P57">
        <f>P$2+IF(Sheet1!J34=$B57,1,0)+IF(Sheet1!J35=$D57,1,0)+IF(Sheet1!J43=$F57,1.1,0)+IF(Sheet1!J44=$H57,1.1,0)+IF(Sheet1!J45=$J57,1.1,0)+IF(Sheet1!J48=$L57,1.11,0)</f>
        <v>23.22</v>
      </c>
      <c r="Q57">
        <f>Q$2+IF(Sheet1!K34=$B57,1,0)+IF(Sheet1!K35=$D57,1,0)+IF(Sheet1!K43=$F57,1.1,0)+IF(Sheet1!K44=$H57,1.1,0)+IF(Sheet1!K45=$J57,1.1,0)+IF(Sheet1!K48=$L57,1.11,0)</f>
        <v>23.22</v>
      </c>
      <c r="R57">
        <f>R$2+IF(Sheet1!L34=$B57,1,0)+IF(Sheet1!L35=$D57,1,0)+IF(Sheet1!L43=$F57,1.1,0)+IF(Sheet1!L44=$H57,1.1,0)+IF(Sheet1!L45=$J57,1.1,0)+IF(Sheet1!L48=$L57,1.11,0)</f>
        <v>23.22</v>
      </c>
      <c r="S57">
        <f>S$2+IF(Sheet1!M34=$B57,1,0)+IF(Sheet1!M35=$D57,1,0)+IF(Sheet1!M43=$F57,1.1,0)+IF(Sheet1!M44=$H57,1.1,0)+IF(Sheet1!M45=$J57,1.1,0)+IF(Sheet1!M48=$L57,1.11,0)</f>
        <v>22.22</v>
      </c>
      <c r="T57">
        <f>T$2+IF(Sheet1!N34=$B57,1,0)+IF(Sheet1!N35=$D57,1,0)+IF(Sheet1!N43=$F57,1.1,0)+IF(Sheet1!N44=$H57,1.1,0)+IF(Sheet1!N45=$J57,1.1,0)+IF(Sheet1!N48=$L57,1.11,0)</f>
        <v>21.32</v>
      </c>
      <c r="U57">
        <f>U$2+IF(Sheet1!O34=$B57,1,0)+IF(Sheet1!O35=$D57,1,0)+IF(Sheet1!O43=$F57,1.1,0)+IF(Sheet1!O44=$H57,1.1,0)+IF(Sheet1!O45=$J57,1.1,0)+IF(Sheet1!O48=$L57,1.11,0)</f>
        <v>25.42</v>
      </c>
      <c r="V57">
        <f>V$2+IF(Sheet1!P34=$B57,1,0)+IF(Sheet1!P35=$D57,1,0)+IF(Sheet1!P43=$F57,1.1,0)+IF(Sheet1!P44=$H57,1.1,0)+IF(Sheet1!P45=$J57,1.1,0)+IF(Sheet1!P48=$L57,1.11,0)</f>
        <v>22.42</v>
      </c>
      <c r="W57">
        <f>MAX(O57,P57,Q57,R57,S57,T57,U57,V57)</f>
        <v>25.42</v>
      </c>
      <c r="X57" t="str">
        <f>IF(Y57&gt;1,"Tie",IF(O57=W57,"Ryan",IF(P57=W57,"Becca",IF(Q57=W57,"Jason",IF(R57=W57,"Damon",IF(S57=W57,"Grandpa",IF(T57=W57,"Greta",IF(U57=W57,"Amber",IF(V57=W57,"Mom","nowinner")))))))))</f>
        <v>Amber</v>
      </c>
      <c r="Y57">
        <f>COUNTIF(O57:V57,W57)</f>
        <v>1</v>
      </c>
      <c r="Z57">
        <f>IF($X57=O$5,$N57,0)</f>
        <v>0</v>
      </c>
      <c r="AA57">
        <f>IF($X57=P$5,$N57,0)</f>
        <v>0</v>
      </c>
      <c r="AB57">
        <f>IF($X57=Q$5,$N57,0)</f>
        <v>0</v>
      </c>
      <c r="AC57">
        <f>IF($X57=R$5,$N57,0)</f>
        <v>0</v>
      </c>
      <c r="AD57">
        <f>IF($X57=S$5,$N57,0)</f>
        <v>0</v>
      </c>
      <c r="AE57">
        <f>IF($X57=T$5,$N57,0)</f>
        <v>0</v>
      </c>
      <c r="AF57">
        <f>IF($X57=U$5,$N57,0)</f>
        <v>0</v>
      </c>
      <c r="AG57">
        <f>IF($X57=V$5,$N57,0)</f>
        <v>0</v>
      </c>
      <c r="AH57">
        <f>IF(X57="Tie",N57,0)</f>
        <v>0</v>
      </c>
    </row>
    <row r="58" spans="1:38" hidden="1">
      <c r="A58">
        <v>53</v>
      </c>
      <c r="B58" t="s">
        <v>8</v>
      </c>
      <c r="C58">
        <f>IF(B58="Mississippi State",B$2,1-B$2)</f>
        <v>0</v>
      </c>
      <c r="D58" t="s">
        <v>26</v>
      </c>
      <c r="E58">
        <f>IF(D58="Kentucky",D$2,1-D$2)</f>
        <v>0</v>
      </c>
      <c r="F58" t="s">
        <v>105</v>
      </c>
      <c r="G58">
        <f>IF(F58="LSU",F$2,1-F$2)</f>
        <v>0.42500000000000004</v>
      </c>
      <c r="H58" t="s">
        <v>5</v>
      </c>
      <c r="I58">
        <f>IF(H58="Washington",H$2,1-H$2)</f>
        <v>0.443</v>
      </c>
      <c r="J58" t="s">
        <v>28</v>
      </c>
      <c r="K58">
        <f>IF(J58="Texas",J$2,1-J$2)</f>
        <v>0.77600000000000002</v>
      </c>
      <c r="L58" t="s">
        <v>103</v>
      </c>
      <c r="M58">
        <v>0</v>
      </c>
      <c r="N58">
        <f>PRODUCT(C58,E58,G58,I58,K58,M58)</f>
        <v>0</v>
      </c>
      <c r="O58">
        <f>O$2+IF(Sheet1!I34=$B58,1,0)+IF(Sheet1!I35=$D58,1,0)+IF(Sheet1!I43=$F58,1.1,0)+IF(Sheet1!I44=$H58,1.1,0)+IF(Sheet1!I45=$J58,1.1,0)+IF(Sheet1!I48=$L58,1.11,0)</f>
        <v>19.310000000000002</v>
      </c>
      <c r="P58">
        <f>P$2+IF(Sheet1!J34=$B58,1,0)+IF(Sheet1!J35=$D58,1,0)+IF(Sheet1!J43=$F58,1.1,0)+IF(Sheet1!J44=$H58,1.1,0)+IF(Sheet1!J45=$J58,1.1,0)+IF(Sheet1!J48=$L58,1.11,0)</f>
        <v>24.32</v>
      </c>
      <c r="Q58">
        <f>Q$2+IF(Sheet1!K34=$B58,1,0)+IF(Sheet1!K35=$D58,1,0)+IF(Sheet1!K43=$F58,1.1,0)+IF(Sheet1!K44=$H58,1.1,0)+IF(Sheet1!K45=$J58,1.1,0)+IF(Sheet1!K48=$L58,1.11,0)</f>
        <v>24.32</v>
      </c>
      <c r="R58">
        <f>R$2+IF(Sheet1!L34=$B58,1,0)+IF(Sheet1!L35=$D58,1,0)+IF(Sheet1!L43=$F58,1.1,0)+IF(Sheet1!L44=$H58,1.1,0)+IF(Sheet1!L45=$J58,1.1,0)+IF(Sheet1!L48=$L58,1.11,0)</f>
        <v>24.32</v>
      </c>
      <c r="S58">
        <f>S$2+IF(Sheet1!M34=$B58,1,0)+IF(Sheet1!M35=$D58,1,0)+IF(Sheet1!M43=$F58,1.1,0)+IF(Sheet1!M44=$H58,1.1,0)+IF(Sheet1!M45=$J58,1.1,0)+IF(Sheet1!M48=$L58,1.11,0)</f>
        <v>23.32</v>
      </c>
      <c r="T58">
        <f>T$2+IF(Sheet1!N34=$B58,1,0)+IF(Sheet1!N35=$D58,1,0)+IF(Sheet1!N43=$F58,1.1,0)+IF(Sheet1!N44=$H58,1.1,0)+IF(Sheet1!N45=$J58,1.1,0)+IF(Sheet1!N48=$L58,1.11,0)</f>
        <v>20.22</v>
      </c>
      <c r="U58">
        <f>U$2+IF(Sheet1!O34=$B58,1,0)+IF(Sheet1!O35=$D58,1,0)+IF(Sheet1!O43=$F58,1.1,0)+IF(Sheet1!O44=$H58,1.1,0)+IF(Sheet1!O45=$J58,1.1,0)+IF(Sheet1!O48=$L58,1.11,0)</f>
        <v>26.520000000000003</v>
      </c>
      <c r="V58">
        <f>V$2+IF(Sheet1!P34=$B58,1,0)+IF(Sheet1!P35=$D58,1,0)+IF(Sheet1!P43=$F58,1.1,0)+IF(Sheet1!P44=$H58,1.1,0)+IF(Sheet1!P45=$J58,1.1,0)+IF(Sheet1!P48=$L58,1.11,0)</f>
        <v>21.32</v>
      </c>
      <c r="W58">
        <f>MAX(O58,P58,Q58,R58,S58,T58,U58,V58)</f>
        <v>26.520000000000003</v>
      </c>
      <c r="X58" t="str">
        <f>IF(Y58&gt;1,"Tie",IF(O58=W58,"Ryan",IF(P58=W58,"Becca",IF(Q58=W58,"Jason",IF(R58=W58,"Damon",IF(S58=W58,"Grandpa",IF(T58=W58,"Greta",IF(U58=W58,"Amber",IF(V58=W58,"Mom","nowinner")))))))))</f>
        <v>Amber</v>
      </c>
      <c r="Y58">
        <f>COUNTIF(O58:V58,W58)</f>
        <v>1</v>
      </c>
      <c r="Z58">
        <f>IF($X58=O$5,$N58,0)</f>
        <v>0</v>
      </c>
      <c r="AA58">
        <f>IF($X58=P$5,$N58,0)</f>
        <v>0</v>
      </c>
      <c r="AB58">
        <f>IF($X58=Q$5,$N58,0)</f>
        <v>0</v>
      </c>
      <c r="AC58">
        <f>IF($X58=R$5,$N58,0)</f>
        <v>0</v>
      </c>
      <c r="AD58">
        <f>IF($X58=S$5,$N58,0)</f>
        <v>0</v>
      </c>
      <c r="AE58">
        <f>IF($X58=T$5,$N58,0)</f>
        <v>0</v>
      </c>
      <c r="AF58">
        <f>IF($X58=U$5,$N58,0)</f>
        <v>0</v>
      </c>
      <c r="AG58">
        <f>IF($X58=V$5,$N58,0)</f>
        <v>0</v>
      </c>
      <c r="AH58">
        <f>IF(X58="Tie",N58,0)</f>
        <v>0</v>
      </c>
    </row>
    <row r="59" spans="1:38" hidden="1">
      <c r="A59">
        <v>27</v>
      </c>
      <c r="B59" t="s">
        <v>8</v>
      </c>
      <c r="C59">
        <f>IF(B59="Mississippi State",B$2,1-B$2)</f>
        <v>0</v>
      </c>
      <c r="D59" t="s">
        <v>26</v>
      </c>
      <c r="E59">
        <f>IF(D59="Kentucky",D$2,1-D$2)</f>
        <v>0</v>
      </c>
      <c r="F59" t="s">
        <v>105</v>
      </c>
      <c r="G59">
        <f>IF(F59="LSU",F$2,1-F$2)</f>
        <v>0.42500000000000004</v>
      </c>
      <c r="H59" t="s">
        <v>5</v>
      </c>
      <c r="I59">
        <f>IF(H59="Washington",H$2,1-H$2)</f>
        <v>0.443</v>
      </c>
      <c r="J59" t="s">
        <v>28</v>
      </c>
      <c r="K59">
        <f>IF(J59="Texas",J$2,1-J$2)</f>
        <v>0.77600000000000002</v>
      </c>
      <c r="L59" t="s">
        <v>18</v>
      </c>
      <c r="M59">
        <f>1-0.516</f>
        <v>0.48399999999999999</v>
      </c>
      <c r="N59">
        <f>PRODUCT(C59,E59,G59,I59,K59,M59)</f>
        <v>0</v>
      </c>
      <c r="O59">
        <f>O$2+IF(Sheet1!I34=$B59,1,0)+IF(Sheet1!I35=$D59,1,0)+IF(Sheet1!I43=$F59,1.1,0)+IF(Sheet1!I44=$H59,1.1,0)+IF(Sheet1!I45=$J59,1.1,0)+IF(Sheet1!I48=$L59,1.11,0)</f>
        <v>20.420000000000002</v>
      </c>
      <c r="P59">
        <f>P$2+IF(Sheet1!J34=$B59,1,0)+IF(Sheet1!J35=$D59,1,0)+IF(Sheet1!J43=$F59,1.1,0)+IF(Sheet1!J44=$H59,1.1,0)+IF(Sheet1!J45=$J59,1.1,0)+IF(Sheet1!J48=$L59,1.11,0)</f>
        <v>24.32</v>
      </c>
      <c r="Q59">
        <f>Q$2+IF(Sheet1!K34=$B59,1,0)+IF(Sheet1!K35=$D59,1,0)+IF(Sheet1!K43=$F59,1.1,0)+IF(Sheet1!K44=$H59,1.1,0)+IF(Sheet1!K45=$J59,1.1,0)+IF(Sheet1!K48=$L59,1.11,0)</f>
        <v>24.32</v>
      </c>
      <c r="R59">
        <f>R$2+IF(Sheet1!L34=$B59,1,0)+IF(Sheet1!L35=$D59,1,0)+IF(Sheet1!L43=$F59,1.1,0)+IF(Sheet1!L44=$H59,1.1,0)+IF(Sheet1!L45=$J59,1.1,0)+IF(Sheet1!L48=$L59,1.11,0)</f>
        <v>24.32</v>
      </c>
      <c r="S59">
        <f>S$2+IF(Sheet1!M34=$B59,1,0)+IF(Sheet1!M35=$D59,1,0)+IF(Sheet1!M43=$F59,1.1,0)+IF(Sheet1!M44=$H59,1.1,0)+IF(Sheet1!M45=$J59,1.1,0)+IF(Sheet1!M48=$L59,1.11,0)</f>
        <v>23.32</v>
      </c>
      <c r="T59">
        <f>T$2+IF(Sheet1!N34=$B59,1,0)+IF(Sheet1!N35=$D59,1,0)+IF(Sheet1!N43=$F59,1.1,0)+IF(Sheet1!N44=$H59,1.1,0)+IF(Sheet1!N45=$J59,1.1,0)+IF(Sheet1!N48=$L59,1.11,0)</f>
        <v>20.22</v>
      </c>
      <c r="U59">
        <f>U$2+IF(Sheet1!O34=$B59,1,0)+IF(Sheet1!O35=$D59,1,0)+IF(Sheet1!O43=$F59,1.1,0)+IF(Sheet1!O44=$H59,1.1,0)+IF(Sheet1!O45=$J59,1.1,0)+IF(Sheet1!O48=$L59,1.11,0)</f>
        <v>26.520000000000003</v>
      </c>
      <c r="V59">
        <f>V$2+IF(Sheet1!P34=$B59,1,0)+IF(Sheet1!P35=$D59,1,0)+IF(Sheet1!P43=$F59,1.1,0)+IF(Sheet1!P44=$H59,1.1,0)+IF(Sheet1!P45=$J59,1.1,0)+IF(Sheet1!P48=$L59,1.11,0)</f>
        <v>21.32</v>
      </c>
      <c r="W59">
        <f>MAX(O59,P59,Q59,R59,S59,T59,U59,V59)</f>
        <v>26.520000000000003</v>
      </c>
      <c r="X59" t="str">
        <f>IF(Y59&gt;1,"Tie",IF(O59=W59,"Ryan",IF(P59=W59,"Becca",IF(Q59=W59,"Jason",IF(R59=W59,"Damon",IF(S59=W59,"Grandpa",IF(T59=W59,"Greta",IF(U59=W59,"Amber",IF(V59=W59,"Mom","nowinner")))))))))</f>
        <v>Amber</v>
      </c>
      <c r="Y59">
        <f>COUNTIF(O59:V59,W59)</f>
        <v>1</v>
      </c>
      <c r="Z59">
        <f>IF($X59=O$5,$N59,0)</f>
        <v>0</v>
      </c>
      <c r="AA59">
        <f>IF($X59=P$5,$N59,0)</f>
        <v>0</v>
      </c>
      <c r="AB59">
        <f>IF($X59=Q$5,$N59,0)</f>
        <v>0</v>
      </c>
      <c r="AC59">
        <f>IF($X59=R$5,$N59,0)</f>
        <v>0</v>
      </c>
      <c r="AD59">
        <f>IF($X59=S$5,$N59,0)</f>
        <v>0</v>
      </c>
      <c r="AE59">
        <f>IF($X59=T$5,$N59,0)</f>
        <v>0</v>
      </c>
      <c r="AF59">
        <f>IF($X59=U$5,$N59,0)</f>
        <v>0</v>
      </c>
      <c r="AG59">
        <f>IF($X59=V$5,$N59,0)</f>
        <v>0</v>
      </c>
      <c r="AH59">
        <f>IF(X59="Tie",N59,0)</f>
        <v>0</v>
      </c>
    </row>
    <row r="60" spans="1:38" hidden="1">
      <c r="A60">
        <v>28</v>
      </c>
      <c r="B60" t="s">
        <v>8</v>
      </c>
      <c r="C60">
        <f>IF(B60="Mississippi State",B$2,1-B$2)</f>
        <v>0</v>
      </c>
      <c r="D60" t="s">
        <v>26</v>
      </c>
      <c r="E60">
        <f>IF(D60="Kentucky",D$2,1-D$2)</f>
        <v>0</v>
      </c>
      <c r="F60" t="s">
        <v>105</v>
      </c>
      <c r="G60">
        <f>IF(F60="LSU",F$2,1-F$2)</f>
        <v>0.42500000000000004</v>
      </c>
      <c r="H60" t="s">
        <v>5</v>
      </c>
      <c r="I60">
        <f>IF(H60="Washington",H$2,1-H$2)</f>
        <v>0.443</v>
      </c>
      <c r="J60" t="s">
        <v>28</v>
      </c>
      <c r="K60">
        <f>IF(J60="Texas",J$2,1-J$2)</f>
        <v>0.77600000000000002</v>
      </c>
      <c r="L60" t="s">
        <v>15</v>
      </c>
      <c r="M60">
        <v>0.51600000000000001</v>
      </c>
      <c r="N60">
        <f>PRODUCT(C60,E60,G60,I60,K60,M60)</f>
        <v>0</v>
      </c>
      <c r="O60">
        <f>O$2+IF(Sheet1!I34=$B60,1,0)+IF(Sheet1!I35=$D60,1,0)+IF(Sheet1!I43=$F60,1.1,0)+IF(Sheet1!I44=$H60,1.1,0)+IF(Sheet1!I45=$J60,1.1,0)+IF(Sheet1!I48=$L60,1.11,0)</f>
        <v>19.310000000000002</v>
      </c>
      <c r="P60">
        <f>P$2+IF(Sheet1!J34=$B60,1,0)+IF(Sheet1!J35=$D60,1,0)+IF(Sheet1!J43=$F60,1.1,0)+IF(Sheet1!J44=$H60,1.1,0)+IF(Sheet1!J45=$J60,1.1,0)+IF(Sheet1!J48=$L60,1.11,0)</f>
        <v>25.43</v>
      </c>
      <c r="Q60">
        <f>Q$2+IF(Sheet1!K34=$B60,1,0)+IF(Sheet1!K35=$D60,1,0)+IF(Sheet1!K43=$F60,1.1,0)+IF(Sheet1!K44=$H60,1.1,0)+IF(Sheet1!K45=$J60,1.1,0)+IF(Sheet1!K48=$L60,1.11,0)</f>
        <v>25.43</v>
      </c>
      <c r="R60">
        <f>R$2+IF(Sheet1!L34=$B60,1,0)+IF(Sheet1!L35=$D60,1,0)+IF(Sheet1!L43=$F60,1.1,0)+IF(Sheet1!L44=$H60,1.1,0)+IF(Sheet1!L45=$J60,1.1,0)+IF(Sheet1!L48=$L60,1.11,0)</f>
        <v>25.43</v>
      </c>
      <c r="S60">
        <f>S$2+IF(Sheet1!M34=$B60,1,0)+IF(Sheet1!M35=$D60,1,0)+IF(Sheet1!M43=$F60,1.1,0)+IF(Sheet1!M44=$H60,1.1,0)+IF(Sheet1!M45=$J60,1.1,0)+IF(Sheet1!M48=$L60,1.11,0)</f>
        <v>24.43</v>
      </c>
      <c r="T60">
        <f>T$2+IF(Sheet1!N34=$B60,1,0)+IF(Sheet1!N35=$D60,1,0)+IF(Sheet1!N43=$F60,1.1,0)+IF(Sheet1!N44=$H60,1.1,0)+IF(Sheet1!N45=$J60,1.1,0)+IF(Sheet1!N48=$L60,1.11,0)</f>
        <v>21.33</v>
      </c>
      <c r="U60">
        <f>U$2+IF(Sheet1!O34=$B60,1,0)+IF(Sheet1!O35=$D60,1,0)+IF(Sheet1!O43=$F60,1.1,0)+IF(Sheet1!O44=$H60,1.1,0)+IF(Sheet1!O45=$J60,1.1,0)+IF(Sheet1!O48=$L60,1.11,0)</f>
        <v>27.630000000000003</v>
      </c>
      <c r="V60">
        <f>V$2+IF(Sheet1!P34=$B60,1,0)+IF(Sheet1!P35=$D60,1,0)+IF(Sheet1!P43=$F60,1.1,0)+IF(Sheet1!P44=$H60,1.1,0)+IF(Sheet1!P45=$J60,1.1,0)+IF(Sheet1!P48=$L60,1.11,0)</f>
        <v>22.43</v>
      </c>
      <c r="W60">
        <f>MAX(O60,P60,Q60,R60,S60,T60,U60,V60)</f>
        <v>27.630000000000003</v>
      </c>
      <c r="X60" t="str">
        <f>IF(Y60&gt;1,"Tie",IF(O60=W60,"Ryan",IF(P60=W60,"Becca",IF(Q60=W60,"Jason",IF(R60=W60,"Damon",IF(S60=W60,"Grandpa",IF(T60=W60,"Greta",IF(U60=W60,"Amber",IF(V60=W60,"Mom","nowinner")))))))))</f>
        <v>Amber</v>
      </c>
      <c r="Y60">
        <f>COUNTIF(O60:V60,W60)</f>
        <v>1</v>
      </c>
      <c r="Z60">
        <f>IF($X60=O$5,$N60,0)</f>
        <v>0</v>
      </c>
      <c r="AA60">
        <f>IF($X60=P$5,$N60,0)</f>
        <v>0</v>
      </c>
      <c r="AB60">
        <f>IF($X60=Q$5,$N60,0)</f>
        <v>0</v>
      </c>
      <c r="AC60">
        <f>IF($X60=R$5,$N60,0)</f>
        <v>0</v>
      </c>
      <c r="AD60">
        <f>IF($X60=S$5,$N60,0)</f>
        <v>0</v>
      </c>
      <c r="AE60">
        <f>IF($X60=T$5,$N60,0)</f>
        <v>0</v>
      </c>
      <c r="AF60">
        <f>IF($X60=U$5,$N60,0)</f>
        <v>0</v>
      </c>
      <c r="AG60">
        <f>IF($X60=V$5,$N60,0)</f>
        <v>0</v>
      </c>
      <c r="AH60">
        <f>IF(X60="Tie",N60,0)</f>
        <v>0</v>
      </c>
    </row>
    <row r="61" spans="1:38" hidden="1">
      <c r="A61">
        <v>56</v>
      </c>
      <c r="B61" t="s">
        <v>8</v>
      </c>
      <c r="C61">
        <f>IF(B61="Mississippi State",B$2,1-B$2)</f>
        <v>0</v>
      </c>
      <c r="D61" t="s">
        <v>26</v>
      </c>
      <c r="E61">
        <f>IF(D61="Kentucky",D$2,1-D$2)</f>
        <v>0</v>
      </c>
      <c r="F61" t="s">
        <v>105</v>
      </c>
      <c r="G61">
        <f>IF(F61="LSU",F$2,1-F$2)</f>
        <v>0.42500000000000004</v>
      </c>
      <c r="H61" t="s">
        <v>5</v>
      </c>
      <c r="I61">
        <f>IF(H61="Washington",H$2,1-H$2)</f>
        <v>0.443</v>
      </c>
      <c r="J61" t="s">
        <v>28</v>
      </c>
      <c r="K61">
        <f>IF(J61="Texas",J$2,1-J$2)</f>
        <v>0.77600000000000002</v>
      </c>
      <c r="L61" t="s">
        <v>34</v>
      </c>
      <c r="M61">
        <v>0</v>
      </c>
      <c r="N61">
        <f>PRODUCT(C61,E61,G61,I61,K61,M61)</f>
        <v>0</v>
      </c>
      <c r="O61">
        <f>O$2+IF(Sheet1!I34=$B61,1,0)+IF(Sheet1!I35=$D61,1,0)+IF(Sheet1!I43=$F61,1.1,0)+IF(Sheet1!I44=$H61,1.1,0)+IF(Sheet1!I45=$J61,1.1,0)+IF(Sheet1!I48=$L61,1.11,0)</f>
        <v>19.310000000000002</v>
      </c>
      <c r="P61">
        <f>P$2+IF(Sheet1!J34=$B61,1,0)+IF(Sheet1!J35=$D61,1,0)+IF(Sheet1!J43=$F61,1.1,0)+IF(Sheet1!J44=$H61,1.1,0)+IF(Sheet1!J45=$J61,1.1,0)+IF(Sheet1!J48=$L61,1.11,0)</f>
        <v>24.32</v>
      </c>
      <c r="Q61">
        <f>Q$2+IF(Sheet1!K34=$B61,1,0)+IF(Sheet1!K35=$D61,1,0)+IF(Sheet1!K43=$F61,1.1,0)+IF(Sheet1!K44=$H61,1.1,0)+IF(Sheet1!K45=$J61,1.1,0)+IF(Sheet1!K48=$L61,1.11,0)</f>
        <v>24.32</v>
      </c>
      <c r="R61">
        <f>R$2+IF(Sheet1!L34=$B61,1,0)+IF(Sheet1!L35=$D61,1,0)+IF(Sheet1!L43=$F61,1.1,0)+IF(Sheet1!L44=$H61,1.1,0)+IF(Sheet1!L45=$J61,1.1,0)+IF(Sheet1!L48=$L61,1.11,0)</f>
        <v>24.32</v>
      </c>
      <c r="S61">
        <f>S$2+IF(Sheet1!M34=$B61,1,0)+IF(Sheet1!M35=$D61,1,0)+IF(Sheet1!M43=$F61,1.1,0)+IF(Sheet1!M44=$H61,1.1,0)+IF(Sheet1!M45=$J61,1.1,0)+IF(Sheet1!M48=$L61,1.11,0)</f>
        <v>23.32</v>
      </c>
      <c r="T61">
        <f>T$2+IF(Sheet1!N34=$B61,1,0)+IF(Sheet1!N35=$D61,1,0)+IF(Sheet1!N43=$F61,1.1,0)+IF(Sheet1!N44=$H61,1.1,0)+IF(Sheet1!N45=$J61,1.1,0)+IF(Sheet1!N48=$L61,1.11,0)</f>
        <v>20.22</v>
      </c>
      <c r="U61">
        <f>U$2+IF(Sheet1!O34=$B61,1,0)+IF(Sheet1!O35=$D61,1,0)+IF(Sheet1!O43=$F61,1.1,0)+IF(Sheet1!O44=$H61,1.1,0)+IF(Sheet1!O45=$J61,1.1,0)+IF(Sheet1!O48=$L61,1.11,0)</f>
        <v>26.520000000000003</v>
      </c>
      <c r="V61">
        <f>V$2+IF(Sheet1!P34=$B61,1,0)+IF(Sheet1!P35=$D61,1,0)+IF(Sheet1!P43=$F61,1.1,0)+IF(Sheet1!P44=$H61,1.1,0)+IF(Sheet1!P45=$J61,1.1,0)+IF(Sheet1!P48=$L61,1.11,0)</f>
        <v>21.32</v>
      </c>
      <c r="W61">
        <f>MAX(O61,P61,Q61,R61,S61,T61,U61,V61)</f>
        <v>26.520000000000003</v>
      </c>
      <c r="X61" t="str">
        <f>IF(Y61&gt;1,"Tie",IF(O61=W61,"Ryan",IF(P61=W61,"Becca",IF(Q61=W61,"Jason",IF(R61=W61,"Damon",IF(S61=W61,"Grandpa",IF(T61=W61,"Greta",IF(U61=W61,"Amber",IF(V61=W61,"Mom","nowinner")))))))))</f>
        <v>Amber</v>
      </c>
      <c r="Y61">
        <f>COUNTIF(O61:V61,W61)</f>
        <v>1</v>
      </c>
      <c r="Z61">
        <f>IF($X61=O$5,$N61,0)</f>
        <v>0</v>
      </c>
      <c r="AA61">
        <f>IF($X61=P$5,$N61,0)</f>
        <v>0</v>
      </c>
      <c r="AB61">
        <f>IF($X61=Q$5,$N61,0)</f>
        <v>0</v>
      </c>
      <c r="AC61">
        <f>IF($X61=R$5,$N61,0)</f>
        <v>0</v>
      </c>
      <c r="AD61">
        <f>IF($X61=S$5,$N61,0)</f>
        <v>0</v>
      </c>
      <c r="AE61">
        <f>IF($X61=T$5,$N61,0)</f>
        <v>0</v>
      </c>
      <c r="AF61">
        <f>IF($X61=U$5,$N61,0)</f>
        <v>0</v>
      </c>
      <c r="AG61">
        <f>IF($X61=V$5,$N61,0)</f>
        <v>0</v>
      </c>
      <c r="AH61">
        <f>IF(X61="Tie",N61,0)</f>
        <v>0</v>
      </c>
    </row>
    <row r="62" spans="1:38" hidden="1">
      <c r="A62">
        <v>57</v>
      </c>
      <c r="B62" t="s">
        <v>8</v>
      </c>
      <c r="C62">
        <f>IF(B62="Mississippi State",B$2,1-B$2)</f>
        <v>0</v>
      </c>
      <c r="D62" t="s">
        <v>26</v>
      </c>
      <c r="E62">
        <f>IF(D62="Kentucky",D$2,1-D$2)</f>
        <v>0</v>
      </c>
      <c r="F62" t="s">
        <v>105</v>
      </c>
      <c r="G62">
        <f>IF(F62="LSU",F$2,1-F$2)</f>
        <v>0.42500000000000004</v>
      </c>
      <c r="H62" t="s">
        <v>14</v>
      </c>
      <c r="I62">
        <f>IF(H62="Washington",H$2,1-H$2)</f>
        <v>0.55699999999999994</v>
      </c>
      <c r="J62" t="s">
        <v>86</v>
      </c>
      <c r="K62">
        <f>IF(J62="Texas",J$2,1-J$2)</f>
        <v>0.224</v>
      </c>
      <c r="L62" t="s">
        <v>103</v>
      </c>
      <c r="M62">
        <v>0</v>
      </c>
      <c r="N62">
        <f>PRODUCT(C62,E62,G62,I62,K62,M62)</f>
        <v>0</v>
      </c>
      <c r="O62">
        <f>O$2+IF(Sheet1!I34=$B62,1,0)+IF(Sheet1!I35=$D62,1,0)+IF(Sheet1!I43=$F62,1.1,0)+IF(Sheet1!I44=$H62,1.1,0)+IF(Sheet1!I45=$J62,1.1,0)+IF(Sheet1!I48=$L62,1.11,0)</f>
        <v>19.310000000000002</v>
      </c>
      <c r="P62">
        <f>P$2+IF(Sheet1!J34=$B62,1,0)+IF(Sheet1!J35=$D62,1,0)+IF(Sheet1!J43=$F62,1.1,0)+IF(Sheet1!J44=$H62,1.1,0)+IF(Sheet1!J45=$J62,1.1,0)+IF(Sheet1!J48=$L62,1.11,0)</f>
        <v>24.32</v>
      </c>
      <c r="Q62">
        <f>Q$2+IF(Sheet1!K34=$B62,1,0)+IF(Sheet1!K35=$D62,1,0)+IF(Sheet1!K43=$F62,1.1,0)+IF(Sheet1!K44=$H62,1.1,0)+IF(Sheet1!K45=$J62,1.1,0)+IF(Sheet1!K48=$L62,1.11,0)</f>
        <v>24.32</v>
      </c>
      <c r="R62">
        <f>R$2+IF(Sheet1!L34=$B62,1,0)+IF(Sheet1!L35=$D62,1,0)+IF(Sheet1!L43=$F62,1.1,0)+IF(Sheet1!L44=$H62,1.1,0)+IF(Sheet1!L45=$J62,1.1,0)+IF(Sheet1!L48=$L62,1.11,0)</f>
        <v>24.32</v>
      </c>
      <c r="S62">
        <f>S$2+IF(Sheet1!M34=$B62,1,0)+IF(Sheet1!M35=$D62,1,0)+IF(Sheet1!M43=$F62,1.1,0)+IF(Sheet1!M44=$H62,1.1,0)+IF(Sheet1!M45=$J62,1.1,0)+IF(Sheet1!M48=$L62,1.11,0)</f>
        <v>23.32</v>
      </c>
      <c r="T62">
        <f>T$2+IF(Sheet1!N34=$B62,1,0)+IF(Sheet1!N35=$D62,1,0)+IF(Sheet1!N43=$F62,1.1,0)+IF(Sheet1!N44=$H62,1.1,0)+IF(Sheet1!N45=$J62,1.1,0)+IF(Sheet1!N48=$L62,1.11,0)</f>
        <v>22.42</v>
      </c>
      <c r="U62">
        <f>U$2+IF(Sheet1!O34=$B62,1,0)+IF(Sheet1!O35=$D62,1,0)+IF(Sheet1!O43=$F62,1.1,0)+IF(Sheet1!O44=$H62,1.1,0)+IF(Sheet1!O45=$J62,1.1,0)+IF(Sheet1!O48=$L62,1.11,0)</f>
        <v>24.32</v>
      </c>
      <c r="V62">
        <f>V$2+IF(Sheet1!P34=$B62,1,0)+IF(Sheet1!P35=$D62,1,0)+IF(Sheet1!P43=$F62,1.1,0)+IF(Sheet1!P44=$H62,1.1,0)+IF(Sheet1!P45=$J62,1.1,0)+IF(Sheet1!P48=$L62,1.11,0)</f>
        <v>23.520000000000003</v>
      </c>
      <c r="W62">
        <f>MAX(O62,P62,Q62,R62,S62,T62,U62,V62)</f>
        <v>24.32</v>
      </c>
      <c r="X62" t="str">
        <f>IF(Y62&gt;1,"Tie",IF(O62=W62,"Ryan",IF(P62=W62,"Becca",IF(Q62=W62,"Jason",IF(R62=W62,"Damon",IF(S62=W62,"Grandpa",IF(T62=W62,"Greta",IF(U62=W62,"Amber",IF(V62=W62,"Mom","nowinner")))))))))</f>
        <v>Tie</v>
      </c>
      <c r="Y62">
        <f>COUNTIF(O62:V62,W62)</f>
        <v>4</v>
      </c>
      <c r="Z62">
        <f>IF($X62=O$5,$N62,0)</f>
        <v>0</v>
      </c>
      <c r="AA62">
        <f>IF($X62=P$5,$N62,0)</f>
        <v>0</v>
      </c>
      <c r="AB62">
        <f>IF($X62=Q$5,$N62,0)</f>
        <v>0</v>
      </c>
      <c r="AC62">
        <f>IF($X62=R$5,$N62,0)</f>
        <v>0</v>
      </c>
      <c r="AD62">
        <f>IF($X62=S$5,$N62,0)</f>
        <v>0</v>
      </c>
      <c r="AE62">
        <f>IF($X62=T$5,$N62,0)</f>
        <v>0</v>
      </c>
      <c r="AF62">
        <f>IF($X62=U$5,$N62,0)</f>
        <v>0</v>
      </c>
      <c r="AG62">
        <f>IF($X62=V$5,$N62,0)</f>
        <v>0</v>
      </c>
      <c r="AH62">
        <f>IF(X62="Tie",N62,0)</f>
        <v>0</v>
      </c>
    </row>
    <row r="63" spans="1:38" hidden="1">
      <c r="A63">
        <v>29</v>
      </c>
      <c r="B63" t="s">
        <v>8</v>
      </c>
      <c r="C63">
        <f>IF(B63="Mississippi State",B$2,1-B$2)</f>
        <v>0</v>
      </c>
      <c r="D63" t="s">
        <v>26</v>
      </c>
      <c r="E63">
        <f>IF(D63="Kentucky",D$2,1-D$2)</f>
        <v>0</v>
      </c>
      <c r="F63" t="s">
        <v>105</v>
      </c>
      <c r="G63">
        <f>IF(F63="LSU",F$2,1-F$2)</f>
        <v>0.42500000000000004</v>
      </c>
      <c r="H63" t="s">
        <v>14</v>
      </c>
      <c r="I63">
        <f>IF(H63="Washington",H$2,1-H$2)</f>
        <v>0.55699999999999994</v>
      </c>
      <c r="J63" t="s">
        <v>86</v>
      </c>
      <c r="K63">
        <f>IF(J63="Texas",J$2,1-J$2)</f>
        <v>0.224</v>
      </c>
      <c r="L63" t="s">
        <v>18</v>
      </c>
      <c r="M63">
        <f>1-0.516</f>
        <v>0.48399999999999999</v>
      </c>
      <c r="N63">
        <f>PRODUCT(C63,E63,G63,I63,K63,M63)</f>
        <v>0</v>
      </c>
      <c r="O63">
        <f>O$2+IF(Sheet1!I34=$B63,1,0)+IF(Sheet1!I35=$D63,1,0)+IF(Sheet1!I43=$F63,1.1,0)+IF(Sheet1!I44=$H63,1.1,0)+IF(Sheet1!I45=$J63,1.1,0)+IF(Sheet1!I48=$L63,1.11,0)</f>
        <v>20.420000000000002</v>
      </c>
      <c r="P63">
        <f>P$2+IF(Sheet1!J34=$B63,1,0)+IF(Sheet1!J35=$D63,1,0)+IF(Sheet1!J43=$F63,1.1,0)+IF(Sheet1!J44=$H63,1.1,0)+IF(Sheet1!J45=$J63,1.1,0)+IF(Sheet1!J48=$L63,1.11,0)</f>
        <v>24.32</v>
      </c>
      <c r="Q63">
        <f>Q$2+IF(Sheet1!K34=$B63,1,0)+IF(Sheet1!K35=$D63,1,0)+IF(Sheet1!K43=$F63,1.1,0)+IF(Sheet1!K44=$H63,1.1,0)+IF(Sheet1!K45=$J63,1.1,0)+IF(Sheet1!K48=$L63,1.11,0)</f>
        <v>24.32</v>
      </c>
      <c r="R63">
        <f>R$2+IF(Sheet1!L34=$B63,1,0)+IF(Sheet1!L35=$D63,1,0)+IF(Sheet1!L43=$F63,1.1,0)+IF(Sheet1!L44=$H63,1.1,0)+IF(Sheet1!L45=$J63,1.1,0)+IF(Sheet1!L48=$L63,1.11,0)</f>
        <v>24.32</v>
      </c>
      <c r="S63">
        <f>S$2+IF(Sheet1!M34=$B63,1,0)+IF(Sheet1!M35=$D63,1,0)+IF(Sheet1!M43=$F63,1.1,0)+IF(Sheet1!M44=$H63,1.1,0)+IF(Sheet1!M45=$J63,1.1,0)+IF(Sheet1!M48=$L63,1.11,0)</f>
        <v>23.32</v>
      </c>
      <c r="T63">
        <f>T$2+IF(Sheet1!N34=$B63,1,0)+IF(Sheet1!N35=$D63,1,0)+IF(Sheet1!N43=$F63,1.1,0)+IF(Sheet1!N44=$H63,1.1,0)+IF(Sheet1!N45=$J63,1.1,0)+IF(Sheet1!N48=$L63,1.11,0)</f>
        <v>22.42</v>
      </c>
      <c r="U63">
        <f>U$2+IF(Sheet1!O34=$B63,1,0)+IF(Sheet1!O35=$D63,1,0)+IF(Sheet1!O43=$F63,1.1,0)+IF(Sheet1!O44=$H63,1.1,0)+IF(Sheet1!O45=$J63,1.1,0)+IF(Sheet1!O48=$L63,1.11,0)</f>
        <v>24.32</v>
      </c>
      <c r="V63">
        <f>V$2+IF(Sheet1!P34=$B63,1,0)+IF(Sheet1!P35=$D63,1,0)+IF(Sheet1!P43=$F63,1.1,0)+IF(Sheet1!P44=$H63,1.1,0)+IF(Sheet1!P45=$J63,1.1,0)+IF(Sheet1!P48=$L63,1.11,0)</f>
        <v>23.520000000000003</v>
      </c>
      <c r="W63">
        <f>MAX(O63,P63,Q63,R63,S63,T63,U63,V63)</f>
        <v>24.32</v>
      </c>
      <c r="X63" t="str">
        <f>IF(Y63&gt;1,"Tie",IF(O63=W63,"Ryan",IF(P63=W63,"Becca",IF(Q63=W63,"Jason",IF(R63=W63,"Damon",IF(S63=W63,"Grandpa",IF(T63=W63,"Greta",IF(U63=W63,"Amber",IF(V63=W63,"Mom","nowinner")))))))))</f>
        <v>Tie</v>
      </c>
      <c r="Y63">
        <f>COUNTIF(O63:V63,W63)</f>
        <v>4</v>
      </c>
      <c r="Z63">
        <f>IF($X63=O$5,$N63,0)</f>
        <v>0</v>
      </c>
      <c r="AA63">
        <f>IF($X63=P$5,$N63,0)</f>
        <v>0</v>
      </c>
      <c r="AB63">
        <f>IF($X63=Q$5,$N63,0)</f>
        <v>0</v>
      </c>
      <c r="AC63">
        <f>IF($X63=R$5,$N63,0)</f>
        <v>0</v>
      </c>
      <c r="AD63">
        <f>IF($X63=S$5,$N63,0)</f>
        <v>0</v>
      </c>
      <c r="AE63">
        <f>IF($X63=T$5,$N63,0)</f>
        <v>0</v>
      </c>
      <c r="AF63">
        <f>IF($X63=U$5,$N63,0)</f>
        <v>0</v>
      </c>
      <c r="AG63">
        <f>IF($X63=V$5,$N63,0)</f>
        <v>0</v>
      </c>
      <c r="AH63">
        <f>IF(X63="Tie",N63,0)</f>
        <v>0</v>
      </c>
      <c r="AI63" t="s">
        <v>171</v>
      </c>
      <c r="AJ63" t="s">
        <v>171</v>
      </c>
      <c r="AK63" t="s">
        <v>171</v>
      </c>
      <c r="AL63" t="s">
        <v>171</v>
      </c>
    </row>
    <row r="64" spans="1:38" hidden="1">
      <c r="A64">
        <v>30</v>
      </c>
      <c r="B64" t="s">
        <v>8</v>
      </c>
      <c r="C64">
        <f>IF(B64="Mississippi State",B$2,1-B$2)</f>
        <v>0</v>
      </c>
      <c r="D64" t="s">
        <v>26</v>
      </c>
      <c r="E64">
        <f>IF(D64="Kentucky",D$2,1-D$2)</f>
        <v>0</v>
      </c>
      <c r="F64" t="s">
        <v>105</v>
      </c>
      <c r="G64">
        <f>IF(F64="LSU",F$2,1-F$2)</f>
        <v>0.42500000000000004</v>
      </c>
      <c r="H64" t="s">
        <v>14</v>
      </c>
      <c r="I64">
        <f>IF(H64="Washington",H$2,1-H$2)</f>
        <v>0.55699999999999994</v>
      </c>
      <c r="J64" t="s">
        <v>86</v>
      </c>
      <c r="K64">
        <f>IF(J64="Texas",J$2,1-J$2)</f>
        <v>0.224</v>
      </c>
      <c r="L64" t="s">
        <v>15</v>
      </c>
      <c r="M64">
        <v>0.51600000000000001</v>
      </c>
      <c r="N64">
        <f>PRODUCT(C64,E64,G64,I64,K64,M64)</f>
        <v>0</v>
      </c>
      <c r="O64">
        <f>O$2+IF(Sheet1!I34=$B64,1,0)+IF(Sheet1!I35=$D64,1,0)+IF(Sheet1!I43=$F64,1.1,0)+IF(Sheet1!I44=$H64,1.1,0)+IF(Sheet1!I45=$J64,1.1,0)+IF(Sheet1!I48=$L64,1.11,0)</f>
        <v>19.310000000000002</v>
      </c>
      <c r="P64">
        <f>P$2+IF(Sheet1!J34=$B64,1,0)+IF(Sheet1!J35=$D64,1,0)+IF(Sheet1!J43=$F64,1.1,0)+IF(Sheet1!J44=$H64,1.1,0)+IF(Sheet1!J45=$J64,1.1,0)+IF(Sheet1!J48=$L64,1.11,0)</f>
        <v>25.43</v>
      </c>
      <c r="Q64">
        <f>Q$2+IF(Sheet1!K34=$B64,1,0)+IF(Sheet1!K35=$D64,1,0)+IF(Sheet1!K43=$F64,1.1,0)+IF(Sheet1!K44=$H64,1.1,0)+IF(Sheet1!K45=$J64,1.1,0)+IF(Sheet1!K48=$L64,1.11,0)</f>
        <v>25.43</v>
      </c>
      <c r="R64">
        <f>R$2+IF(Sheet1!L34=$B64,1,0)+IF(Sheet1!L35=$D64,1,0)+IF(Sheet1!L43=$F64,1.1,0)+IF(Sheet1!L44=$H64,1.1,0)+IF(Sheet1!L45=$J64,1.1,0)+IF(Sheet1!L48=$L64,1.11,0)</f>
        <v>25.43</v>
      </c>
      <c r="S64">
        <f>S$2+IF(Sheet1!M34=$B64,1,0)+IF(Sheet1!M35=$D64,1,0)+IF(Sheet1!M43=$F64,1.1,0)+IF(Sheet1!M44=$H64,1.1,0)+IF(Sheet1!M45=$J64,1.1,0)+IF(Sheet1!M48=$L64,1.11,0)</f>
        <v>24.43</v>
      </c>
      <c r="T64">
        <f>T$2+IF(Sheet1!N34=$B64,1,0)+IF(Sheet1!N35=$D64,1,0)+IF(Sheet1!N43=$F64,1.1,0)+IF(Sheet1!N44=$H64,1.1,0)+IF(Sheet1!N45=$J64,1.1,0)+IF(Sheet1!N48=$L64,1.11,0)</f>
        <v>23.53</v>
      </c>
      <c r="U64">
        <f>U$2+IF(Sheet1!O34=$B64,1,0)+IF(Sheet1!O35=$D64,1,0)+IF(Sheet1!O43=$F64,1.1,0)+IF(Sheet1!O44=$H64,1.1,0)+IF(Sheet1!O45=$J64,1.1,0)+IF(Sheet1!O48=$L64,1.11,0)</f>
        <v>25.43</v>
      </c>
      <c r="V64">
        <f>V$2+IF(Sheet1!P34=$B64,1,0)+IF(Sheet1!P35=$D64,1,0)+IF(Sheet1!P43=$F64,1.1,0)+IF(Sheet1!P44=$H64,1.1,0)+IF(Sheet1!P45=$J64,1.1,0)+IF(Sheet1!P48=$L64,1.11,0)</f>
        <v>24.630000000000003</v>
      </c>
      <c r="W64">
        <f>MAX(O64,P64,Q64,R64,S64,T64,U64,V64)</f>
        <v>25.43</v>
      </c>
      <c r="X64" t="str">
        <f>IF(Y64&gt;1,"Tie",IF(O64=W64,"Ryan",IF(P64=W64,"Becca",IF(Q64=W64,"Jason",IF(R64=W64,"Damon",IF(S64=W64,"Grandpa",IF(T64=W64,"Greta",IF(U64=W64,"Amber",IF(V64=W64,"Mom","nowinner")))))))))</f>
        <v>Tie</v>
      </c>
      <c r="Y64">
        <f>COUNTIF(O64:V64,W64)</f>
        <v>4</v>
      </c>
      <c r="Z64">
        <f>IF($X64=O$5,$N64,0)</f>
        <v>0</v>
      </c>
      <c r="AA64">
        <f>IF($X64=P$5,$N64,0)</f>
        <v>0</v>
      </c>
      <c r="AB64">
        <f>IF($X64=Q$5,$N64,0)</f>
        <v>0</v>
      </c>
      <c r="AC64">
        <f>IF($X64=R$5,$N64,0)</f>
        <v>0</v>
      </c>
      <c r="AD64">
        <f>IF($X64=S$5,$N64,0)</f>
        <v>0</v>
      </c>
      <c r="AE64">
        <f>IF($X64=T$5,$N64,0)</f>
        <v>0</v>
      </c>
      <c r="AF64">
        <f>IF($X64=U$5,$N64,0)</f>
        <v>0</v>
      </c>
      <c r="AG64">
        <f>IF($X64=V$5,$N64,0)</f>
        <v>0</v>
      </c>
      <c r="AH64">
        <f>IF(X64="Tie",N64,0)</f>
        <v>0</v>
      </c>
      <c r="AI64" t="s">
        <v>171</v>
      </c>
      <c r="AJ64" t="s">
        <v>171</v>
      </c>
      <c r="AK64" t="s">
        <v>171</v>
      </c>
      <c r="AL64" t="s">
        <v>171</v>
      </c>
    </row>
    <row r="65" spans="1:38" hidden="1">
      <c r="A65">
        <v>60</v>
      </c>
      <c r="B65" t="s">
        <v>8</v>
      </c>
      <c r="C65">
        <f>IF(B65="Mississippi State",B$2,1-B$2)</f>
        <v>0</v>
      </c>
      <c r="D65" t="s">
        <v>26</v>
      </c>
      <c r="E65">
        <f>IF(D65="Kentucky",D$2,1-D$2)</f>
        <v>0</v>
      </c>
      <c r="F65" t="s">
        <v>105</v>
      </c>
      <c r="G65">
        <f>IF(F65="LSU",F$2,1-F$2)</f>
        <v>0.42500000000000004</v>
      </c>
      <c r="H65" t="s">
        <v>14</v>
      </c>
      <c r="I65">
        <f>IF(H65="Washington",H$2,1-H$2)</f>
        <v>0.55699999999999994</v>
      </c>
      <c r="J65" t="s">
        <v>86</v>
      </c>
      <c r="K65">
        <f>IF(J65="Texas",J$2,1-J$2)</f>
        <v>0.224</v>
      </c>
      <c r="L65" t="s">
        <v>34</v>
      </c>
      <c r="M65">
        <v>0</v>
      </c>
      <c r="N65">
        <f>PRODUCT(C65,E65,G65,I65,K65,M65)</f>
        <v>0</v>
      </c>
      <c r="O65">
        <f>O$2+IF(Sheet1!I34=$B65,1,0)+IF(Sheet1!I35=$D65,1,0)+IF(Sheet1!I43=$F65,1.1,0)+IF(Sheet1!I44=$H65,1.1,0)+IF(Sheet1!I45=$J65,1.1,0)+IF(Sheet1!I48=$L65,1.11,0)</f>
        <v>19.310000000000002</v>
      </c>
      <c r="P65">
        <f>P$2+IF(Sheet1!J34=$B65,1,0)+IF(Sheet1!J35=$D65,1,0)+IF(Sheet1!J43=$F65,1.1,0)+IF(Sheet1!J44=$H65,1.1,0)+IF(Sheet1!J45=$J65,1.1,0)+IF(Sheet1!J48=$L65,1.11,0)</f>
        <v>24.32</v>
      </c>
      <c r="Q65">
        <f>Q$2+IF(Sheet1!K34=$B65,1,0)+IF(Sheet1!K35=$D65,1,0)+IF(Sheet1!K43=$F65,1.1,0)+IF(Sheet1!K44=$H65,1.1,0)+IF(Sheet1!K45=$J65,1.1,0)+IF(Sheet1!K48=$L65,1.11,0)</f>
        <v>24.32</v>
      </c>
      <c r="R65">
        <f>R$2+IF(Sheet1!L34=$B65,1,0)+IF(Sheet1!L35=$D65,1,0)+IF(Sheet1!L43=$F65,1.1,0)+IF(Sheet1!L44=$H65,1.1,0)+IF(Sheet1!L45=$J65,1.1,0)+IF(Sheet1!L48=$L65,1.11,0)</f>
        <v>24.32</v>
      </c>
      <c r="S65">
        <f>S$2+IF(Sheet1!M34=$B65,1,0)+IF(Sheet1!M35=$D65,1,0)+IF(Sheet1!M43=$F65,1.1,0)+IF(Sheet1!M44=$H65,1.1,0)+IF(Sheet1!M45=$J65,1.1,0)+IF(Sheet1!M48=$L65,1.11,0)</f>
        <v>23.32</v>
      </c>
      <c r="T65">
        <f>T$2+IF(Sheet1!N34=$B65,1,0)+IF(Sheet1!N35=$D65,1,0)+IF(Sheet1!N43=$F65,1.1,0)+IF(Sheet1!N44=$H65,1.1,0)+IF(Sheet1!N45=$J65,1.1,0)+IF(Sheet1!N48=$L65,1.11,0)</f>
        <v>22.42</v>
      </c>
      <c r="U65">
        <f>U$2+IF(Sheet1!O34=$B65,1,0)+IF(Sheet1!O35=$D65,1,0)+IF(Sheet1!O43=$F65,1.1,0)+IF(Sheet1!O44=$H65,1.1,0)+IF(Sheet1!O45=$J65,1.1,0)+IF(Sheet1!O48=$L65,1.11,0)</f>
        <v>24.32</v>
      </c>
      <c r="V65">
        <f>V$2+IF(Sheet1!P34=$B65,1,0)+IF(Sheet1!P35=$D65,1,0)+IF(Sheet1!P43=$F65,1.1,0)+IF(Sheet1!P44=$H65,1.1,0)+IF(Sheet1!P45=$J65,1.1,0)+IF(Sheet1!P48=$L65,1.11,0)</f>
        <v>23.520000000000003</v>
      </c>
      <c r="W65">
        <f>MAX(O65,P65,Q65,R65,S65,T65,U65,V65)</f>
        <v>24.32</v>
      </c>
      <c r="X65" t="str">
        <f>IF(Y65&gt;1,"Tie",IF(O65=W65,"Ryan",IF(P65=W65,"Becca",IF(Q65=W65,"Jason",IF(R65=W65,"Damon",IF(S65=W65,"Grandpa",IF(T65=W65,"Greta",IF(U65=W65,"Amber",IF(V65=W65,"Mom","nowinner")))))))))</f>
        <v>Tie</v>
      </c>
      <c r="Y65">
        <f>COUNTIF(O65:V65,W65)</f>
        <v>4</v>
      </c>
      <c r="Z65">
        <f>IF($X65=O$5,$N65,0)</f>
        <v>0</v>
      </c>
      <c r="AA65">
        <f>IF($X65=P$5,$N65,0)</f>
        <v>0</v>
      </c>
      <c r="AB65">
        <f>IF($X65=Q$5,$N65,0)</f>
        <v>0</v>
      </c>
      <c r="AC65">
        <f>IF($X65=R$5,$N65,0)</f>
        <v>0</v>
      </c>
      <c r="AD65">
        <f>IF($X65=S$5,$N65,0)</f>
        <v>0</v>
      </c>
      <c r="AE65">
        <f>IF($X65=T$5,$N65,0)</f>
        <v>0</v>
      </c>
      <c r="AF65">
        <f>IF($X65=U$5,$N65,0)</f>
        <v>0</v>
      </c>
      <c r="AG65">
        <f>IF($X65=V$5,$N65,0)</f>
        <v>0</v>
      </c>
      <c r="AH65">
        <f>IF(X65="Tie",N65,0)</f>
        <v>0</v>
      </c>
    </row>
    <row r="66" spans="1:38" hidden="1">
      <c r="A66">
        <v>61</v>
      </c>
      <c r="B66" t="s">
        <v>8</v>
      </c>
      <c r="C66">
        <f>IF(B66="Mississippi State",B$2,1-B$2)</f>
        <v>0</v>
      </c>
      <c r="D66" t="s">
        <v>26</v>
      </c>
      <c r="E66">
        <f>IF(D66="Kentucky",D$2,1-D$2)</f>
        <v>0</v>
      </c>
      <c r="F66" t="s">
        <v>105</v>
      </c>
      <c r="G66">
        <f>IF(F66="LSU",F$2,1-F$2)</f>
        <v>0.42500000000000004</v>
      </c>
      <c r="H66" t="s">
        <v>14</v>
      </c>
      <c r="I66">
        <f>IF(H66="Washington",H$2,1-H$2)</f>
        <v>0.55699999999999994</v>
      </c>
      <c r="J66" t="s">
        <v>28</v>
      </c>
      <c r="K66">
        <f>IF(J66="Texas",J$2,1-J$2)</f>
        <v>0.77600000000000002</v>
      </c>
      <c r="L66" t="s">
        <v>103</v>
      </c>
      <c r="M66">
        <v>0</v>
      </c>
      <c r="N66">
        <f>PRODUCT(C66,E66,G66,I66,K66,M66)</f>
        <v>0</v>
      </c>
      <c r="O66">
        <f>O$2+IF(Sheet1!I34=$B66,1,0)+IF(Sheet1!I35=$D66,1,0)+IF(Sheet1!I43=$F66,1.1,0)+IF(Sheet1!I44=$H66,1.1,0)+IF(Sheet1!I45=$J66,1.1,0)+IF(Sheet1!I48=$L66,1.11,0)</f>
        <v>20.410000000000004</v>
      </c>
      <c r="P66">
        <f>P$2+IF(Sheet1!J34=$B66,1,0)+IF(Sheet1!J35=$D66,1,0)+IF(Sheet1!J43=$F66,1.1,0)+IF(Sheet1!J44=$H66,1.1,0)+IF(Sheet1!J45=$J66,1.1,0)+IF(Sheet1!J48=$L66,1.11,0)</f>
        <v>25.42</v>
      </c>
      <c r="Q66">
        <f>Q$2+IF(Sheet1!K34=$B66,1,0)+IF(Sheet1!K35=$D66,1,0)+IF(Sheet1!K43=$F66,1.1,0)+IF(Sheet1!K44=$H66,1.1,0)+IF(Sheet1!K45=$J66,1.1,0)+IF(Sheet1!K48=$L66,1.11,0)</f>
        <v>25.42</v>
      </c>
      <c r="R66">
        <f>R$2+IF(Sheet1!L34=$B66,1,0)+IF(Sheet1!L35=$D66,1,0)+IF(Sheet1!L43=$F66,1.1,0)+IF(Sheet1!L44=$H66,1.1,0)+IF(Sheet1!L45=$J66,1.1,0)+IF(Sheet1!L48=$L66,1.11,0)</f>
        <v>25.42</v>
      </c>
      <c r="S66">
        <f>S$2+IF(Sheet1!M34=$B66,1,0)+IF(Sheet1!M35=$D66,1,0)+IF(Sheet1!M43=$F66,1.1,0)+IF(Sheet1!M44=$H66,1.1,0)+IF(Sheet1!M45=$J66,1.1,0)+IF(Sheet1!M48=$L66,1.11,0)</f>
        <v>24.42</v>
      </c>
      <c r="T66">
        <f>T$2+IF(Sheet1!N34=$B66,1,0)+IF(Sheet1!N35=$D66,1,0)+IF(Sheet1!N43=$F66,1.1,0)+IF(Sheet1!N44=$H66,1.1,0)+IF(Sheet1!N45=$J66,1.1,0)+IF(Sheet1!N48=$L66,1.11,0)</f>
        <v>21.32</v>
      </c>
      <c r="U66">
        <f>U$2+IF(Sheet1!O34=$B66,1,0)+IF(Sheet1!O35=$D66,1,0)+IF(Sheet1!O43=$F66,1.1,0)+IF(Sheet1!O44=$H66,1.1,0)+IF(Sheet1!O45=$J66,1.1,0)+IF(Sheet1!O48=$L66,1.11,0)</f>
        <v>25.42</v>
      </c>
      <c r="V66">
        <f>V$2+IF(Sheet1!P34=$B66,1,0)+IF(Sheet1!P35=$D66,1,0)+IF(Sheet1!P43=$F66,1.1,0)+IF(Sheet1!P44=$H66,1.1,0)+IF(Sheet1!P45=$J66,1.1,0)+IF(Sheet1!P48=$L66,1.11,0)</f>
        <v>22.42</v>
      </c>
      <c r="W66">
        <f>MAX(O66,P66,Q66,R66,S66,T66,U66,V66)</f>
        <v>25.42</v>
      </c>
      <c r="X66" t="str">
        <f>IF(Y66&gt;1,"Tie",IF(O66=W66,"Ryan",IF(P66=W66,"Becca",IF(Q66=W66,"Jason",IF(R66=W66,"Damon",IF(S66=W66,"Grandpa",IF(T66=W66,"Greta",IF(U66=W66,"Amber",IF(V66=W66,"Mom","nowinner")))))))))</f>
        <v>Tie</v>
      </c>
      <c r="Y66">
        <f>COUNTIF(O66:V66,W66)</f>
        <v>4</v>
      </c>
      <c r="Z66">
        <f>IF($X66=O$5,$N66,0)</f>
        <v>0</v>
      </c>
      <c r="AA66">
        <f>IF($X66=P$5,$N66,0)</f>
        <v>0</v>
      </c>
      <c r="AB66">
        <f>IF($X66=Q$5,$N66,0)</f>
        <v>0</v>
      </c>
      <c r="AC66">
        <f>IF($X66=R$5,$N66,0)</f>
        <v>0</v>
      </c>
      <c r="AD66">
        <f>IF($X66=S$5,$N66,0)</f>
        <v>0</v>
      </c>
      <c r="AE66">
        <f>IF($X66=T$5,$N66,0)</f>
        <v>0</v>
      </c>
      <c r="AF66">
        <f>IF($X66=U$5,$N66,0)</f>
        <v>0</v>
      </c>
      <c r="AG66">
        <f>IF($X66=V$5,$N66,0)</f>
        <v>0</v>
      </c>
      <c r="AH66">
        <f>IF(X66="Tie",N66,0)</f>
        <v>0</v>
      </c>
    </row>
    <row r="67" spans="1:38" hidden="1">
      <c r="A67">
        <v>31</v>
      </c>
      <c r="B67" t="s">
        <v>8</v>
      </c>
      <c r="C67">
        <f>IF(B67="Mississippi State",B$2,1-B$2)</f>
        <v>0</v>
      </c>
      <c r="D67" t="s">
        <v>26</v>
      </c>
      <c r="E67">
        <f>IF(D67="Kentucky",D$2,1-D$2)</f>
        <v>0</v>
      </c>
      <c r="F67" t="s">
        <v>105</v>
      </c>
      <c r="G67">
        <f>IF(F67="LSU",F$2,1-F$2)</f>
        <v>0.42500000000000004</v>
      </c>
      <c r="H67" t="s">
        <v>14</v>
      </c>
      <c r="I67">
        <f>IF(H67="Washington",H$2,1-H$2)</f>
        <v>0.55699999999999994</v>
      </c>
      <c r="J67" t="s">
        <v>28</v>
      </c>
      <c r="K67">
        <f>IF(J67="Texas",J$2,1-J$2)</f>
        <v>0.77600000000000002</v>
      </c>
      <c r="L67" t="s">
        <v>18</v>
      </c>
      <c r="M67">
        <f>1-0.516</f>
        <v>0.48399999999999999</v>
      </c>
      <c r="N67">
        <f>PRODUCT(C67,E67,G67,I67,K67,M67)</f>
        <v>0</v>
      </c>
      <c r="O67">
        <f>O$2+IF(Sheet1!I34=$B67,1,0)+IF(Sheet1!I35=$D67,1,0)+IF(Sheet1!I43=$F67,1.1,0)+IF(Sheet1!I44=$H67,1.1,0)+IF(Sheet1!I45=$J67,1.1,0)+IF(Sheet1!I48=$L67,1.11,0)</f>
        <v>21.520000000000003</v>
      </c>
      <c r="P67">
        <f>P$2+IF(Sheet1!J34=$B67,1,0)+IF(Sheet1!J35=$D67,1,0)+IF(Sheet1!J43=$F67,1.1,0)+IF(Sheet1!J44=$H67,1.1,0)+IF(Sheet1!J45=$J67,1.1,0)+IF(Sheet1!J48=$L67,1.11,0)</f>
        <v>25.42</v>
      </c>
      <c r="Q67">
        <f>Q$2+IF(Sheet1!K34=$B67,1,0)+IF(Sheet1!K35=$D67,1,0)+IF(Sheet1!K43=$F67,1.1,0)+IF(Sheet1!K44=$H67,1.1,0)+IF(Sheet1!K45=$J67,1.1,0)+IF(Sheet1!K48=$L67,1.11,0)</f>
        <v>25.42</v>
      </c>
      <c r="R67">
        <f>R$2+IF(Sheet1!L34=$B67,1,0)+IF(Sheet1!L35=$D67,1,0)+IF(Sheet1!L43=$F67,1.1,0)+IF(Sheet1!L44=$H67,1.1,0)+IF(Sheet1!L45=$J67,1.1,0)+IF(Sheet1!L48=$L67,1.11,0)</f>
        <v>25.42</v>
      </c>
      <c r="S67">
        <f>S$2+IF(Sheet1!M34=$B67,1,0)+IF(Sheet1!M35=$D67,1,0)+IF(Sheet1!M43=$F67,1.1,0)+IF(Sheet1!M44=$H67,1.1,0)+IF(Sheet1!M45=$J67,1.1,0)+IF(Sheet1!M48=$L67,1.11,0)</f>
        <v>24.42</v>
      </c>
      <c r="T67">
        <f>T$2+IF(Sheet1!N34=$B67,1,0)+IF(Sheet1!N35=$D67,1,0)+IF(Sheet1!N43=$F67,1.1,0)+IF(Sheet1!N44=$H67,1.1,0)+IF(Sheet1!N45=$J67,1.1,0)+IF(Sheet1!N48=$L67,1.11,0)</f>
        <v>21.32</v>
      </c>
      <c r="U67">
        <f>U$2+IF(Sheet1!O34=$B67,1,0)+IF(Sheet1!O35=$D67,1,0)+IF(Sheet1!O43=$F67,1.1,0)+IF(Sheet1!O44=$H67,1.1,0)+IF(Sheet1!O45=$J67,1.1,0)+IF(Sheet1!O48=$L67,1.11,0)</f>
        <v>25.42</v>
      </c>
      <c r="V67">
        <f>V$2+IF(Sheet1!P34=$B67,1,0)+IF(Sheet1!P35=$D67,1,0)+IF(Sheet1!P43=$F67,1.1,0)+IF(Sheet1!P44=$H67,1.1,0)+IF(Sheet1!P45=$J67,1.1,0)+IF(Sheet1!P48=$L67,1.11,0)</f>
        <v>22.42</v>
      </c>
      <c r="W67">
        <f>MAX(O67,P67,Q67,R67,S67,T67,U67,V67)</f>
        <v>25.42</v>
      </c>
      <c r="X67" t="str">
        <f>IF(Y67&gt;1,"Tie",IF(O67=W67,"Ryan",IF(P67=W67,"Becca",IF(Q67=W67,"Jason",IF(R67=W67,"Damon",IF(S67=W67,"Grandpa",IF(T67=W67,"Greta",IF(U67=W67,"Amber",IF(V67=W67,"Mom","nowinner")))))))))</f>
        <v>Tie</v>
      </c>
      <c r="Y67">
        <f>COUNTIF(O67:V67,W67)</f>
        <v>4</v>
      </c>
      <c r="Z67">
        <f>IF($X67=O$5,$N67,0)</f>
        <v>0</v>
      </c>
      <c r="AA67">
        <f>IF($X67=P$5,$N67,0)</f>
        <v>0</v>
      </c>
      <c r="AB67">
        <f>IF($X67=Q$5,$N67,0)</f>
        <v>0</v>
      </c>
      <c r="AC67">
        <f>IF($X67=R$5,$N67,0)</f>
        <v>0</v>
      </c>
      <c r="AD67">
        <f>IF($X67=S$5,$N67,0)</f>
        <v>0</v>
      </c>
      <c r="AE67">
        <f>IF($X67=T$5,$N67,0)</f>
        <v>0</v>
      </c>
      <c r="AF67">
        <f>IF($X67=U$5,$N67,0)</f>
        <v>0</v>
      </c>
      <c r="AG67">
        <f>IF($X67=V$5,$N67,0)</f>
        <v>0</v>
      </c>
      <c r="AH67">
        <f>IF(X67="Tie",N67,0)</f>
        <v>0</v>
      </c>
      <c r="AI67" t="s">
        <v>171</v>
      </c>
      <c r="AJ67" t="s">
        <v>171</v>
      </c>
      <c r="AK67" t="s">
        <v>171</v>
      </c>
      <c r="AL67" t="s">
        <v>171</v>
      </c>
    </row>
    <row r="68" spans="1:38" hidden="1">
      <c r="A68">
        <v>32</v>
      </c>
      <c r="B68" t="s">
        <v>8</v>
      </c>
      <c r="C68">
        <f>IF(B68="Mississippi State",B$2,1-B$2)</f>
        <v>0</v>
      </c>
      <c r="D68" t="s">
        <v>26</v>
      </c>
      <c r="E68">
        <f>IF(D68="Kentucky",D$2,1-D$2)</f>
        <v>0</v>
      </c>
      <c r="F68" t="s">
        <v>105</v>
      </c>
      <c r="G68">
        <f>IF(F68="LSU",F$2,1-F$2)</f>
        <v>0.42500000000000004</v>
      </c>
      <c r="H68" t="s">
        <v>14</v>
      </c>
      <c r="I68">
        <f>IF(H68="Washington",H$2,1-H$2)</f>
        <v>0.55699999999999994</v>
      </c>
      <c r="J68" t="s">
        <v>28</v>
      </c>
      <c r="K68">
        <f>IF(J68="Texas",J$2,1-J$2)</f>
        <v>0.77600000000000002</v>
      </c>
      <c r="L68" t="s">
        <v>15</v>
      </c>
      <c r="M68">
        <v>0.51600000000000001</v>
      </c>
      <c r="N68">
        <f>PRODUCT(C68,E68,G68,I68,K68,M68)</f>
        <v>0</v>
      </c>
      <c r="O68">
        <f>O$2+IF(Sheet1!I34=$B68,1,0)+IF(Sheet1!I35=$D68,1,0)+IF(Sheet1!I43=$F68,1.1,0)+IF(Sheet1!I44=$H68,1.1,0)+IF(Sheet1!I45=$J68,1.1,0)+IF(Sheet1!I48=$L68,1.11,0)</f>
        <v>20.410000000000004</v>
      </c>
      <c r="P68">
        <f>P$2+IF(Sheet1!J34=$B68,1,0)+IF(Sheet1!J35=$D68,1,0)+IF(Sheet1!J43=$F68,1.1,0)+IF(Sheet1!J44=$H68,1.1,0)+IF(Sheet1!J45=$J68,1.1,0)+IF(Sheet1!J48=$L68,1.11,0)</f>
        <v>26.53</v>
      </c>
      <c r="Q68">
        <f>Q$2+IF(Sheet1!K34=$B68,1,0)+IF(Sheet1!K35=$D68,1,0)+IF(Sheet1!K43=$F68,1.1,0)+IF(Sheet1!K44=$H68,1.1,0)+IF(Sheet1!K45=$J68,1.1,0)+IF(Sheet1!K48=$L68,1.11,0)</f>
        <v>26.53</v>
      </c>
      <c r="R68">
        <f>R$2+IF(Sheet1!L34=$B68,1,0)+IF(Sheet1!L35=$D68,1,0)+IF(Sheet1!L43=$F68,1.1,0)+IF(Sheet1!L44=$H68,1.1,0)+IF(Sheet1!L45=$J68,1.1,0)+IF(Sheet1!L48=$L68,1.11,0)</f>
        <v>26.53</v>
      </c>
      <c r="S68">
        <f>S$2+IF(Sheet1!M34=$B68,1,0)+IF(Sheet1!M35=$D68,1,0)+IF(Sheet1!M43=$F68,1.1,0)+IF(Sheet1!M44=$H68,1.1,0)+IF(Sheet1!M45=$J68,1.1,0)+IF(Sheet1!M48=$L68,1.11,0)</f>
        <v>25.53</v>
      </c>
      <c r="T68">
        <f>T$2+IF(Sheet1!N34=$B68,1,0)+IF(Sheet1!N35=$D68,1,0)+IF(Sheet1!N43=$F68,1.1,0)+IF(Sheet1!N44=$H68,1.1,0)+IF(Sheet1!N45=$J68,1.1,0)+IF(Sheet1!N48=$L68,1.11,0)</f>
        <v>22.43</v>
      </c>
      <c r="U68">
        <f>U$2+IF(Sheet1!O34=$B68,1,0)+IF(Sheet1!O35=$D68,1,0)+IF(Sheet1!O43=$F68,1.1,0)+IF(Sheet1!O44=$H68,1.1,0)+IF(Sheet1!O45=$J68,1.1,0)+IF(Sheet1!O48=$L68,1.11,0)</f>
        <v>26.53</v>
      </c>
      <c r="V68">
        <f>V$2+IF(Sheet1!P34=$B68,1,0)+IF(Sheet1!P35=$D68,1,0)+IF(Sheet1!P43=$F68,1.1,0)+IF(Sheet1!P44=$H68,1.1,0)+IF(Sheet1!P45=$J68,1.1,0)+IF(Sheet1!P48=$L68,1.11,0)</f>
        <v>23.53</v>
      </c>
      <c r="W68">
        <f>MAX(O68,P68,Q68,R68,S68,T68,U68,V68)</f>
        <v>26.53</v>
      </c>
      <c r="X68" t="str">
        <f>IF(Y68&gt;1,"Tie",IF(O68=W68,"Ryan",IF(P68=W68,"Becca",IF(Q68=W68,"Jason",IF(R68=W68,"Damon",IF(S68=W68,"Grandpa",IF(T68=W68,"Greta",IF(U68=W68,"Amber",IF(V68=W68,"Mom","nowinner")))))))))</f>
        <v>Tie</v>
      </c>
      <c r="Y68">
        <f>COUNTIF(O68:V68,W68)</f>
        <v>4</v>
      </c>
      <c r="Z68">
        <f>IF($X68=O$5,$N68,0)</f>
        <v>0</v>
      </c>
      <c r="AA68">
        <f>IF($X68=P$5,$N68,0)</f>
        <v>0</v>
      </c>
      <c r="AB68">
        <f>IF($X68=Q$5,$N68,0)</f>
        <v>0</v>
      </c>
      <c r="AC68">
        <f>IF($X68=R$5,$N68,0)</f>
        <v>0</v>
      </c>
      <c r="AD68">
        <f>IF($X68=S$5,$N68,0)</f>
        <v>0</v>
      </c>
      <c r="AE68">
        <f>IF($X68=T$5,$N68,0)</f>
        <v>0</v>
      </c>
      <c r="AF68">
        <f>IF($X68=U$5,$N68,0)</f>
        <v>0</v>
      </c>
      <c r="AG68">
        <f>IF($X68=V$5,$N68,0)</f>
        <v>0</v>
      </c>
      <c r="AH68">
        <f>IF(X68="Tie",N68,0)</f>
        <v>0</v>
      </c>
      <c r="AI68" t="s">
        <v>171</v>
      </c>
      <c r="AJ68" t="s">
        <v>171</v>
      </c>
      <c r="AK68" t="s">
        <v>171</v>
      </c>
      <c r="AL68" t="s">
        <v>171</v>
      </c>
    </row>
    <row r="69" spans="1:38" hidden="1">
      <c r="A69">
        <v>64</v>
      </c>
      <c r="B69" t="s">
        <v>8</v>
      </c>
      <c r="C69">
        <f>IF(B69="Mississippi State",B$2,1-B$2)</f>
        <v>0</v>
      </c>
      <c r="D69" t="s">
        <v>26</v>
      </c>
      <c r="E69">
        <f>IF(D69="Kentucky",D$2,1-D$2)</f>
        <v>0</v>
      </c>
      <c r="F69" t="s">
        <v>105</v>
      </c>
      <c r="G69">
        <f>IF(F69="LSU",F$2,1-F$2)</f>
        <v>0.42500000000000004</v>
      </c>
      <c r="H69" t="s">
        <v>14</v>
      </c>
      <c r="I69">
        <f>IF(H69="Washington",H$2,1-H$2)</f>
        <v>0.55699999999999994</v>
      </c>
      <c r="J69" t="s">
        <v>28</v>
      </c>
      <c r="K69">
        <f>IF(J69="Texas",J$2,1-J$2)</f>
        <v>0.77600000000000002</v>
      </c>
      <c r="L69" t="s">
        <v>34</v>
      </c>
      <c r="M69">
        <v>0</v>
      </c>
      <c r="N69">
        <f>PRODUCT(C69,E69,G69,I69,K69,M69)</f>
        <v>0</v>
      </c>
      <c r="O69">
        <f>O$2+IF(Sheet1!I34=$B69,1,0)+IF(Sheet1!I35=$D69,1,0)+IF(Sheet1!I43=$F69,1.1,0)+IF(Sheet1!I44=$H69,1.1,0)+IF(Sheet1!I45=$J69,1.1,0)+IF(Sheet1!I48=$L69,1.11,0)</f>
        <v>20.410000000000004</v>
      </c>
      <c r="P69">
        <f>P$2+IF(Sheet1!J34=$B69,1,0)+IF(Sheet1!J35=$D69,1,0)+IF(Sheet1!J43=$F69,1.1,0)+IF(Sheet1!J44=$H69,1.1,0)+IF(Sheet1!J45=$J69,1.1,0)+IF(Sheet1!J48=$L69,1.11,0)</f>
        <v>25.42</v>
      </c>
      <c r="Q69">
        <f>Q$2+IF(Sheet1!K34=$B69,1,0)+IF(Sheet1!K35=$D69,1,0)+IF(Sheet1!K43=$F69,1.1,0)+IF(Sheet1!K44=$H69,1.1,0)+IF(Sheet1!K45=$J69,1.1,0)+IF(Sheet1!K48=$L69,1.11,0)</f>
        <v>25.42</v>
      </c>
      <c r="R69">
        <f>R$2+IF(Sheet1!L34=$B69,1,0)+IF(Sheet1!L35=$D69,1,0)+IF(Sheet1!L43=$F69,1.1,0)+IF(Sheet1!L44=$H69,1.1,0)+IF(Sheet1!L45=$J69,1.1,0)+IF(Sheet1!L48=$L69,1.11,0)</f>
        <v>25.42</v>
      </c>
      <c r="S69">
        <f>S$2+IF(Sheet1!M34=$B69,1,0)+IF(Sheet1!M35=$D69,1,0)+IF(Sheet1!M43=$F69,1.1,0)+IF(Sheet1!M44=$H69,1.1,0)+IF(Sheet1!M45=$J69,1.1,0)+IF(Sheet1!M48=$L69,1.11,0)</f>
        <v>24.42</v>
      </c>
      <c r="T69">
        <f>T$2+IF(Sheet1!N34=$B69,1,0)+IF(Sheet1!N35=$D69,1,0)+IF(Sheet1!N43=$F69,1.1,0)+IF(Sheet1!N44=$H69,1.1,0)+IF(Sheet1!N45=$J69,1.1,0)+IF(Sheet1!N48=$L69,1.11,0)</f>
        <v>21.32</v>
      </c>
      <c r="U69">
        <f>U$2+IF(Sheet1!O34=$B69,1,0)+IF(Sheet1!O35=$D69,1,0)+IF(Sheet1!O43=$F69,1.1,0)+IF(Sheet1!O44=$H69,1.1,0)+IF(Sheet1!O45=$J69,1.1,0)+IF(Sheet1!O48=$L69,1.11,0)</f>
        <v>25.42</v>
      </c>
      <c r="V69">
        <f>V$2+IF(Sheet1!P34=$B69,1,0)+IF(Sheet1!P35=$D69,1,0)+IF(Sheet1!P43=$F69,1.1,0)+IF(Sheet1!P44=$H69,1.1,0)+IF(Sheet1!P45=$J69,1.1,0)+IF(Sheet1!P48=$L69,1.11,0)</f>
        <v>22.42</v>
      </c>
      <c r="W69">
        <f>MAX(O69,P69,Q69,R69,S69,T69,U69,V69)</f>
        <v>25.42</v>
      </c>
      <c r="X69" t="str">
        <f>IF(Y69&gt;1,"Tie",IF(O69=W69,"Ryan",IF(P69=W69,"Becca",IF(Q69=W69,"Jason",IF(R69=W69,"Damon",IF(S69=W69,"Grandpa",IF(T69=W69,"Greta",IF(U69=W69,"Amber",IF(V69=W69,"Mom","nowinner")))))))))</f>
        <v>Tie</v>
      </c>
      <c r="Y69">
        <f>COUNTIF(O69:V69,W69)</f>
        <v>4</v>
      </c>
      <c r="Z69">
        <f>IF($X69=O$5,$N69,0)</f>
        <v>0</v>
      </c>
      <c r="AA69">
        <f>IF($X69=P$5,$N69,0)</f>
        <v>0</v>
      </c>
      <c r="AB69">
        <f>IF($X69=Q$5,$N69,0)</f>
        <v>0</v>
      </c>
      <c r="AC69">
        <f>IF($X69=R$5,$N69,0)</f>
        <v>0</v>
      </c>
      <c r="AD69">
        <f>IF($X69=S$5,$N69,0)</f>
        <v>0</v>
      </c>
      <c r="AE69">
        <f>IF($X69=T$5,$N69,0)</f>
        <v>0</v>
      </c>
      <c r="AF69">
        <f>IF($X69=U$5,$N69,0)</f>
        <v>0</v>
      </c>
      <c r="AG69">
        <f>IF($X69=V$5,$N69,0)</f>
        <v>0</v>
      </c>
      <c r="AH69">
        <f>IF(X69="Tie",N69,0)</f>
        <v>0</v>
      </c>
    </row>
    <row r="70" spans="1:38" hidden="1">
      <c r="A70">
        <v>65</v>
      </c>
      <c r="B70" t="s">
        <v>12</v>
      </c>
      <c r="C70">
        <f>IF(B70="Mississippi State",B$2,1-B$2)</f>
        <v>1</v>
      </c>
      <c r="D70" t="s">
        <v>51</v>
      </c>
      <c r="E70">
        <f>IF(D70="Kentucky",D$2,1-D$2)</f>
        <v>1</v>
      </c>
      <c r="F70" t="s">
        <v>16</v>
      </c>
      <c r="G70">
        <f>IF(F70="LSU",F$2,1-F$2)</f>
        <v>0.57499999999999996</v>
      </c>
      <c r="H70" t="s">
        <v>5</v>
      </c>
      <c r="I70">
        <f>IF(H70="Washington",H$2,1-H$2)</f>
        <v>0.443</v>
      </c>
      <c r="J70" t="s">
        <v>86</v>
      </c>
      <c r="K70">
        <f>IF(J70="Texas",J$2,1-J$2)</f>
        <v>0.224</v>
      </c>
      <c r="L70" t="s">
        <v>103</v>
      </c>
      <c r="M70">
        <v>0</v>
      </c>
      <c r="N70">
        <f>PRODUCT(C70,E70,G70,I70,K70,M70)</f>
        <v>0</v>
      </c>
      <c r="O70">
        <f>O$2+IF(Sheet1!I34=$B70,1,0)+IF(Sheet1!I35=$D70,1,0)+IF(Sheet1!I43=$F70,1.1,0)+IF(Sheet1!I44=$H70,1.1,0)+IF(Sheet1!I45=$J70,1.1,0)+IF(Sheet1!I48=$L70,1.11,0)</f>
        <v>17.11</v>
      </c>
      <c r="P70">
        <f>P$2+IF(Sheet1!J34=$B70,1,0)+IF(Sheet1!J35=$D70,1,0)+IF(Sheet1!J43=$F70,1.1,0)+IF(Sheet1!J44=$H70,1.1,0)+IF(Sheet1!J45=$J70,1.1,0)+IF(Sheet1!J48=$L70,1.11,0)</f>
        <v>24.32</v>
      </c>
      <c r="Q70">
        <f>Q$2+IF(Sheet1!K34=$B70,1,0)+IF(Sheet1!K35=$D70,1,0)+IF(Sheet1!K43=$F70,1.1,0)+IF(Sheet1!K44=$H70,1.1,0)+IF(Sheet1!K45=$J70,1.1,0)+IF(Sheet1!K48=$L70,1.11,0)</f>
        <v>22.32</v>
      </c>
      <c r="R70">
        <f>R$2+IF(Sheet1!L34=$B70,1,0)+IF(Sheet1!L35=$D70,1,0)+IF(Sheet1!L43=$F70,1.1,0)+IF(Sheet1!L44=$H70,1.1,0)+IF(Sheet1!L45=$J70,1.1,0)+IF(Sheet1!L48=$L70,1.11,0)</f>
        <v>22.32</v>
      </c>
      <c r="S70">
        <f>S$2+IF(Sheet1!M34=$B70,1,0)+IF(Sheet1!M35=$D70,1,0)+IF(Sheet1!M43=$F70,1.1,0)+IF(Sheet1!M44=$H70,1.1,0)+IF(Sheet1!M45=$J70,1.1,0)+IF(Sheet1!M48=$L70,1.11,0)</f>
        <v>21.32</v>
      </c>
      <c r="T70">
        <f>T$2+IF(Sheet1!N34=$B70,1,0)+IF(Sheet1!N35=$D70,1,0)+IF(Sheet1!N43=$F70,1.1,0)+IF(Sheet1!N44=$H70,1.1,0)+IF(Sheet1!N45=$J70,1.1,0)+IF(Sheet1!N48=$L70,1.11,0)</f>
        <v>22.42</v>
      </c>
      <c r="U70">
        <f>U$2+IF(Sheet1!O34=$B70,1,0)+IF(Sheet1!O35=$D70,1,0)+IF(Sheet1!O43=$F70,1.1,0)+IF(Sheet1!O44=$H70,1.1,0)+IF(Sheet1!O45=$J70,1.1,0)+IF(Sheet1!O48=$L70,1.11,0)</f>
        <v>22.32</v>
      </c>
      <c r="V70">
        <f>V$2+IF(Sheet1!P34=$B70,1,0)+IF(Sheet1!P35=$D70,1,0)+IF(Sheet1!P43=$F70,1.1,0)+IF(Sheet1!P44=$H70,1.1,0)+IF(Sheet1!P45=$J70,1.1,0)+IF(Sheet1!P48=$L70,1.11,0)</f>
        <v>21.32</v>
      </c>
      <c r="W70">
        <f>MAX(O70,P70,Q70,R70,S70,T70,U70,V70)</f>
        <v>24.32</v>
      </c>
      <c r="X70" t="str">
        <f>IF(Y70&gt;1,"Tie",IF(O70=W70,"Ryan",IF(P70=W70,"Becca",IF(Q70=W70,"Jason",IF(R70=W70,"Damon",IF(S70=W70,"Grandpa",IF(T70=W70,"Greta",IF(U70=W70,"Amber",IF(V70=W70,"Mom","nowinner")))))))))</f>
        <v>Becca</v>
      </c>
      <c r="Y70">
        <f>COUNTIF(O70:V70,W70)</f>
        <v>1</v>
      </c>
      <c r="Z70">
        <f>IF($X70=O$5,$N70,0)</f>
        <v>0</v>
      </c>
      <c r="AA70">
        <f>IF($X70=P$5,$N70,0)</f>
        <v>0</v>
      </c>
      <c r="AB70">
        <f>IF($X70=Q$5,$N70,0)</f>
        <v>0</v>
      </c>
      <c r="AC70">
        <f>IF($X70=R$5,$N70,0)</f>
        <v>0</v>
      </c>
      <c r="AD70">
        <f>IF($X70=S$5,$N70,0)</f>
        <v>0</v>
      </c>
      <c r="AE70">
        <f>IF($X70=T$5,$N70,0)</f>
        <v>0</v>
      </c>
      <c r="AF70">
        <f>IF($X70=U$5,$N70,0)</f>
        <v>0</v>
      </c>
      <c r="AG70">
        <f>IF($X70=V$5,$N70,0)</f>
        <v>0</v>
      </c>
      <c r="AH70">
        <f>IF(X70="Tie",N70,0)</f>
        <v>0</v>
      </c>
    </row>
    <row r="71" spans="1:38" hidden="1">
      <c r="A71">
        <v>33</v>
      </c>
      <c r="B71" t="s">
        <v>12</v>
      </c>
      <c r="C71">
        <f>IF(B71="Mississippi State",B$2,1-B$2)</f>
        <v>1</v>
      </c>
      <c r="D71" t="s">
        <v>51</v>
      </c>
      <c r="E71">
        <f>IF(D71="Kentucky",D$2,1-D$2)</f>
        <v>1</v>
      </c>
      <c r="F71" t="s">
        <v>16</v>
      </c>
      <c r="G71">
        <f>IF(F71="LSU",F$2,1-F$2)</f>
        <v>0.57499999999999996</v>
      </c>
      <c r="H71" t="s">
        <v>5</v>
      </c>
      <c r="I71">
        <f>IF(H71="Washington",H$2,1-H$2)</f>
        <v>0.443</v>
      </c>
      <c r="J71" t="s">
        <v>86</v>
      </c>
      <c r="K71">
        <f>IF(J71="Texas",J$2,1-J$2)</f>
        <v>0.224</v>
      </c>
      <c r="L71" t="s">
        <v>18</v>
      </c>
      <c r="M71">
        <f>1-0.516</f>
        <v>0.48399999999999999</v>
      </c>
      <c r="N71">
        <f>PRODUCT(C71,E71,G71,I71,K71,M71)</f>
        <v>2.7616265599999999E-2</v>
      </c>
      <c r="O71">
        <f>O$2+IF(Sheet1!I34=$B71,1,0)+IF(Sheet1!I35=$D71,1,0)+IF(Sheet1!I43=$F71,1.1,0)+IF(Sheet1!I44=$H71,1.1,0)+IF(Sheet1!I45=$J71,1.1,0)+IF(Sheet1!I48=$L71,1.11,0)</f>
        <v>18.22</v>
      </c>
      <c r="P71">
        <f>P$2+IF(Sheet1!J34=$B71,1,0)+IF(Sheet1!J35=$D71,1,0)+IF(Sheet1!J43=$F71,1.1,0)+IF(Sheet1!J44=$H71,1.1,0)+IF(Sheet1!J45=$J71,1.1,0)+IF(Sheet1!J48=$L71,1.11,0)</f>
        <v>24.32</v>
      </c>
      <c r="Q71">
        <f>Q$2+IF(Sheet1!K34=$B71,1,0)+IF(Sheet1!K35=$D71,1,0)+IF(Sheet1!K43=$F71,1.1,0)+IF(Sheet1!K44=$H71,1.1,0)+IF(Sheet1!K45=$J71,1.1,0)+IF(Sheet1!K48=$L71,1.11,0)</f>
        <v>22.32</v>
      </c>
      <c r="R71">
        <f>R$2+IF(Sheet1!L34=$B71,1,0)+IF(Sheet1!L35=$D71,1,0)+IF(Sheet1!L43=$F71,1.1,0)+IF(Sheet1!L44=$H71,1.1,0)+IF(Sheet1!L45=$J71,1.1,0)+IF(Sheet1!L48=$L71,1.11,0)</f>
        <v>22.32</v>
      </c>
      <c r="S71">
        <f>S$2+IF(Sheet1!M34=$B71,1,0)+IF(Sheet1!M35=$D71,1,0)+IF(Sheet1!M43=$F71,1.1,0)+IF(Sheet1!M44=$H71,1.1,0)+IF(Sheet1!M45=$J71,1.1,0)+IF(Sheet1!M48=$L71,1.11,0)</f>
        <v>21.32</v>
      </c>
      <c r="T71">
        <f>T$2+IF(Sheet1!N34=$B71,1,0)+IF(Sheet1!N35=$D71,1,0)+IF(Sheet1!N43=$F71,1.1,0)+IF(Sheet1!N44=$H71,1.1,0)+IF(Sheet1!N45=$J71,1.1,0)+IF(Sheet1!N48=$L71,1.11,0)</f>
        <v>22.42</v>
      </c>
      <c r="U71">
        <f>U$2+IF(Sheet1!O34=$B71,1,0)+IF(Sheet1!O35=$D71,1,0)+IF(Sheet1!O43=$F71,1.1,0)+IF(Sheet1!O44=$H71,1.1,0)+IF(Sheet1!O45=$J71,1.1,0)+IF(Sheet1!O48=$L71,1.11,0)</f>
        <v>22.32</v>
      </c>
      <c r="V71">
        <f>V$2+IF(Sheet1!P34=$B71,1,0)+IF(Sheet1!P35=$D71,1,0)+IF(Sheet1!P43=$F71,1.1,0)+IF(Sheet1!P44=$H71,1.1,0)+IF(Sheet1!P45=$J71,1.1,0)+IF(Sheet1!P48=$L71,1.11,0)</f>
        <v>21.32</v>
      </c>
      <c r="W71">
        <f>MAX(O71,P71,Q71,R71,S71,T71,U71,V71)</f>
        <v>24.32</v>
      </c>
      <c r="X71" t="str">
        <f>IF(Y71&gt;1,"Tie",IF(O71=W71,"Ryan",IF(P71=W71,"Becca",IF(Q71=W71,"Jason",IF(R71=W71,"Damon",IF(S71=W71,"Grandpa",IF(T71=W71,"Greta",IF(U71=W71,"Amber",IF(V71=W71,"Mom","nowinner")))))))))</f>
        <v>Becca</v>
      </c>
      <c r="Y71">
        <f>COUNTIF(O71:V71,W71)</f>
        <v>1</v>
      </c>
      <c r="Z71">
        <f>IF($X71=O$5,$N71,0)</f>
        <v>0</v>
      </c>
      <c r="AA71">
        <f>IF($X71=P$5,$N71,0)</f>
        <v>2.7616265599999999E-2</v>
      </c>
      <c r="AB71">
        <f>IF($X71=Q$5,$N71,0)</f>
        <v>0</v>
      </c>
      <c r="AC71">
        <f>IF($X71=R$5,$N71,0)</f>
        <v>0</v>
      </c>
      <c r="AD71">
        <f>IF($X71=S$5,$N71,0)</f>
        <v>0</v>
      </c>
      <c r="AE71">
        <f>IF($X71=T$5,$N71,0)</f>
        <v>0</v>
      </c>
      <c r="AF71">
        <f>IF($X71=U$5,$N71,0)</f>
        <v>0</v>
      </c>
      <c r="AG71">
        <f>IF($X71=V$5,$N71,0)</f>
        <v>0</v>
      </c>
      <c r="AH71">
        <f>IF(X71="Tie",N71,0)</f>
        <v>0</v>
      </c>
    </row>
    <row r="72" spans="1:38">
      <c r="A72">
        <v>34</v>
      </c>
      <c r="B72" t="s">
        <v>12</v>
      </c>
      <c r="C72">
        <f>IF(B72="Mississippi State",B$2,1-B$2)</f>
        <v>1</v>
      </c>
      <c r="D72" t="s">
        <v>51</v>
      </c>
      <c r="E72">
        <f>IF(D72="Kentucky",D$2,1-D$2)</f>
        <v>1</v>
      </c>
      <c r="F72" t="s">
        <v>16</v>
      </c>
      <c r="G72">
        <f>IF(F72="LSU",F$2,1-F$2)</f>
        <v>0.57499999999999996</v>
      </c>
      <c r="H72" t="s">
        <v>5</v>
      </c>
      <c r="I72">
        <f>IF(H72="Washington",H$2,1-H$2)</f>
        <v>0.443</v>
      </c>
      <c r="J72" t="s">
        <v>86</v>
      </c>
      <c r="K72">
        <f>IF(J72="Texas",J$2,1-J$2)</f>
        <v>0.224</v>
      </c>
      <c r="L72" t="s">
        <v>15</v>
      </c>
      <c r="M72">
        <v>0.51600000000000001</v>
      </c>
      <c r="N72">
        <f>PRODUCT(C72,E72,G72,I72,K72,M72)</f>
        <v>2.9442134399999997E-2</v>
      </c>
      <c r="O72">
        <f>O$2+IF(Sheet1!I34=$B72,1,0)+IF(Sheet1!I35=$D72,1,0)+IF(Sheet1!I43=$F72,1.1,0)+IF(Sheet1!I44=$H72,1.1,0)+IF(Sheet1!I45=$J72,1.1,0)+IF(Sheet1!I48=$L72,1.11,0)</f>
        <v>17.11</v>
      </c>
      <c r="P72">
        <f>P$2+IF(Sheet1!J34=$B72,1,0)+IF(Sheet1!J35=$D72,1,0)+IF(Sheet1!J43=$F72,1.1,0)+IF(Sheet1!J44=$H72,1.1,0)+IF(Sheet1!J45=$J72,1.1,0)+IF(Sheet1!J48=$L72,1.11,0)</f>
        <v>25.43</v>
      </c>
      <c r="Q72">
        <f>Q$2+IF(Sheet1!K34=$B72,1,0)+IF(Sheet1!K35=$D72,1,0)+IF(Sheet1!K43=$F72,1.1,0)+IF(Sheet1!K44=$H72,1.1,0)+IF(Sheet1!K45=$J72,1.1,0)+IF(Sheet1!K48=$L72,1.11,0)</f>
        <v>23.43</v>
      </c>
      <c r="R72">
        <f>R$2+IF(Sheet1!L34=$B72,1,0)+IF(Sheet1!L35=$D72,1,0)+IF(Sheet1!L43=$F72,1.1,0)+IF(Sheet1!L44=$H72,1.1,0)+IF(Sheet1!L45=$J72,1.1,0)+IF(Sheet1!L48=$L72,1.11,0)</f>
        <v>23.43</v>
      </c>
      <c r="S72">
        <f>S$2+IF(Sheet1!M34=$B72,1,0)+IF(Sheet1!M35=$D72,1,0)+IF(Sheet1!M43=$F72,1.1,0)+IF(Sheet1!M44=$H72,1.1,0)+IF(Sheet1!M45=$J72,1.1,0)+IF(Sheet1!M48=$L72,1.11,0)</f>
        <v>22.43</v>
      </c>
      <c r="T72">
        <f>T$2+IF(Sheet1!N34=$B72,1,0)+IF(Sheet1!N35=$D72,1,0)+IF(Sheet1!N43=$F72,1.1,0)+IF(Sheet1!N44=$H72,1.1,0)+IF(Sheet1!N45=$J72,1.1,0)+IF(Sheet1!N48=$L72,1.11,0)</f>
        <v>23.53</v>
      </c>
      <c r="U72">
        <f>U$2+IF(Sheet1!O34=$B72,1,0)+IF(Sheet1!O35=$D72,1,0)+IF(Sheet1!O43=$F72,1.1,0)+IF(Sheet1!O44=$H72,1.1,0)+IF(Sheet1!O45=$J72,1.1,0)+IF(Sheet1!O48=$L72,1.11,0)</f>
        <v>23.43</v>
      </c>
      <c r="V72">
        <f>V$2+IF(Sheet1!P34=$B72,1,0)+IF(Sheet1!P35=$D72,1,0)+IF(Sheet1!P43=$F72,1.1,0)+IF(Sheet1!P44=$H72,1.1,0)+IF(Sheet1!P45=$J72,1.1,0)+IF(Sheet1!P48=$L72,1.11,0)</f>
        <v>22.43</v>
      </c>
      <c r="W72">
        <f>MAX(O72,P72,Q72,R72,S72,T72,U72,V72)</f>
        <v>25.43</v>
      </c>
      <c r="X72" t="str">
        <f>IF(Y72&gt;1,"Tie",IF(O72=W72,"Ryan",IF(P72=W72,"Becca",IF(Q72=W72,"Jason",IF(R72=W72,"Damon",IF(S72=W72,"Grandpa",IF(T72=W72,"Greta",IF(U72=W72,"Amber",IF(V72=W72,"Mom","nowinner")))))))))</f>
        <v>Becca</v>
      </c>
      <c r="Y72">
        <f>COUNTIF(O72:V72,W72)</f>
        <v>1</v>
      </c>
      <c r="Z72">
        <f>IF($X72=O$5,$N72,0)</f>
        <v>0</v>
      </c>
      <c r="AA72">
        <f>IF($X72=P$5,$N72,0)</f>
        <v>2.9442134399999997E-2</v>
      </c>
      <c r="AB72">
        <f>IF($X72=Q$5,$N72,0)</f>
        <v>0</v>
      </c>
      <c r="AC72">
        <f>IF($X72=R$5,$N72,0)</f>
        <v>0</v>
      </c>
      <c r="AD72">
        <f>IF($X72=S$5,$N72,0)</f>
        <v>0</v>
      </c>
      <c r="AE72">
        <f>IF($X72=T$5,$N72,0)</f>
        <v>0</v>
      </c>
      <c r="AF72">
        <f>IF($X72=U$5,$N72,0)</f>
        <v>0</v>
      </c>
      <c r="AG72">
        <f>IF($X72=V$5,$N72,0)</f>
        <v>0</v>
      </c>
      <c r="AH72">
        <f>IF(X72="Tie",N72,0)</f>
        <v>0</v>
      </c>
    </row>
    <row r="73" spans="1:38" hidden="1">
      <c r="A73">
        <v>68</v>
      </c>
      <c r="B73" t="s">
        <v>12</v>
      </c>
      <c r="C73">
        <f>IF(B73="Mississippi State",B$2,1-B$2)</f>
        <v>1</v>
      </c>
      <c r="D73" t="s">
        <v>51</v>
      </c>
      <c r="E73">
        <f>IF(D73="Kentucky",D$2,1-D$2)</f>
        <v>1</v>
      </c>
      <c r="F73" t="s">
        <v>16</v>
      </c>
      <c r="G73">
        <f>IF(F73="LSU",F$2,1-F$2)</f>
        <v>0.57499999999999996</v>
      </c>
      <c r="H73" t="s">
        <v>5</v>
      </c>
      <c r="I73">
        <f>IF(H73="Washington",H$2,1-H$2)</f>
        <v>0.443</v>
      </c>
      <c r="J73" t="s">
        <v>86</v>
      </c>
      <c r="K73">
        <f>IF(J73="Texas",J$2,1-J$2)</f>
        <v>0.224</v>
      </c>
      <c r="L73" t="s">
        <v>34</v>
      </c>
      <c r="M73">
        <v>0</v>
      </c>
      <c r="N73">
        <f>PRODUCT(C73,E73,G73,I73,K73,M73)</f>
        <v>0</v>
      </c>
      <c r="O73">
        <f>O$2+IF(Sheet1!I34=$B73,1,0)+IF(Sheet1!I35=$D73,1,0)+IF(Sheet1!I43=$F73,1.1,0)+IF(Sheet1!I44=$H73,1.1,0)+IF(Sheet1!I45=$J73,1.1,0)+IF(Sheet1!I48=$L73,1.11,0)</f>
        <v>17.11</v>
      </c>
      <c r="P73">
        <f>P$2+IF(Sheet1!J34=$B73,1,0)+IF(Sheet1!J35=$D73,1,0)+IF(Sheet1!J43=$F73,1.1,0)+IF(Sheet1!J44=$H73,1.1,0)+IF(Sheet1!J45=$J73,1.1,0)+IF(Sheet1!J48=$L73,1.11,0)</f>
        <v>24.32</v>
      </c>
      <c r="Q73">
        <f>Q$2+IF(Sheet1!K34=$B73,1,0)+IF(Sheet1!K35=$D73,1,0)+IF(Sheet1!K43=$F73,1.1,0)+IF(Sheet1!K44=$H73,1.1,0)+IF(Sheet1!K45=$J73,1.1,0)+IF(Sheet1!K48=$L73,1.11,0)</f>
        <v>22.32</v>
      </c>
      <c r="R73">
        <f>R$2+IF(Sheet1!L34=$B73,1,0)+IF(Sheet1!L35=$D73,1,0)+IF(Sheet1!L43=$F73,1.1,0)+IF(Sheet1!L44=$H73,1.1,0)+IF(Sheet1!L45=$J73,1.1,0)+IF(Sheet1!L48=$L73,1.11,0)</f>
        <v>22.32</v>
      </c>
      <c r="S73">
        <f>S$2+IF(Sheet1!M34=$B73,1,0)+IF(Sheet1!M35=$D73,1,0)+IF(Sheet1!M43=$F73,1.1,0)+IF(Sheet1!M44=$H73,1.1,0)+IF(Sheet1!M45=$J73,1.1,0)+IF(Sheet1!M48=$L73,1.11,0)</f>
        <v>21.32</v>
      </c>
      <c r="T73">
        <f>T$2+IF(Sheet1!N34=$B73,1,0)+IF(Sheet1!N35=$D73,1,0)+IF(Sheet1!N43=$F73,1.1,0)+IF(Sheet1!N44=$H73,1.1,0)+IF(Sheet1!N45=$J73,1.1,0)+IF(Sheet1!N48=$L73,1.11,0)</f>
        <v>22.42</v>
      </c>
      <c r="U73">
        <f>U$2+IF(Sheet1!O34=$B73,1,0)+IF(Sheet1!O35=$D73,1,0)+IF(Sheet1!O43=$F73,1.1,0)+IF(Sheet1!O44=$H73,1.1,0)+IF(Sheet1!O45=$J73,1.1,0)+IF(Sheet1!O48=$L73,1.11,0)</f>
        <v>22.32</v>
      </c>
      <c r="V73">
        <f>V$2+IF(Sheet1!P34=$B73,1,0)+IF(Sheet1!P35=$D73,1,0)+IF(Sheet1!P43=$F73,1.1,0)+IF(Sheet1!P44=$H73,1.1,0)+IF(Sheet1!P45=$J73,1.1,0)+IF(Sheet1!P48=$L73,1.11,0)</f>
        <v>21.32</v>
      </c>
      <c r="W73">
        <f>MAX(O73,P73,Q73,R73,S73,T73,U73,V73)</f>
        <v>24.32</v>
      </c>
      <c r="X73" t="str">
        <f>IF(Y73&gt;1,"Tie",IF(O73=W73,"Ryan",IF(P73=W73,"Becca",IF(Q73=W73,"Jason",IF(R73=W73,"Damon",IF(S73=W73,"Grandpa",IF(T73=W73,"Greta",IF(U73=W73,"Amber",IF(V73=W73,"Mom","nowinner")))))))))</f>
        <v>Becca</v>
      </c>
      <c r="Y73">
        <f>COUNTIF(O73:V73,W73)</f>
        <v>1</v>
      </c>
      <c r="Z73">
        <f>IF($X73=O$5,$N73,0)</f>
        <v>0</v>
      </c>
      <c r="AA73">
        <f>IF($X73=P$5,$N73,0)</f>
        <v>0</v>
      </c>
      <c r="AB73">
        <f>IF($X73=Q$5,$N73,0)</f>
        <v>0</v>
      </c>
      <c r="AC73">
        <f>IF($X73=R$5,$N73,0)</f>
        <v>0</v>
      </c>
      <c r="AD73">
        <f>IF($X73=S$5,$N73,0)</f>
        <v>0</v>
      </c>
      <c r="AE73">
        <f>IF($X73=T$5,$N73,0)</f>
        <v>0</v>
      </c>
      <c r="AF73">
        <f>IF($X73=U$5,$N73,0)</f>
        <v>0</v>
      </c>
      <c r="AG73">
        <f>IF($X73=V$5,$N73,0)</f>
        <v>0</v>
      </c>
      <c r="AH73">
        <f>IF(X73="Tie",N73,0)</f>
        <v>0</v>
      </c>
    </row>
    <row r="74" spans="1:38" hidden="1">
      <c r="A74">
        <v>69</v>
      </c>
      <c r="B74" t="s">
        <v>12</v>
      </c>
      <c r="C74">
        <f>IF(B74="Mississippi State",B$2,1-B$2)</f>
        <v>1</v>
      </c>
      <c r="D74" t="s">
        <v>51</v>
      </c>
      <c r="E74">
        <f>IF(D74="Kentucky",D$2,1-D$2)</f>
        <v>1</v>
      </c>
      <c r="F74" t="s">
        <v>16</v>
      </c>
      <c r="G74">
        <f>IF(F74="LSU",F$2,1-F$2)</f>
        <v>0.57499999999999996</v>
      </c>
      <c r="H74" t="s">
        <v>5</v>
      </c>
      <c r="I74">
        <f>IF(H74="Washington",H$2,1-H$2)</f>
        <v>0.443</v>
      </c>
      <c r="J74" t="s">
        <v>28</v>
      </c>
      <c r="K74">
        <f>IF(J74="Texas",J$2,1-J$2)</f>
        <v>0.77600000000000002</v>
      </c>
      <c r="L74" t="s">
        <v>103</v>
      </c>
      <c r="M74">
        <v>0</v>
      </c>
      <c r="N74">
        <f>PRODUCT(C74,E74,G74,I74,K74,M74)</f>
        <v>0</v>
      </c>
      <c r="O74">
        <f>O$2+IF(Sheet1!I34=$B74,1,0)+IF(Sheet1!I35=$D74,1,0)+IF(Sheet1!I43=$F74,1.1,0)+IF(Sheet1!I44=$H74,1.1,0)+IF(Sheet1!I45=$J74,1.1,0)+IF(Sheet1!I48=$L74,1.11,0)</f>
        <v>18.21</v>
      </c>
      <c r="P74">
        <f>P$2+IF(Sheet1!J34=$B74,1,0)+IF(Sheet1!J35=$D74,1,0)+IF(Sheet1!J43=$F74,1.1,0)+IF(Sheet1!J44=$H74,1.1,0)+IF(Sheet1!J45=$J74,1.1,0)+IF(Sheet1!J48=$L74,1.11,0)</f>
        <v>25.42</v>
      </c>
      <c r="Q74">
        <f>Q$2+IF(Sheet1!K34=$B74,1,0)+IF(Sheet1!K35=$D74,1,0)+IF(Sheet1!K43=$F74,1.1,0)+IF(Sheet1!K44=$H74,1.1,0)+IF(Sheet1!K45=$J74,1.1,0)+IF(Sheet1!K48=$L74,1.11,0)</f>
        <v>23.42</v>
      </c>
      <c r="R74">
        <f>R$2+IF(Sheet1!L34=$B74,1,0)+IF(Sheet1!L35=$D74,1,0)+IF(Sheet1!L43=$F74,1.1,0)+IF(Sheet1!L44=$H74,1.1,0)+IF(Sheet1!L45=$J74,1.1,0)+IF(Sheet1!L48=$L74,1.11,0)</f>
        <v>23.42</v>
      </c>
      <c r="S74">
        <f>S$2+IF(Sheet1!M34=$B74,1,0)+IF(Sheet1!M35=$D74,1,0)+IF(Sheet1!M43=$F74,1.1,0)+IF(Sheet1!M44=$H74,1.1,0)+IF(Sheet1!M45=$J74,1.1,0)+IF(Sheet1!M48=$L74,1.11,0)</f>
        <v>22.42</v>
      </c>
      <c r="T74">
        <f>T$2+IF(Sheet1!N34=$B74,1,0)+IF(Sheet1!N35=$D74,1,0)+IF(Sheet1!N43=$F74,1.1,0)+IF(Sheet1!N44=$H74,1.1,0)+IF(Sheet1!N45=$J74,1.1,0)+IF(Sheet1!N48=$L74,1.11,0)</f>
        <v>21.32</v>
      </c>
      <c r="U74">
        <f>U$2+IF(Sheet1!O34=$B74,1,0)+IF(Sheet1!O35=$D74,1,0)+IF(Sheet1!O43=$F74,1.1,0)+IF(Sheet1!O44=$H74,1.1,0)+IF(Sheet1!O45=$J74,1.1,0)+IF(Sheet1!O48=$L74,1.11,0)</f>
        <v>23.42</v>
      </c>
      <c r="V74">
        <f>V$2+IF(Sheet1!P34=$B74,1,0)+IF(Sheet1!P35=$D74,1,0)+IF(Sheet1!P43=$F74,1.1,0)+IF(Sheet1!P44=$H74,1.1,0)+IF(Sheet1!P45=$J74,1.1,0)+IF(Sheet1!P48=$L74,1.11,0)</f>
        <v>20.22</v>
      </c>
      <c r="W74">
        <f>MAX(O74,P74,Q74,R74,S74,T74,U74,V74)</f>
        <v>25.42</v>
      </c>
      <c r="X74" t="str">
        <f>IF(Y74&gt;1,"Tie",IF(O74=W74,"Ryan",IF(P74=W74,"Becca",IF(Q74=W74,"Jason",IF(R74=W74,"Damon",IF(S74=W74,"Grandpa",IF(T74=W74,"Greta",IF(U74=W74,"Amber",IF(V74=W74,"Mom","nowinner")))))))))</f>
        <v>Becca</v>
      </c>
      <c r="Y74">
        <f>COUNTIF(O74:V74,W74)</f>
        <v>1</v>
      </c>
      <c r="Z74">
        <f>IF($X74=O$5,$N74,0)</f>
        <v>0</v>
      </c>
      <c r="AA74">
        <f>IF($X74=P$5,$N74,0)</f>
        <v>0</v>
      </c>
      <c r="AB74">
        <f>IF($X74=Q$5,$N74,0)</f>
        <v>0</v>
      </c>
      <c r="AC74">
        <f>IF($X74=R$5,$N74,0)</f>
        <v>0</v>
      </c>
      <c r="AD74">
        <f>IF($X74=S$5,$N74,0)</f>
        <v>0</v>
      </c>
      <c r="AE74">
        <f>IF($X74=T$5,$N74,0)</f>
        <v>0</v>
      </c>
      <c r="AF74">
        <f>IF($X74=U$5,$N74,0)</f>
        <v>0</v>
      </c>
      <c r="AG74">
        <f>IF($X74=V$5,$N74,0)</f>
        <v>0</v>
      </c>
      <c r="AH74">
        <f>IF(X74="Tie",N74,0)</f>
        <v>0</v>
      </c>
    </row>
    <row r="75" spans="1:38" hidden="1">
      <c r="A75">
        <v>35</v>
      </c>
      <c r="B75" t="s">
        <v>12</v>
      </c>
      <c r="C75">
        <f>IF(B75="Mississippi State",B$2,1-B$2)</f>
        <v>1</v>
      </c>
      <c r="D75" t="s">
        <v>51</v>
      </c>
      <c r="E75">
        <f>IF(D75="Kentucky",D$2,1-D$2)</f>
        <v>1</v>
      </c>
      <c r="F75" t="s">
        <v>16</v>
      </c>
      <c r="G75">
        <f>IF(F75="LSU",F$2,1-F$2)</f>
        <v>0.57499999999999996</v>
      </c>
      <c r="H75" t="s">
        <v>5</v>
      </c>
      <c r="I75">
        <f>IF(H75="Washington",H$2,1-H$2)</f>
        <v>0.443</v>
      </c>
      <c r="J75" t="s">
        <v>28</v>
      </c>
      <c r="K75">
        <f>IF(J75="Texas",J$2,1-J$2)</f>
        <v>0.77600000000000002</v>
      </c>
      <c r="L75" t="s">
        <v>18</v>
      </c>
      <c r="M75">
        <f>1-0.516</f>
        <v>0.48399999999999999</v>
      </c>
      <c r="N75">
        <f>PRODUCT(C75,E75,G75,I75,K75,M75)</f>
        <v>9.5670634399999996E-2</v>
      </c>
      <c r="O75">
        <f>O$2+IF(Sheet1!I34=$B75,1,0)+IF(Sheet1!I35=$D75,1,0)+IF(Sheet1!I43=$F75,1.1,0)+IF(Sheet1!I44=$H75,1.1,0)+IF(Sheet1!I45=$J75,1.1,0)+IF(Sheet1!I48=$L75,1.11,0)</f>
        <v>19.32</v>
      </c>
      <c r="P75">
        <f>P$2+IF(Sheet1!J34=$B75,1,0)+IF(Sheet1!J35=$D75,1,0)+IF(Sheet1!J43=$F75,1.1,0)+IF(Sheet1!J44=$H75,1.1,0)+IF(Sheet1!J45=$J75,1.1,0)+IF(Sheet1!J48=$L75,1.11,0)</f>
        <v>25.42</v>
      </c>
      <c r="Q75">
        <f>Q$2+IF(Sheet1!K34=$B75,1,0)+IF(Sheet1!K35=$D75,1,0)+IF(Sheet1!K43=$F75,1.1,0)+IF(Sheet1!K44=$H75,1.1,0)+IF(Sheet1!K45=$J75,1.1,0)+IF(Sheet1!K48=$L75,1.11,0)</f>
        <v>23.42</v>
      </c>
      <c r="R75">
        <f>R$2+IF(Sheet1!L34=$B75,1,0)+IF(Sheet1!L35=$D75,1,0)+IF(Sheet1!L43=$F75,1.1,0)+IF(Sheet1!L44=$H75,1.1,0)+IF(Sheet1!L45=$J75,1.1,0)+IF(Sheet1!L48=$L75,1.11,0)</f>
        <v>23.42</v>
      </c>
      <c r="S75">
        <f>S$2+IF(Sheet1!M34=$B75,1,0)+IF(Sheet1!M35=$D75,1,0)+IF(Sheet1!M43=$F75,1.1,0)+IF(Sheet1!M44=$H75,1.1,0)+IF(Sheet1!M45=$J75,1.1,0)+IF(Sheet1!M48=$L75,1.11,0)</f>
        <v>22.42</v>
      </c>
      <c r="T75">
        <f>T$2+IF(Sheet1!N34=$B75,1,0)+IF(Sheet1!N35=$D75,1,0)+IF(Sheet1!N43=$F75,1.1,0)+IF(Sheet1!N44=$H75,1.1,0)+IF(Sheet1!N45=$J75,1.1,0)+IF(Sheet1!N48=$L75,1.11,0)</f>
        <v>21.32</v>
      </c>
      <c r="U75">
        <f>U$2+IF(Sheet1!O34=$B75,1,0)+IF(Sheet1!O35=$D75,1,0)+IF(Sheet1!O43=$F75,1.1,0)+IF(Sheet1!O44=$H75,1.1,0)+IF(Sheet1!O45=$J75,1.1,0)+IF(Sheet1!O48=$L75,1.11,0)</f>
        <v>23.42</v>
      </c>
      <c r="V75">
        <f>V$2+IF(Sheet1!P34=$B75,1,0)+IF(Sheet1!P35=$D75,1,0)+IF(Sheet1!P43=$F75,1.1,0)+IF(Sheet1!P44=$H75,1.1,0)+IF(Sheet1!P45=$J75,1.1,0)+IF(Sheet1!P48=$L75,1.11,0)</f>
        <v>20.22</v>
      </c>
      <c r="W75">
        <f>MAX(O75,P75,Q75,R75,S75,T75,U75,V75)</f>
        <v>25.42</v>
      </c>
      <c r="X75" t="str">
        <f>IF(Y75&gt;1,"Tie",IF(O75=W75,"Ryan",IF(P75=W75,"Becca",IF(Q75=W75,"Jason",IF(R75=W75,"Damon",IF(S75=W75,"Grandpa",IF(T75=W75,"Greta",IF(U75=W75,"Amber",IF(V75=W75,"Mom","nowinner")))))))))</f>
        <v>Becca</v>
      </c>
      <c r="Y75">
        <f>COUNTIF(O75:V75,W75)</f>
        <v>1</v>
      </c>
      <c r="Z75">
        <f>IF($X75=O$5,$N75,0)</f>
        <v>0</v>
      </c>
      <c r="AA75">
        <f>IF($X75=P$5,$N75,0)</f>
        <v>9.5670634399999996E-2</v>
      </c>
      <c r="AB75">
        <f>IF($X75=Q$5,$N75,0)</f>
        <v>0</v>
      </c>
      <c r="AC75">
        <f>IF($X75=R$5,$N75,0)</f>
        <v>0</v>
      </c>
      <c r="AD75">
        <f>IF($X75=S$5,$N75,0)</f>
        <v>0</v>
      </c>
      <c r="AE75">
        <f>IF($X75=T$5,$N75,0)</f>
        <v>0</v>
      </c>
      <c r="AF75">
        <f>IF($X75=U$5,$N75,0)</f>
        <v>0</v>
      </c>
      <c r="AG75">
        <f>IF($X75=V$5,$N75,0)</f>
        <v>0</v>
      </c>
      <c r="AH75">
        <f>IF(X75="Tie",N75,0)</f>
        <v>0</v>
      </c>
    </row>
    <row r="76" spans="1:38">
      <c r="A76">
        <v>36</v>
      </c>
      <c r="B76" t="s">
        <v>12</v>
      </c>
      <c r="C76">
        <f>IF(B76="Mississippi State",B$2,1-B$2)</f>
        <v>1</v>
      </c>
      <c r="D76" t="s">
        <v>51</v>
      </c>
      <c r="E76">
        <f>IF(D76="Kentucky",D$2,1-D$2)</f>
        <v>1</v>
      </c>
      <c r="F76" t="s">
        <v>16</v>
      </c>
      <c r="G76">
        <f>IF(F76="LSU",F$2,1-F$2)</f>
        <v>0.57499999999999996</v>
      </c>
      <c r="H76" t="s">
        <v>5</v>
      </c>
      <c r="I76">
        <f>IF(H76="Washington",H$2,1-H$2)</f>
        <v>0.443</v>
      </c>
      <c r="J76" t="s">
        <v>28</v>
      </c>
      <c r="K76">
        <f>IF(J76="Texas",J$2,1-J$2)</f>
        <v>0.77600000000000002</v>
      </c>
      <c r="L76" t="s">
        <v>15</v>
      </c>
      <c r="M76">
        <v>0.51600000000000001</v>
      </c>
      <c r="N76">
        <f>PRODUCT(C76,E76,G76,I76,K76,M76)</f>
        <v>0.1019959656</v>
      </c>
      <c r="O76">
        <f>O$2+IF(Sheet1!I34=$B76,1,0)+IF(Sheet1!I35=$D76,1,0)+IF(Sheet1!I43=$F76,1.1,0)+IF(Sheet1!I44=$H76,1.1,0)+IF(Sheet1!I45=$J76,1.1,0)+IF(Sheet1!I48=$L76,1.11,0)</f>
        <v>18.21</v>
      </c>
      <c r="P76">
        <f>P$2+IF(Sheet1!J34=$B76,1,0)+IF(Sheet1!J35=$D76,1,0)+IF(Sheet1!J43=$F76,1.1,0)+IF(Sheet1!J44=$H76,1.1,0)+IF(Sheet1!J45=$J76,1.1,0)+IF(Sheet1!J48=$L76,1.11,0)</f>
        <v>26.53</v>
      </c>
      <c r="Q76">
        <f>Q$2+IF(Sheet1!K34=$B76,1,0)+IF(Sheet1!K35=$D76,1,0)+IF(Sheet1!K43=$F76,1.1,0)+IF(Sheet1!K44=$H76,1.1,0)+IF(Sheet1!K45=$J76,1.1,0)+IF(Sheet1!K48=$L76,1.11,0)</f>
        <v>24.53</v>
      </c>
      <c r="R76">
        <f>R$2+IF(Sheet1!L34=$B76,1,0)+IF(Sheet1!L35=$D76,1,0)+IF(Sheet1!L43=$F76,1.1,0)+IF(Sheet1!L44=$H76,1.1,0)+IF(Sheet1!L45=$J76,1.1,0)+IF(Sheet1!L48=$L76,1.11,0)</f>
        <v>24.53</v>
      </c>
      <c r="S76">
        <f>S$2+IF(Sheet1!M34=$B76,1,0)+IF(Sheet1!M35=$D76,1,0)+IF(Sheet1!M43=$F76,1.1,0)+IF(Sheet1!M44=$H76,1.1,0)+IF(Sheet1!M45=$J76,1.1,0)+IF(Sheet1!M48=$L76,1.11,0)</f>
        <v>23.53</v>
      </c>
      <c r="T76">
        <f>T$2+IF(Sheet1!N34=$B76,1,0)+IF(Sheet1!N35=$D76,1,0)+IF(Sheet1!N43=$F76,1.1,0)+IF(Sheet1!N44=$H76,1.1,0)+IF(Sheet1!N45=$J76,1.1,0)+IF(Sheet1!N48=$L76,1.11,0)</f>
        <v>22.43</v>
      </c>
      <c r="U76">
        <f>U$2+IF(Sheet1!O34=$B76,1,0)+IF(Sheet1!O35=$D76,1,0)+IF(Sheet1!O43=$F76,1.1,0)+IF(Sheet1!O44=$H76,1.1,0)+IF(Sheet1!O45=$J76,1.1,0)+IF(Sheet1!O48=$L76,1.11,0)</f>
        <v>24.53</v>
      </c>
      <c r="V76">
        <f>V$2+IF(Sheet1!P34=$B76,1,0)+IF(Sheet1!P35=$D76,1,0)+IF(Sheet1!P43=$F76,1.1,0)+IF(Sheet1!P44=$H76,1.1,0)+IF(Sheet1!P45=$J76,1.1,0)+IF(Sheet1!P48=$L76,1.11,0)</f>
        <v>21.33</v>
      </c>
      <c r="W76">
        <f>MAX(O76,P76,Q76,R76,S76,T76,U76,V76)</f>
        <v>26.53</v>
      </c>
      <c r="X76" t="str">
        <f>IF(Y76&gt;1,"Tie",IF(O76=W76,"Ryan",IF(P76=W76,"Becca",IF(Q76=W76,"Jason",IF(R76=W76,"Damon",IF(S76=W76,"Grandpa",IF(T76=W76,"Greta",IF(U76=W76,"Amber",IF(V76=W76,"Mom","nowinner")))))))))</f>
        <v>Becca</v>
      </c>
      <c r="Y76">
        <f>COUNTIF(O76:V76,W76)</f>
        <v>1</v>
      </c>
      <c r="Z76">
        <f>IF($X76=O$5,$N76,0)</f>
        <v>0</v>
      </c>
      <c r="AA76">
        <f>IF($X76=P$5,$N76,0)</f>
        <v>0.1019959656</v>
      </c>
      <c r="AB76">
        <f>IF($X76=Q$5,$N76,0)</f>
        <v>0</v>
      </c>
      <c r="AC76">
        <f>IF($X76=R$5,$N76,0)</f>
        <v>0</v>
      </c>
      <c r="AD76">
        <f>IF($X76=S$5,$N76,0)</f>
        <v>0</v>
      </c>
      <c r="AE76">
        <f>IF($X76=T$5,$N76,0)</f>
        <v>0</v>
      </c>
      <c r="AF76">
        <f>IF($X76=U$5,$N76,0)</f>
        <v>0</v>
      </c>
      <c r="AG76">
        <f>IF($X76=V$5,$N76,0)</f>
        <v>0</v>
      </c>
      <c r="AH76">
        <f>IF(X76="Tie",N76,0)</f>
        <v>0</v>
      </c>
    </row>
    <row r="77" spans="1:38" hidden="1">
      <c r="A77">
        <v>72</v>
      </c>
      <c r="B77" t="s">
        <v>12</v>
      </c>
      <c r="C77">
        <f>IF(B77="Mississippi State",B$2,1-B$2)</f>
        <v>1</v>
      </c>
      <c r="D77" t="s">
        <v>51</v>
      </c>
      <c r="E77">
        <f>IF(D77="Kentucky",D$2,1-D$2)</f>
        <v>1</v>
      </c>
      <c r="F77" t="s">
        <v>16</v>
      </c>
      <c r="G77">
        <f>IF(F77="LSU",F$2,1-F$2)</f>
        <v>0.57499999999999996</v>
      </c>
      <c r="H77" t="s">
        <v>5</v>
      </c>
      <c r="I77">
        <f>IF(H77="Washington",H$2,1-H$2)</f>
        <v>0.443</v>
      </c>
      <c r="J77" t="s">
        <v>28</v>
      </c>
      <c r="K77">
        <f>IF(J77="Texas",J$2,1-J$2)</f>
        <v>0.77600000000000002</v>
      </c>
      <c r="L77" t="s">
        <v>34</v>
      </c>
      <c r="M77">
        <v>0</v>
      </c>
      <c r="N77">
        <f>PRODUCT(C77,E77,G77,I77,K77,M77)</f>
        <v>0</v>
      </c>
      <c r="O77">
        <f>O$2+IF(Sheet1!I34=$B77,1,0)+IF(Sheet1!I35=$D77,1,0)+IF(Sheet1!I43=$F77,1.1,0)+IF(Sheet1!I44=$H77,1.1,0)+IF(Sheet1!I45=$J77,1.1,0)+IF(Sheet1!I48=$L77,1.11,0)</f>
        <v>18.21</v>
      </c>
      <c r="P77">
        <f>P$2+IF(Sheet1!J34=$B77,1,0)+IF(Sheet1!J35=$D77,1,0)+IF(Sheet1!J43=$F77,1.1,0)+IF(Sheet1!J44=$H77,1.1,0)+IF(Sheet1!J45=$J77,1.1,0)+IF(Sheet1!J48=$L77,1.11,0)</f>
        <v>25.42</v>
      </c>
      <c r="Q77">
        <f>Q$2+IF(Sheet1!K34=$B77,1,0)+IF(Sheet1!K35=$D77,1,0)+IF(Sheet1!K43=$F77,1.1,0)+IF(Sheet1!K44=$H77,1.1,0)+IF(Sheet1!K45=$J77,1.1,0)+IF(Sheet1!K48=$L77,1.11,0)</f>
        <v>23.42</v>
      </c>
      <c r="R77">
        <f>R$2+IF(Sheet1!L34=$B77,1,0)+IF(Sheet1!L35=$D77,1,0)+IF(Sheet1!L43=$F77,1.1,0)+IF(Sheet1!L44=$H77,1.1,0)+IF(Sheet1!L45=$J77,1.1,0)+IF(Sheet1!L48=$L77,1.11,0)</f>
        <v>23.42</v>
      </c>
      <c r="S77">
        <f>S$2+IF(Sheet1!M34=$B77,1,0)+IF(Sheet1!M35=$D77,1,0)+IF(Sheet1!M43=$F77,1.1,0)+IF(Sheet1!M44=$H77,1.1,0)+IF(Sheet1!M45=$J77,1.1,0)+IF(Sheet1!M48=$L77,1.11,0)</f>
        <v>22.42</v>
      </c>
      <c r="T77">
        <f>T$2+IF(Sheet1!N34=$B77,1,0)+IF(Sheet1!N35=$D77,1,0)+IF(Sheet1!N43=$F77,1.1,0)+IF(Sheet1!N44=$H77,1.1,0)+IF(Sheet1!N45=$J77,1.1,0)+IF(Sheet1!N48=$L77,1.11,0)</f>
        <v>21.32</v>
      </c>
      <c r="U77">
        <f>U$2+IF(Sheet1!O34=$B77,1,0)+IF(Sheet1!O35=$D77,1,0)+IF(Sheet1!O43=$F77,1.1,0)+IF(Sheet1!O44=$H77,1.1,0)+IF(Sheet1!O45=$J77,1.1,0)+IF(Sheet1!O48=$L77,1.11,0)</f>
        <v>23.42</v>
      </c>
      <c r="V77">
        <f>V$2+IF(Sheet1!P34=$B77,1,0)+IF(Sheet1!P35=$D77,1,0)+IF(Sheet1!P43=$F77,1.1,0)+IF(Sheet1!P44=$H77,1.1,0)+IF(Sheet1!P45=$J77,1.1,0)+IF(Sheet1!P48=$L77,1.11,0)</f>
        <v>20.22</v>
      </c>
      <c r="W77">
        <f>MAX(O77,P77,Q77,R77,S77,T77,U77,V77)</f>
        <v>25.42</v>
      </c>
      <c r="X77" t="str">
        <f>IF(Y77&gt;1,"Tie",IF(O77=W77,"Ryan",IF(P77=W77,"Becca",IF(Q77=W77,"Jason",IF(R77=W77,"Damon",IF(S77=W77,"Grandpa",IF(T77=W77,"Greta",IF(U77=W77,"Amber",IF(V77=W77,"Mom","nowinner")))))))))</f>
        <v>Becca</v>
      </c>
      <c r="Y77">
        <f>COUNTIF(O77:V77,W77)</f>
        <v>1</v>
      </c>
      <c r="Z77">
        <f>IF($X77=O$5,$N77,0)</f>
        <v>0</v>
      </c>
      <c r="AA77">
        <f>IF($X77=P$5,$N77,0)</f>
        <v>0</v>
      </c>
      <c r="AB77">
        <f>IF($X77=Q$5,$N77,0)</f>
        <v>0</v>
      </c>
      <c r="AC77">
        <f>IF($X77=R$5,$N77,0)</f>
        <v>0</v>
      </c>
      <c r="AD77">
        <f>IF($X77=S$5,$N77,0)</f>
        <v>0</v>
      </c>
      <c r="AE77">
        <f>IF($X77=T$5,$N77,0)</f>
        <v>0</v>
      </c>
      <c r="AF77">
        <f>IF($X77=U$5,$N77,0)</f>
        <v>0</v>
      </c>
      <c r="AG77">
        <f>IF($X77=V$5,$N77,0)</f>
        <v>0</v>
      </c>
      <c r="AH77">
        <f>IF(X77="Tie",N77,0)</f>
        <v>0</v>
      </c>
    </row>
    <row r="78" spans="1:38" hidden="1">
      <c r="A78">
        <v>73</v>
      </c>
      <c r="B78" t="s">
        <v>12</v>
      </c>
      <c r="C78">
        <f>IF(B78="Mississippi State",B$2,1-B$2)</f>
        <v>1</v>
      </c>
      <c r="D78" t="s">
        <v>51</v>
      </c>
      <c r="E78">
        <f>IF(D78="Kentucky",D$2,1-D$2)</f>
        <v>1</v>
      </c>
      <c r="F78" t="s">
        <v>16</v>
      </c>
      <c r="G78">
        <f>IF(F78="LSU",F$2,1-F$2)</f>
        <v>0.57499999999999996</v>
      </c>
      <c r="H78" t="s">
        <v>14</v>
      </c>
      <c r="I78">
        <f>IF(H78="Washington",H$2,1-H$2)</f>
        <v>0.55699999999999994</v>
      </c>
      <c r="J78" t="s">
        <v>86</v>
      </c>
      <c r="K78">
        <f>IF(J78="Texas",J$2,1-J$2)</f>
        <v>0.224</v>
      </c>
      <c r="L78" t="s">
        <v>103</v>
      </c>
      <c r="M78">
        <v>0</v>
      </c>
      <c r="N78">
        <f>PRODUCT(C78,E78,G78,I78,K78,M78)</f>
        <v>0</v>
      </c>
      <c r="O78">
        <f>O$2+IF(Sheet1!I34=$B78,1,0)+IF(Sheet1!I35=$D78,1,0)+IF(Sheet1!I43=$F78,1.1,0)+IF(Sheet1!I44=$H78,1.1,0)+IF(Sheet1!I45=$J78,1.1,0)+IF(Sheet1!I48=$L78,1.11,0)</f>
        <v>18.21</v>
      </c>
      <c r="P78">
        <f>P$2+IF(Sheet1!J34=$B78,1,0)+IF(Sheet1!J35=$D78,1,0)+IF(Sheet1!J43=$F78,1.1,0)+IF(Sheet1!J44=$H78,1.1,0)+IF(Sheet1!J45=$J78,1.1,0)+IF(Sheet1!J48=$L78,1.11,0)</f>
        <v>25.42</v>
      </c>
      <c r="Q78">
        <f>Q$2+IF(Sheet1!K34=$B78,1,0)+IF(Sheet1!K35=$D78,1,0)+IF(Sheet1!K43=$F78,1.1,0)+IF(Sheet1!K44=$H78,1.1,0)+IF(Sheet1!K45=$J78,1.1,0)+IF(Sheet1!K48=$L78,1.11,0)</f>
        <v>23.42</v>
      </c>
      <c r="R78">
        <f>R$2+IF(Sheet1!L34=$B78,1,0)+IF(Sheet1!L35=$D78,1,0)+IF(Sheet1!L43=$F78,1.1,0)+IF(Sheet1!L44=$H78,1.1,0)+IF(Sheet1!L45=$J78,1.1,0)+IF(Sheet1!L48=$L78,1.11,0)</f>
        <v>23.42</v>
      </c>
      <c r="S78">
        <f>S$2+IF(Sheet1!M34=$B78,1,0)+IF(Sheet1!M35=$D78,1,0)+IF(Sheet1!M43=$F78,1.1,0)+IF(Sheet1!M44=$H78,1.1,0)+IF(Sheet1!M45=$J78,1.1,0)+IF(Sheet1!M48=$L78,1.11,0)</f>
        <v>22.42</v>
      </c>
      <c r="T78">
        <f>T$2+IF(Sheet1!N34=$B78,1,0)+IF(Sheet1!N35=$D78,1,0)+IF(Sheet1!N43=$F78,1.1,0)+IF(Sheet1!N44=$H78,1.1,0)+IF(Sheet1!N45=$J78,1.1,0)+IF(Sheet1!N48=$L78,1.11,0)</f>
        <v>23.520000000000003</v>
      </c>
      <c r="U78">
        <f>U$2+IF(Sheet1!O34=$B78,1,0)+IF(Sheet1!O35=$D78,1,0)+IF(Sheet1!O43=$F78,1.1,0)+IF(Sheet1!O44=$H78,1.1,0)+IF(Sheet1!O45=$J78,1.1,0)+IF(Sheet1!O48=$L78,1.11,0)</f>
        <v>21.22</v>
      </c>
      <c r="V78">
        <f>V$2+IF(Sheet1!P34=$B78,1,0)+IF(Sheet1!P35=$D78,1,0)+IF(Sheet1!P43=$F78,1.1,0)+IF(Sheet1!P44=$H78,1.1,0)+IF(Sheet1!P45=$J78,1.1,0)+IF(Sheet1!P48=$L78,1.11,0)</f>
        <v>22.42</v>
      </c>
      <c r="W78">
        <f>MAX(O78,P78,Q78,R78,S78,T78,U78,V78)</f>
        <v>25.42</v>
      </c>
      <c r="X78" t="str">
        <f>IF(Y78&gt;1,"Tie",IF(O78=W78,"Ryan",IF(P78=W78,"Becca",IF(Q78=W78,"Jason",IF(R78=W78,"Damon",IF(S78=W78,"Grandpa",IF(T78=W78,"Greta",IF(U78=W78,"Amber",IF(V78=W78,"Mom","nowinner")))))))))</f>
        <v>Becca</v>
      </c>
      <c r="Y78">
        <f>COUNTIF(O78:V78,W78)</f>
        <v>1</v>
      </c>
      <c r="Z78">
        <f>IF($X78=O$5,$N78,0)</f>
        <v>0</v>
      </c>
      <c r="AA78">
        <f>IF($X78=P$5,$N78,0)</f>
        <v>0</v>
      </c>
      <c r="AB78">
        <f>IF($X78=Q$5,$N78,0)</f>
        <v>0</v>
      </c>
      <c r="AC78">
        <f>IF($X78=R$5,$N78,0)</f>
        <v>0</v>
      </c>
      <c r="AD78">
        <f>IF($X78=S$5,$N78,0)</f>
        <v>0</v>
      </c>
      <c r="AE78">
        <f>IF($X78=T$5,$N78,0)</f>
        <v>0</v>
      </c>
      <c r="AF78">
        <f>IF($X78=U$5,$N78,0)</f>
        <v>0</v>
      </c>
      <c r="AG78">
        <f>IF($X78=V$5,$N78,0)</f>
        <v>0</v>
      </c>
      <c r="AH78">
        <f>IF(X78="Tie",N78,0)</f>
        <v>0</v>
      </c>
    </row>
    <row r="79" spans="1:38" hidden="1">
      <c r="A79">
        <v>37</v>
      </c>
      <c r="B79" t="s">
        <v>12</v>
      </c>
      <c r="C79">
        <f>IF(B79="Mississippi State",B$2,1-B$2)</f>
        <v>1</v>
      </c>
      <c r="D79" t="s">
        <v>51</v>
      </c>
      <c r="E79">
        <f>IF(D79="Kentucky",D$2,1-D$2)</f>
        <v>1</v>
      </c>
      <c r="F79" t="s">
        <v>16</v>
      </c>
      <c r="G79">
        <f>IF(F79="LSU",F$2,1-F$2)</f>
        <v>0.57499999999999996</v>
      </c>
      <c r="H79" t="s">
        <v>14</v>
      </c>
      <c r="I79">
        <f>IF(H79="Washington",H$2,1-H$2)</f>
        <v>0.55699999999999994</v>
      </c>
      <c r="J79" t="s">
        <v>86</v>
      </c>
      <c r="K79">
        <f>IF(J79="Texas",J$2,1-J$2)</f>
        <v>0.224</v>
      </c>
      <c r="L79" t="s">
        <v>18</v>
      </c>
      <c r="M79">
        <f>1-0.516</f>
        <v>0.48399999999999999</v>
      </c>
      <c r="N79">
        <f>PRODUCT(C79,E79,G79,I79,K79,M79)</f>
        <v>3.4722934399999995E-2</v>
      </c>
      <c r="O79">
        <f>O$2+IF(Sheet1!I34=$B79,1,0)+IF(Sheet1!I35=$D79,1,0)+IF(Sheet1!I43=$F79,1.1,0)+IF(Sheet1!I44=$H79,1.1,0)+IF(Sheet1!I45=$J79,1.1,0)+IF(Sheet1!I48=$L79,1.11,0)</f>
        <v>19.32</v>
      </c>
      <c r="P79">
        <f>P$2+IF(Sheet1!J34=$B79,1,0)+IF(Sheet1!J35=$D79,1,0)+IF(Sheet1!J43=$F79,1.1,0)+IF(Sheet1!J44=$H79,1.1,0)+IF(Sheet1!J45=$J79,1.1,0)+IF(Sheet1!J48=$L79,1.11,0)</f>
        <v>25.42</v>
      </c>
      <c r="Q79">
        <f>Q$2+IF(Sheet1!K34=$B79,1,0)+IF(Sheet1!K35=$D79,1,0)+IF(Sheet1!K43=$F79,1.1,0)+IF(Sheet1!K44=$H79,1.1,0)+IF(Sheet1!K45=$J79,1.1,0)+IF(Sheet1!K48=$L79,1.11,0)</f>
        <v>23.42</v>
      </c>
      <c r="R79">
        <f>R$2+IF(Sheet1!L34=$B79,1,0)+IF(Sheet1!L35=$D79,1,0)+IF(Sheet1!L43=$F79,1.1,0)+IF(Sheet1!L44=$H79,1.1,0)+IF(Sheet1!L45=$J79,1.1,0)+IF(Sheet1!L48=$L79,1.11,0)</f>
        <v>23.42</v>
      </c>
      <c r="S79">
        <f>S$2+IF(Sheet1!M34=$B79,1,0)+IF(Sheet1!M35=$D79,1,0)+IF(Sheet1!M43=$F79,1.1,0)+IF(Sheet1!M44=$H79,1.1,0)+IF(Sheet1!M45=$J79,1.1,0)+IF(Sheet1!M48=$L79,1.11,0)</f>
        <v>22.42</v>
      </c>
      <c r="T79">
        <f>T$2+IF(Sheet1!N34=$B79,1,0)+IF(Sheet1!N35=$D79,1,0)+IF(Sheet1!N43=$F79,1.1,0)+IF(Sheet1!N44=$H79,1.1,0)+IF(Sheet1!N45=$J79,1.1,0)+IF(Sheet1!N48=$L79,1.11,0)</f>
        <v>23.520000000000003</v>
      </c>
      <c r="U79">
        <f>U$2+IF(Sheet1!O34=$B79,1,0)+IF(Sheet1!O35=$D79,1,0)+IF(Sheet1!O43=$F79,1.1,0)+IF(Sheet1!O44=$H79,1.1,0)+IF(Sheet1!O45=$J79,1.1,0)+IF(Sheet1!O48=$L79,1.11,0)</f>
        <v>21.22</v>
      </c>
      <c r="V79">
        <f>V$2+IF(Sheet1!P34=$B79,1,0)+IF(Sheet1!P35=$D79,1,0)+IF(Sheet1!P43=$F79,1.1,0)+IF(Sheet1!P44=$H79,1.1,0)+IF(Sheet1!P45=$J79,1.1,0)+IF(Sheet1!P48=$L79,1.11,0)</f>
        <v>22.42</v>
      </c>
      <c r="W79">
        <f>MAX(O79,P79,Q79,R79,S79,T79,U79,V79)</f>
        <v>25.42</v>
      </c>
      <c r="X79" t="str">
        <f>IF(Y79&gt;1,"Tie",IF(O79=W79,"Ryan",IF(P79=W79,"Becca",IF(Q79=W79,"Jason",IF(R79=W79,"Damon",IF(S79=W79,"Grandpa",IF(T79=W79,"Greta",IF(U79=W79,"Amber",IF(V79=W79,"Mom","nowinner")))))))))</f>
        <v>Becca</v>
      </c>
      <c r="Y79">
        <f>COUNTIF(O79:V79,W79)</f>
        <v>1</v>
      </c>
      <c r="Z79">
        <f>IF($X79=O$5,$N79,0)</f>
        <v>0</v>
      </c>
      <c r="AA79">
        <f>IF($X79=P$5,$N79,0)</f>
        <v>3.4722934399999995E-2</v>
      </c>
      <c r="AB79">
        <f>IF($X79=Q$5,$N79,0)</f>
        <v>0</v>
      </c>
      <c r="AC79">
        <f>IF($X79=R$5,$N79,0)</f>
        <v>0</v>
      </c>
      <c r="AD79">
        <f>IF($X79=S$5,$N79,0)</f>
        <v>0</v>
      </c>
      <c r="AE79">
        <f>IF($X79=T$5,$N79,0)</f>
        <v>0</v>
      </c>
      <c r="AF79">
        <f>IF($X79=U$5,$N79,0)</f>
        <v>0</v>
      </c>
      <c r="AG79">
        <f>IF($X79=V$5,$N79,0)</f>
        <v>0</v>
      </c>
      <c r="AH79">
        <f>IF(X79="Tie",N79,0)</f>
        <v>0</v>
      </c>
    </row>
    <row r="80" spans="1:38">
      <c r="A80">
        <v>38</v>
      </c>
      <c r="B80" t="s">
        <v>12</v>
      </c>
      <c r="C80">
        <f>IF(B80="Mississippi State",B$2,1-B$2)</f>
        <v>1</v>
      </c>
      <c r="D80" t="s">
        <v>51</v>
      </c>
      <c r="E80">
        <f>IF(D80="Kentucky",D$2,1-D$2)</f>
        <v>1</v>
      </c>
      <c r="F80" t="s">
        <v>16</v>
      </c>
      <c r="G80">
        <f>IF(F80="LSU",F$2,1-F$2)</f>
        <v>0.57499999999999996</v>
      </c>
      <c r="H80" t="s">
        <v>14</v>
      </c>
      <c r="I80">
        <f>IF(H80="Washington",H$2,1-H$2)</f>
        <v>0.55699999999999994</v>
      </c>
      <c r="J80" t="s">
        <v>86</v>
      </c>
      <c r="K80">
        <f>IF(J80="Texas",J$2,1-J$2)</f>
        <v>0.224</v>
      </c>
      <c r="L80" t="s">
        <v>15</v>
      </c>
      <c r="M80">
        <v>0.51600000000000001</v>
      </c>
      <c r="N80">
        <f>PRODUCT(C80,E80,G80,I80,K80,M80)</f>
        <v>3.7018665599999993E-2</v>
      </c>
      <c r="O80">
        <f>O$2+IF(Sheet1!I34=$B80,1,0)+IF(Sheet1!I35=$D80,1,0)+IF(Sheet1!I43=$F80,1.1,0)+IF(Sheet1!I44=$H80,1.1,0)+IF(Sheet1!I45=$J80,1.1,0)+IF(Sheet1!I48=$L80,1.11,0)</f>
        <v>18.21</v>
      </c>
      <c r="P80">
        <f>P$2+IF(Sheet1!J34=$B80,1,0)+IF(Sheet1!J35=$D80,1,0)+IF(Sheet1!J43=$F80,1.1,0)+IF(Sheet1!J44=$H80,1.1,0)+IF(Sheet1!J45=$J80,1.1,0)+IF(Sheet1!J48=$L80,1.11,0)</f>
        <v>26.53</v>
      </c>
      <c r="Q80">
        <f>Q$2+IF(Sheet1!K34=$B80,1,0)+IF(Sheet1!K35=$D80,1,0)+IF(Sheet1!K43=$F80,1.1,0)+IF(Sheet1!K44=$H80,1.1,0)+IF(Sheet1!K45=$J80,1.1,0)+IF(Sheet1!K48=$L80,1.11,0)</f>
        <v>24.53</v>
      </c>
      <c r="R80">
        <f>R$2+IF(Sheet1!L34=$B80,1,0)+IF(Sheet1!L35=$D80,1,0)+IF(Sheet1!L43=$F80,1.1,0)+IF(Sheet1!L44=$H80,1.1,0)+IF(Sheet1!L45=$J80,1.1,0)+IF(Sheet1!L48=$L80,1.11,0)</f>
        <v>24.53</v>
      </c>
      <c r="S80">
        <f>S$2+IF(Sheet1!M34=$B80,1,0)+IF(Sheet1!M35=$D80,1,0)+IF(Sheet1!M43=$F80,1.1,0)+IF(Sheet1!M44=$H80,1.1,0)+IF(Sheet1!M45=$J80,1.1,0)+IF(Sheet1!M48=$L80,1.11,0)</f>
        <v>23.53</v>
      </c>
      <c r="T80">
        <f>T$2+IF(Sheet1!N34=$B80,1,0)+IF(Sheet1!N35=$D80,1,0)+IF(Sheet1!N43=$F80,1.1,0)+IF(Sheet1!N44=$H80,1.1,0)+IF(Sheet1!N45=$J80,1.1,0)+IF(Sheet1!N48=$L80,1.11,0)</f>
        <v>24.630000000000003</v>
      </c>
      <c r="U80">
        <f>U$2+IF(Sheet1!O34=$B80,1,0)+IF(Sheet1!O35=$D80,1,0)+IF(Sheet1!O43=$F80,1.1,0)+IF(Sheet1!O44=$H80,1.1,0)+IF(Sheet1!O45=$J80,1.1,0)+IF(Sheet1!O48=$L80,1.11,0)</f>
        <v>22.33</v>
      </c>
      <c r="V80">
        <f>V$2+IF(Sheet1!P34=$B80,1,0)+IF(Sheet1!P35=$D80,1,0)+IF(Sheet1!P43=$F80,1.1,0)+IF(Sheet1!P44=$H80,1.1,0)+IF(Sheet1!P45=$J80,1.1,0)+IF(Sheet1!P48=$L80,1.11,0)</f>
        <v>23.53</v>
      </c>
      <c r="W80">
        <f>MAX(O80,P80,Q80,R80,S80,T80,U80,V80)</f>
        <v>26.53</v>
      </c>
      <c r="X80" t="str">
        <f>IF(Y80&gt;1,"Tie",IF(O80=W80,"Ryan",IF(P80=W80,"Becca",IF(Q80=W80,"Jason",IF(R80=W80,"Damon",IF(S80=W80,"Grandpa",IF(T80=W80,"Greta",IF(U80=W80,"Amber",IF(V80=W80,"Mom","nowinner")))))))))</f>
        <v>Becca</v>
      </c>
      <c r="Y80">
        <f>COUNTIF(O80:V80,W80)</f>
        <v>1</v>
      </c>
      <c r="Z80">
        <f>IF($X80=O$5,$N80,0)</f>
        <v>0</v>
      </c>
      <c r="AA80">
        <f>IF($X80=P$5,$N80,0)</f>
        <v>3.7018665599999993E-2</v>
      </c>
      <c r="AB80">
        <f>IF($X80=Q$5,$N80,0)</f>
        <v>0</v>
      </c>
      <c r="AC80">
        <f>IF($X80=R$5,$N80,0)</f>
        <v>0</v>
      </c>
      <c r="AD80">
        <f>IF($X80=S$5,$N80,0)</f>
        <v>0</v>
      </c>
      <c r="AE80">
        <f>IF($X80=T$5,$N80,0)</f>
        <v>0</v>
      </c>
      <c r="AF80">
        <f>IF($X80=U$5,$N80,0)</f>
        <v>0</v>
      </c>
      <c r="AG80">
        <f>IF($X80=V$5,$N80,0)</f>
        <v>0</v>
      </c>
      <c r="AH80">
        <f>IF(X80="Tie",N80,0)</f>
        <v>0</v>
      </c>
    </row>
    <row r="81" spans="1:34" hidden="1">
      <c r="A81">
        <v>76</v>
      </c>
      <c r="B81" t="s">
        <v>12</v>
      </c>
      <c r="C81">
        <f>IF(B81="Mississippi State",B$2,1-B$2)</f>
        <v>1</v>
      </c>
      <c r="D81" t="s">
        <v>51</v>
      </c>
      <c r="E81">
        <f>IF(D81="Kentucky",D$2,1-D$2)</f>
        <v>1</v>
      </c>
      <c r="F81" t="s">
        <v>16</v>
      </c>
      <c r="G81">
        <f>IF(F81="LSU",F$2,1-F$2)</f>
        <v>0.57499999999999996</v>
      </c>
      <c r="H81" t="s">
        <v>14</v>
      </c>
      <c r="I81">
        <f>IF(H81="Washington",H$2,1-H$2)</f>
        <v>0.55699999999999994</v>
      </c>
      <c r="J81" t="s">
        <v>86</v>
      </c>
      <c r="K81">
        <f>IF(J81="Texas",J$2,1-J$2)</f>
        <v>0.224</v>
      </c>
      <c r="L81" t="s">
        <v>34</v>
      </c>
      <c r="M81">
        <v>0</v>
      </c>
      <c r="N81">
        <f>PRODUCT(C81,E81,G81,I81,K81,M81)</f>
        <v>0</v>
      </c>
      <c r="O81">
        <f>O$2+IF(Sheet1!I34=$B81,1,0)+IF(Sheet1!I35=$D81,1,0)+IF(Sheet1!I43=$F81,1.1,0)+IF(Sheet1!I44=$H81,1.1,0)+IF(Sheet1!I45=$J81,1.1,0)+IF(Sheet1!I48=$L81,1.11,0)</f>
        <v>18.21</v>
      </c>
      <c r="P81">
        <f>P$2+IF(Sheet1!J34=$B81,1,0)+IF(Sheet1!J35=$D81,1,0)+IF(Sheet1!J43=$F81,1.1,0)+IF(Sheet1!J44=$H81,1.1,0)+IF(Sheet1!J45=$J81,1.1,0)+IF(Sheet1!J48=$L81,1.11,0)</f>
        <v>25.42</v>
      </c>
      <c r="Q81">
        <f>Q$2+IF(Sheet1!K34=$B81,1,0)+IF(Sheet1!K35=$D81,1,0)+IF(Sheet1!K43=$F81,1.1,0)+IF(Sheet1!K44=$H81,1.1,0)+IF(Sheet1!K45=$J81,1.1,0)+IF(Sheet1!K48=$L81,1.11,0)</f>
        <v>23.42</v>
      </c>
      <c r="R81">
        <f>R$2+IF(Sheet1!L34=$B81,1,0)+IF(Sheet1!L35=$D81,1,0)+IF(Sheet1!L43=$F81,1.1,0)+IF(Sheet1!L44=$H81,1.1,0)+IF(Sheet1!L45=$J81,1.1,0)+IF(Sheet1!L48=$L81,1.11,0)</f>
        <v>23.42</v>
      </c>
      <c r="S81">
        <f>S$2+IF(Sheet1!M34=$B81,1,0)+IF(Sheet1!M35=$D81,1,0)+IF(Sheet1!M43=$F81,1.1,0)+IF(Sheet1!M44=$H81,1.1,0)+IF(Sheet1!M45=$J81,1.1,0)+IF(Sheet1!M48=$L81,1.11,0)</f>
        <v>22.42</v>
      </c>
      <c r="T81">
        <f>T$2+IF(Sheet1!N34=$B81,1,0)+IF(Sheet1!N35=$D81,1,0)+IF(Sheet1!N43=$F81,1.1,0)+IF(Sheet1!N44=$H81,1.1,0)+IF(Sheet1!N45=$J81,1.1,0)+IF(Sheet1!N48=$L81,1.11,0)</f>
        <v>23.520000000000003</v>
      </c>
      <c r="U81">
        <f>U$2+IF(Sheet1!O34=$B81,1,0)+IF(Sheet1!O35=$D81,1,0)+IF(Sheet1!O43=$F81,1.1,0)+IF(Sheet1!O44=$H81,1.1,0)+IF(Sheet1!O45=$J81,1.1,0)+IF(Sheet1!O48=$L81,1.11,0)</f>
        <v>21.22</v>
      </c>
      <c r="V81">
        <f>V$2+IF(Sheet1!P34=$B81,1,0)+IF(Sheet1!P35=$D81,1,0)+IF(Sheet1!P43=$F81,1.1,0)+IF(Sheet1!P44=$H81,1.1,0)+IF(Sheet1!P45=$J81,1.1,0)+IF(Sheet1!P48=$L81,1.11,0)</f>
        <v>22.42</v>
      </c>
      <c r="W81">
        <f>MAX(O81,P81,Q81,R81,S81,T81,U81,V81)</f>
        <v>25.42</v>
      </c>
      <c r="X81" t="str">
        <f>IF(Y81&gt;1,"Tie",IF(O81=W81,"Ryan",IF(P81=W81,"Becca",IF(Q81=W81,"Jason",IF(R81=W81,"Damon",IF(S81=W81,"Grandpa",IF(T81=W81,"Greta",IF(U81=W81,"Amber",IF(V81=W81,"Mom","nowinner")))))))))</f>
        <v>Becca</v>
      </c>
      <c r="Y81">
        <f>COUNTIF(O81:V81,W81)</f>
        <v>1</v>
      </c>
      <c r="Z81">
        <f>IF($X81=O$5,$N81,0)</f>
        <v>0</v>
      </c>
      <c r="AA81">
        <f>IF($X81=P$5,$N81,0)</f>
        <v>0</v>
      </c>
      <c r="AB81">
        <f>IF($X81=Q$5,$N81,0)</f>
        <v>0</v>
      </c>
      <c r="AC81">
        <f>IF($X81=R$5,$N81,0)</f>
        <v>0</v>
      </c>
      <c r="AD81">
        <f>IF($X81=S$5,$N81,0)</f>
        <v>0</v>
      </c>
      <c r="AE81">
        <f>IF($X81=T$5,$N81,0)</f>
        <v>0</v>
      </c>
      <c r="AF81">
        <f>IF($X81=U$5,$N81,0)</f>
        <v>0</v>
      </c>
      <c r="AG81">
        <f>IF($X81=V$5,$N81,0)</f>
        <v>0</v>
      </c>
      <c r="AH81">
        <f>IF(X81="Tie",N81,0)</f>
        <v>0</v>
      </c>
    </row>
    <row r="82" spans="1:34" hidden="1">
      <c r="A82">
        <v>77</v>
      </c>
      <c r="B82" t="s">
        <v>12</v>
      </c>
      <c r="C82">
        <f>IF(B82="Mississippi State",B$2,1-B$2)</f>
        <v>1</v>
      </c>
      <c r="D82" t="s">
        <v>51</v>
      </c>
      <c r="E82">
        <f>IF(D82="Kentucky",D$2,1-D$2)</f>
        <v>1</v>
      </c>
      <c r="F82" t="s">
        <v>16</v>
      </c>
      <c r="G82">
        <f>IF(F82="LSU",F$2,1-F$2)</f>
        <v>0.57499999999999996</v>
      </c>
      <c r="H82" t="s">
        <v>14</v>
      </c>
      <c r="I82">
        <f>IF(H82="Washington",H$2,1-H$2)</f>
        <v>0.55699999999999994</v>
      </c>
      <c r="J82" t="s">
        <v>28</v>
      </c>
      <c r="K82">
        <f>IF(J82="Texas",J$2,1-J$2)</f>
        <v>0.77600000000000002</v>
      </c>
      <c r="L82" t="s">
        <v>103</v>
      </c>
      <c r="M82">
        <v>0</v>
      </c>
      <c r="N82">
        <f>PRODUCT(C82,E82,G82,I82,K82,M82)</f>
        <v>0</v>
      </c>
      <c r="O82">
        <f>O$2+IF(Sheet1!I34=$B82,1,0)+IF(Sheet1!I35=$D82,1,0)+IF(Sheet1!I43=$F82,1.1,0)+IF(Sheet1!I44=$H82,1.1,0)+IF(Sheet1!I45=$J82,1.1,0)+IF(Sheet1!I48=$L82,1.11,0)</f>
        <v>19.310000000000002</v>
      </c>
      <c r="P82">
        <f>P$2+IF(Sheet1!J34=$B82,1,0)+IF(Sheet1!J35=$D82,1,0)+IF(Sheet1!J43=$F82,1.1,0)+IF(Sheet1!J44=$H82,1.1,0)+IF(Sheet1!J45=$J82,1.1,0)+IF(Sheet1!J48=$L82,1.11,0)</f>
        <v>26.520000000000003</v>
      </c>
      <c r="Q82">
        <f>Q$2+IF(Sheet1!K34=$B82,1,0)+IF(Sheet1!K35=$D82,1,0)+IF(Sheet1!K43=$F82,1.1,0)+IF(Sheet1!K44=$H82,1.1,0)+IF(Sheet1!K45=$J82,1.1,0)+IF(Sheet1!K48=$L82,1.11,0)</f>
        <v>24.520000000000003</v>
      </c>
      <c r="R82">
        <f>R$2+IF(Sheet1!L34=$B82,1,0)+IF(Sheet1!L35=$D82,1,0)+IF(Sheet1!L43=$F82,1.1,0)+IF(Sheet1!L44=$H82,1.1,0)+IF(Sheet1!L45=$J82,1.1,0)+IF(Sheet1!L48=$L82,1.11,0)</f>
        <v>24.520000000000003</v>
      </c>
      <c r="S82">
        <f>S$2+IF(Sheet1!M34=$B82,1,0)+IF(Sheet1!M35=$D82,1,0)+IF(Sheet1!M43=$F82,1.1,0)+IF(Sheet1!M44=$H82,1.1,0)+IF(Sheet1!M45=$J82,1.1,0)+IF(Sheet1!M48=$L82,1.11,0)</f>
        <v>23.520000000000003</v>
      </c>
      <c r="T82">
        <f>T$2+IF(Sheet1!N34=$B82,1,0)+IF(Sheet1!N35=$D82,1,0)+IF(Sheet1!N43=$F82,1.1,0)+IF(Sheet1!N44=$H82,1.1,0)+IF(Sheet1!N45=$J82,1.1,0)+IF(Sheet1!N48=$L82,1.11,0)</f>
        <v>22.42</v>
      </c>
      <c r="U82">
        <f>U$2+IF(Sheet1!O34=$B82,1,0)+IF(Sheet1!O35=$D82,1,0)+IF(Sheet1!O43=$F82,1.1,0)+IF(Sheet1!O44=$H82,1.1,0)+IF(Sheet1!O45=$J82,1.1,0)+IF(Sheet1!O48=$L82,1.11,0)</f>
        <v>22.32</v>
      </c>
      <c r="V82">
        <f>V$2+IF(Sheet1!P34=$B82,1,0)+IF(Sheet1!P35=$D82,1,0)+IF(Sheet1!P43=$F82,1.1,0)+IF(Sheet1!P44=$H82,1.1,0)+IF(Sheet1!P45=$J82,1.1,0)+IF(Sheet1!P48=$L82,1.11,0)</f>
        <v>21.32</v>
      </c>
      <c r="W82">
        <f>MAX(O82,P82,Q82,R82,S82,T82,U82,V82)</f>
        <v>26.520000000000003</v>
      </c>
      <c r="X82" t="str">
        <f>IF(Y82&gt;1,"Tie",IF(O82=W82,"Ryan",IF(P82=W82,"Becca",IF(Q82=W82,"Jason",IF(R82=W82,"Damon",IF(S82=W82,"Grandpa",IF(T82=W82,"Greta",IF(U82=W82,"Amber",IF(V82=W82,"Mom","nowinner")))))))))</f>
        <v>Becca</v>
      </c>
      <c r="Y82">
        <f>COUNTIF(O82:V82,W82)</f>
        <v>1</v>
      </c>
      <c r="Z82">
        <f>IF($X82=O$5,$N82,0)</f>
        <v>0</v>
      </c>
      <c r="AA82">
        <f>IF($X82=P$5,$N82,0)</f>
        <v>0</v>
      </c>
      <c r="AB82">
        <f>IF($X82=Q$5,$N82,0)</f>
        <v>0</v>
      </c>
      <c r="AC82">
        <f>IF($X82=R$5,$N82,0)</f>
        <v>0</v>
      </c>
      <c r="AD82">
        <f>IF($X82=S$5,$N82,0)</f>
        <v>0</v>
      </c>
      <c r="AE82">
        <f>IF($X82=T$5,$N82,0)</f>
        <v>0</v>
      </c>
      <c r="AF82">
        <f>IF($X82=U$5,$N82,0)</f>
        <v>0</v>
      </c>
      <c r="AG82">
        <f>IF($X82=V$5,$N82,0)</f>
        <v>0</v>
      </c>
      <c r="AH82">
        <f>IF(X82="Tie",N82,0)</f>
        <v>0</v>
      </c>
    </row>
    <row r="83" spans="1:34" hidden="1">
      <c r="A83">
        <v>39</v>
      </c>
      <c r="B83" t="s">
        <v>12</v>
      </c>
      <c r="C83">
        <f>IF(B83="Mississippi State",B$2,1-B$2)</f>
        <v>1</v>
      </c>
      <c r="D83" t="s">
        <v>51</v>
      </c>
      <c r="E83">
        <f>IF(D83="Kentucky",D$2,1-D$2)</f>
        <v>1</v>
      </c>
      <c r="F83" t="s">
        <v>16</v>
      </c>
      <c r="G83">
        <f>IF(F83="LSU",F$2,1-F$2)</f>
        <v>0.57499999999999996</v>
      </c>
      <c r="H83" t="s">
        <v>14</v>
      </c>
      <c r="I83">
        <f>IF(H83="Washington",H$2,1-H$2)</f>
        <v>0.55699999999999994</v>
      </c>
      <c r="J83" t="s">
        <v>28</v>
      </c>
      <c r="K83">
        <f>IF(J83="Texas",J$2,1-J$2)</f>
        <v>0.77600000000000002</v>
      </c>
      <c r="L83" t="s">
        <v>18</v>
      </c>
      <c r="M83">
        <f>1-0.516</f>
        <v>0.48399999999999999</v>
      </c>
      <c r="N83">
        <f>PRODUCT(C83,E83,G83,I83,K83,M83)</f>
        <v>0.12029016559999996</v>
      </c>
      <c r="O83">
        <f>O$2+IF(Sheet1!I34=$B83,1,0)+IF(Sheet1!I35=$D83,1,0)+IF(Sheet1!I43=$F83,1.1,0)+IF(Sheet1!I44=$H83,1.1,0)+IF(Sheet1!I45=$J83,1.1,0)+IF(Sheet1!I48=$L83,1.11,0)</f>
        <v>20.420000000000002</v>
      </c>
      <c r="P83">
        <f>P$2+IF(Sheet1!J34=$B83,1,0)+IF(Sheet1!J35=$D83,1,0)+IF(Sheet1!J43=$F83,1.1,0)+IF(Sheet1!J44=$H83,1.1,0)+IF(Sheet1!J45=$J83,1.1,0)+IF(Sheet1!J48=$L83,1.11,0)</f>
        <v>26.520000000000003</v>
      </c>
      <c r="Q83">
        <f>Q$2+IF(Sheet1!K34=$B83,1,0)+IF(Sheet1!K35=$D83,1,0)+IF(Sheet1!K43=$F83,1.1,0)+IF(Sheet1!K44=$H83,1.1,0)+IF(Sheet1!K45=$J83,1.1,0)+IF(Sheet1!K48=$L83,1.11,0)</f>
        <v>24.520000000000003</v>
      </c>
      <c r="R83">
        <f>R$2+IF(Sheet1!L34=$B83,1,0)+IF(Sheet1!L35=$D83,1,0)+IF(Sheet1!L43=$F83,1.1,0)+IF(Sheet1!L44=$H83,1.1,0)+IF(Sheet1!L45=$J83,1.1,0)+IF(Sheet1!L48=$L83,1.11,0)</f>
        <v>24.520000000000003</v>
      </c>
      <c r="S83">
        <f>S$2+IF(Sheet1!M34=$B83,1,0)+IF(Sheet1!M35=$D83,1,0)+IF(Sheet1!M43=$F83,1.1,0)+IF(Sheet1!M44=$H83,1.1,0)+IF(Sheet1!M45=$J83,1.1,0)+IF(Sheet1!M48=$L83,1.11,0)</f>
        <v>23.520000000000003</v>
      </c>
      <c r="T83">
        <f>T$2+IF(Sheet1!N34=$B83,1,0)+IF(Sheet1!N35=$D83,1,0)+IF(Sheet1!N43=$F83,1.1,0)+IF(Sheet1!N44=$H83,1.1,0)+IF(Sheet1!N45=$J83,1.1,0)+IF(Sheet1!N48=$L83,1.11,0)</f>
        <v>22.42</v>
      </c>
      <c r="U83">
        <f>U$2+IF(Sheet1!O34=$B83,1,0)+IF(Sheet1!O35=$D83,1,0)+IF(Sheet1!O43=$F83,1.1,0)+IF(Sheet1!O44=$H83,1.1,0)+IF(Sheet1!O45=$J83,1.1,0)+IF(Sheet1!O48=$L83,1.11,0)</f>
        <v>22.32</v>
      </c>
      <c r="V83">
        <f>V$2+IF(Sheet1!P34=$B83,1,0)+IF(Sheet1!P35=$D83,1,0)+IF(Sheet1!P43=$F83,1.1,0)+IF(Sheet1!P44=$H83,1.1,0)+IF(Sheet1!P45=$J83,1.1,0)+IF(Sheet1!P48=$L83,1.11,0)</f>
        <v>21.32</v>
      </c>
      <c r="W83">
        <f>MAX(O83,P83,Q83,R83,S83,T83,U83,V83)</f>
        <v>26.520000000000003</v>
      </c>
      <c r="X83" t="str">
        <f>IF(Y83&gt;1,"Tie",IF(O83=W83,"Ryan",IF(P83=W83,"Becca",IF(Q83=W83,"Jason",IF(R83=W83,"Damon",IF(S83=W83,"Grandpa",IF(T83=W83,"Greta",IF(U83=W83,"Amber",IF(V83=W83,"Mom","nowinner")))))))))</f>
        <v>Becca</v>
      </c>
      <c r="Y83">
        <f>COUNTIF(O83:V83,W83)</f>
        <v>1</v>
      </c>
      <c r="Z83">
        <f>IF($X83=O$5,$N83,0)</f>
        <v>0</v>
      </c>
      <c r="AA83">
        <f>IF($X83=P$5,$N83,0)</f>
        <v>0.12029016559999996</v>
      </c>
      <c r="AB83">
        <f>IF($X83=Q$5,$N83,0)</f>
        <v>0</v>
      </c>
      <c r="AC83">
        <f>IF($X83=R$5,$N83,0)</f>
        <v>0</v>
      </c>
      <c r="AD83">
        <f>IF($X83=S$5,$N83,0)</f>
        <v>0</v>
      </c>
      <c r="AE83">
        <f>IF($X83=T$5,$N83,0)</f>
        <v>0</v>
      </c>
      <c r="AF83">
        <f>IF($X83=U$5,$N83,0)</f>
        <v>0</v>
      </c>
      <c r="AG83">
        <f>IF($X83=V$5,$N83,0)</f>
        <v>0</v>
      </c>
      <c r="AH83">
        <f>IF(X83="Tie",N83,0)</f>
        <v>0</v>
      </c>
    </row>
    <row r="84" spans="1:34">
      <c r="A84">
        <v>40</v>
      </c>
      <c r="B84" t="s">
        <v>12</v>
      </c>
      <c r="C84">
        <f>IF(B84="Mississippi State",B$2,1-B$2)</f>
        <v>1</v>
      </c>
      <c r="D84" t="s">
        <v>51</v>
      </c>
      <c r="E84">
        <f>IF(D84="Kentucky",D$2,1-D$2)</f>
        <v>1</v>
      </c>
      <c r="F84" t="s">
        <v>16</v>
      </c>
      <c r="G84">
        <f>IF(F84="LSU",F$2,1-F$2)</f>
        <v>0.57499999999999996</v>
      </c>
      <c r="H84" t="s">
        <v>14</v>
      </c>
      <c r="I84">
        <f>IF(H84="Washington",H$2,1-H$2)</f>
        <v>0.55699999999999994</v>
      </c>
      <c r="J84" t="s">
        <v>28</v>
      </c>
      <c r="K84">
        <f>IF(J84="Texas",J$2,1-J$2)</f>
        <v>0.77600000000000002</v>
      </c>
      <c r="L84" t="s">
        <v>15</v>
      </c>
      <c r="M84">
        <v>0.51600000000000001</v>
      </c>
      <c r="N84">
        <f>PRODUCT(C84,E84,G84,I84,K84,M84)</f>
        <v>0.12824323439999996</v>
      </c>
      <c r="O84">
        <f>O$2+IF(Sheet1!I34=$B84,1,0)+IF(Sheet1!I35=$D84,1,0)+IF(Sheet1!I43=$F84,1.1,0)+IF(Sheet1!I44=$H84,1.1,0)+IF(Sheet1!I45=$J84,1.1,0)+IF(Sheet1!I48=$L84,1.11,0)</f>
        <v>19.310000000000002</v>
      </c>
      <c r="P84">
        <f>P$2+IF(Sheet1!J34=$B84,1,0)+IF(Sheet1!J35=$D84,1,0)+IF(Sheet1!J43=$F84,1.1,0)+IF(Sheet1!J44=$H84,1.1,0)+IF(Sheet1!J45=$J84,1.1,0)+IF(Sheet1!J48=$L84,1.11,0)</f>
        <v>27.630000000000003</v>
      </c>
      <c r="Q84">
        <f>Q$2+IF(Sheet1!K34=$B84,1,0)+IF(Sheet1!K35=$D84,1,0)+IF(Sheet1!K43=$F84,1.1,0)+IF(Sheet1!K44=$H84,1.1,0)+IF(Sheet1!K45=$J84,1.1,0)+IF(Sheet1!K48=$L84,1.11,0)</f>
        <v>25.630000000000003</v>
      </c>
      <c r="R84">
        <f>R$2+IF(Sheet1!L34=$B84,1,0)+IF(Sheet1!L35=$D84,1,0)+IF(Sheet1!L43=$F84,1.1,0)+IF(Sheet1!L44=$H84,1.1,0)+IF(Sheet1!L45=$J84,1.1,0)+IF(Sheet1!L48=$L84,1.11,0)</f>
        <v>25.630000000000003</v>
      </c>
      <c r="S84">
        <f>S$2+IF(Sheet1!M34=$B84,1,0)+IF(Sheet1!M35=$D84,1,0)+IF(Sheet1!M43=$F84,1.1,0)+IF(Sheet1!M44=$H84,1.1,0)+IF(Sheet1!M45=$J84,1.1,0)+IF(Sheet1!M48=$L84,1.11,0)</f>
        <v>24.630000000000003</v>
      </c>
      <c r="T84">
        <f>T$2+IF(Sheet1!N34=$B84,1,0)+IF(Sheet1!N35=$D84,1,0)+IF(Sheet1!N43=$F84,1.1,0)+IF(Sheet1!N44=$H84,1.1,0)+IF(Sheet1!N45=$J84,1.1,0)+IF(Sheet1!N48=$L84,1.11,0)</f>
        <v>23.53</v>
      </c>
      <c r="U84">
        <f>U$2+IF(Sheet1!O34=$B84,1,0)+IF(Sheet1!O35=$D84,1,0)+IF(Sheet1!O43=$F84,1.1,0)+IF(Sheet1!O44=$H84,1.1,0)+IF(Sheet1!O45=$J84,1.1,0)+IF(Sheet1!O48=$L84,1.11,0)</f>
        <v>23.43</v>
      </c>
      <c r="V84">
        <f>V$2+IF(Sheet1!P34=$B84,1,0)+IF(Sheet1!P35=$D84,1,0)+IF(Sheet1!P43=$F84,1.1,0)+IF(Sheet1!P44=$H84,1.1,0)+IF(Sheet1!P45=$J84,1.1,0)+IF(Sheet1!P48=$L84,1.11,0)</f>
        <v>22.43</v>
      </c>
      <c r="W84">
        <f>MAX(O84,P84,Q84,R84,S84,T84,U84,V84)</f>
        <v>27.630000000000003</v>
      </c>
      <c r="X84" t="str">
        <f>IF(Y84&gt;1,"Tie",IF(O84=W84,"Ryan",IF(P84=W84,"Becca",IF(Q84=W84,"Jason",IF(R84=W84,"Damon",IF(S84=W84,"Grandpa",IF(T84=W84,"Greta",IF(U84=W84,"Amber",IF(V84=W84,"Mom","nowinner")))))))))</f>
        <v>Becca</v>
      </c>
      <c r="Y84">
        <f>COUNTIF(O84:V84,W84)</f>
        <v>1</v>
      </c>
      <c r="Z84">
        <f>IF($X84=O$5,$N84,0)</f>
        <v>0</v>
      </c>
      <c r="AA84">
        <f>IF($X84=P$5,$N84,0)</f>
        <v>0.12824323439999996</v>
      </c>
      <c r="AB84">
        <f>IF($X84=Q$5,$N84,0)</f>
        <v>0</v>
      </c>
      <c r="AC84">
        <f>IF($X84=R$5,$N84,0)</f>
        <v>0</v>
      </c>
      <c r="AD84">
        <f>IF($X84=S$5,$N84,0)</f>
        <v>0</v>
      </c>
      <c r="AE84">
        <f>IF($X84=T$5,$N84,0)</f>
        <v>0</v>
      </c>
      <c r="AF84">
        <f>IF($X84=U$5,$N84,0)</f>
        <v>0</v>
      </c>
      <c r="AG84">
        <f>IF($X84=V$5,$N84,0)</f>
        <v>0</v>
      </c>
      <c r="AH84">
        <f>IF(X84="Tie",N84,0)</f>
        <v>0</v>
      </c>
    </row>
    <row r="85" spans="1:34" hidden="1">
      <c r="A85">
        <v>80</v>
      </c>
      <c r="B85" t="s">
        <v>12</v>
      </c>
      <c r="C85">
        <f>IF(B85="Mississippi State",B$2,1-B$2)</f>
        <v>1</v>
      </c>
      <c r="D85" t="s">
        <v>51</v>
      </c>
      <c r="E85">
        <f>IF(D85="Kentucky",D$2,1-D$2)</f>
        <v>1</v>
      </c>
      <c r="F85" t="s">
        <v>16</v>
      </c>
      <c r="G85">
        <f>IF(F85="LSU",F$2,1-F$2)</f>
        <v>0.57499999999999996</v>
      </c>
      <c r="H85" t="s">
        <v>14</v>
      </c>
      <c r="I85">
        <f>IF(H85="Washington",H$2,1-H$2)</f>
        <v>0.55699999999999994</v>
      </c>
      <c r="J85" t="s">
        <v>28</v>
      </c>
      <c r="K85">
        <f>IF(J85="Texas",J$2,1-J$2)</f>
        <v>0.77600000000000002</v>
      </c>
      <c r="L85" t="s">
        <v>34</v>
      </c>
      <c r="M85">
        <v>0</v>
      </c>
      <c r="N85">
        <f>PRODUCT(C85,E85,G85,I85,K85,M85)</f>
        <v>0</v>
      </c>
      <c r="O85">
        <f>O$2+IF(Sheet1!I34=$B85,1,0)+IF(Sheet1!I35=$D85,1,0)+IF(Sheet1!I43=$F85,1.1,0)+IF(Sheet1!I44=$H85,1.1,0)+IF(Sheet1!I45=$J85,1.1,0)+IF(Sheet1!I48=$L85,1.11,0)</f>
        <v>19.310000000000002</v>
      </c>
      <c r="P85">
        <f>P$2+IF(Sheet1!J34=$B85,1,0)+IF(Sheet1!J35=$D85,1,0)+IF(Sheet1!J43=$F85,1.1,0)+IF(Sheet1!J44=$H85,1.1,0)+IF(Sheet1!J45=$J85,1.1,0)+IF(Sheet1!J48=$L85,1.11,0)</f>
        <v>26.520000000000003</v>
      </c>
      <c r="Q85">
        <f>Q$2+IF(Sheet1!K34=$B85,1,0)+IF(Sheet1!K35=$D85,1,0)+IF(Sheet1!K43=$F85,1.1,0)+IF(Sheet1!K44=$H85,1.1,0)+IF(Sheet1!K45=$J85,1.1,0)+IF(Sheet1!K48=$L85,1.11,0)</f>
        <v>24.520000000000003</v>
      </c>
      <c r="R85">
        <f>R$2+IF(Sheet1!L34=$B85,1,0)+IF(Sheet1!L35=$D85,1,0)+IF(Sheet1!L43=$F85,1.1,0)+IF(Sheet1!L44=$H85,1.1,0)+IF(Sheet1!L45=$J85,1.1,0)+IF(Sheet1!L48=$L85,1.11,0)</f>
        <v>24.520000000000003</v>
      </c>
      <c r="S85">
        <f>S$2+IF(Sheet1!M34=$B85,1,0)+IF(Sheet1!M35=$D85,1,0)+IF(Sheet1!M43=$F85,1.1,0)+IF(Sheet1!M44=$H85,1.1,0)+IF(Sheet1!M45=$J85,1.1,0)+IF(Sheet1!M48=$L85,1.11,0)</f>
        <v>23.520000000000003</v>
      </c>
      <c r="T85">
        <f>T$2+IF(Sheet1!N34=$B85,1,0)+IF(Sheet1!N35=$D85,1,0)+IF(Sheet1!N43=$F85,1.1,0)+IF(Sheet1!N44=$H85,1.1,0)+IF(Sheet1!N45=$J85,1.1,0)+IF(Sheet1!N48=$L85,1.11,0)</f>
        <v>22.42</v>
      </c>
      <c r="U85">
        <f>U$2+IF(Sheet1!O34=$B85,1,0)+IF(Sheet1!O35=$D85,1,0)+IF(Sheet1!O43=$F85,1.1,0)+IF(Sheet1!O44=$H85,1.1,0)+IF(Sheet1!O45=$J85,1.1,0)+IF(Sheet1!O48=$L85,1.11,0)</f>
        <v>22.32</v>
      </c>
      <c r="V85">
        <f>V$2+IF(Sheet1!P34=$B85,1,0)+IF(Sheet1!P35=$D85,1,0)+IF(Sheet1!P43=$F85,1.1,0)+IF(Sheet1!P44=$H85,1.1,0)+IF(Sheet1!P45=$J85,1.1,0)+IF(Sheet1!P48=$L85,1.11,0)</f>
        <v>21.32</v>
      </c>
      <c r="W85">
        <f>MAX(O85,P85,Q85,R85,S85,T85,U85,V85)</f>
        <v>26.520000000000003</v>
      </c>
      <c r="X85" t="str">
        <f>IF(Y85&gt;1,"Tie",IF(O85=W85,"Ryan",IF(P85=W85,"Becca",IF(Q85=W85,"Jason",IF(R85=W85,"Damon",IF(S85=W85,"Grandpa",IF(T85=W85,"Greta",IF(U85=W85,"Amber",IF(V85=W85,"Mom","nowinner")))))))))</f>
        <v>Becca</v>
      </c>
      <c r="Y85">
        <f>COUNTIF(O85:V85,W85)</f>
        <v>1</v>
      </c>
      <c r="Z85">
        <f>IF($X85=O$5,$N85,0)</f>
        <v>0</v>
      </c>
      <c r="AA85">
        <f>IF($X85=P$5,$N85,0)</f>
        <v>0</v>
      </c>
      <c r="AB85">
        <f>IF($X85=Q$5,$N85,0)</f>
        <v>0</v>
      </c>
      <c r="AC85">
        <f>IF($X85=R$5,$N85,0)</f>
        <v>0</v>
      </c>
      <c r="AD85">
        <f>IF($X85=S$5,$N85,0)</f>
        <v>0</v>
      </c>
      <c r="AE85">
        <f>IF($X85=T$5,$N85,0)</f>
        <v>0</v>
      </c>
      <c r="AF85">
        <f>IF($X85=U$5,$N85,0)</f>
        <v>0</v>
      </c>
      <c r="AG85">
        <f>IF($X85=V$5,$N85,0)</f>
        <v>0</v>
      </c>
      <c r="AH85">
        <f>IF(X85="Tie",N85,0)</f>
        <v>0</v>
      </c>
    </row>
    <row r="86" spans="1:34" hidden="1">
      <c r="A86">
        <v>81</v>
      </c>
      <c r="B86" t="s">
        <v>12</v>
      </c>
      <c r="C86">
        <f>IF(B86="Mississippi State",B$2,1-B$2)</f>
        <v>1</v>
      </c>
      <c r="D86" t="s">
        <v>51</v>
      </c>
      <c r="E86">
        <f>IF(D86="Kentucky",D$2,1-D$2)</f>
        <v>1</v>
      </c>
      <c r="F86" t="s">
        <v>105</v>
      </c>
      <c r="G86">
        <f>IF(F86="LSU",F$2,1-F$2)</f>
        <v>0.42500000000000004</v>
      </c>
      <c r="H86" t="s">
        <v>5</v>
      </c>
      <c r="I86">
        <f>IF(H86="Washington",H$2,1-H$2)</f>
        <v>0.443</v>
      </c>
      <c r="J86" t="s">
        <v>86</v>
      </c>
      <c r="K86">
        <f>IF(J86="Texas",J$2,1-J$2)</f>
        <v>0.224</v>
      </c>
      <c r="L86" t="s">
        <v>103</v>
      </c>
      <c r="M86">
        <v>0</v>
      </c>
      <c r="N86">
        <f>PRODUCT(C86,E86,G86,I86,K86,M86)</f>
        <v>0</v>
      </c>
      <c r="O86">
        <f>O$2+IF(Sheet1!I34=$B86,1,0)+IF(Sheet1!I35=$D86,1,0)+IF(Sheet1!I43=$F86,1.1,0)+IF(Sheet1!I44=$H86,1.1,0)+IF(Sheet1!I45=$J86,1.1,0)+IF(Sheet1!I48=$L86,1.11,0)</f>
        <v>18.21</v>
      </c>
      <c r="P86">
        <f>P$2+IF(Sheet1!J34=$B86,1,0)+IF(Sheet1!J35=$D86,1,0)+IF(Sheet1!J43=$F86,1.1,0)+IF(Sheet1!J44=$H86,1.1,0)+IF(Sheet1!J45=$J86,1.1,0)+IF(Sheet1!J48=$L86,1.11,0)</f>
        <v>23.22</v>
      </c>
      <c r="Q86">
        <f>Q$2+IF(Sheet1!K34=$B86,1,0)+IF(Sheet1!K35=$D86,1,0)+IF(Sheet1!K43=$F86,1.1,0)+IF(Sheet1!K44=$H86,1.1,0)+IF(Sheet1!K45=$J86,1.1,0)+IF(Sheet1!K48=$L86,1.11,0)</f>
        <v>21.22</v>
      </c>
      <c r="R86">
        <f>R$2+IF(Sheet1!L34=$B86,1,0)+IF(Sheet1!L35=$D86,1,0)+IF(Sheet1!L43=$F86,1.1,0)+IF(Sheet1!L44=$H86,1.1,0)+IF(Sheet1!L45=$J86,1.1,0)+IF(Sheet1!L48=$L86,1.11,0)</f>
        <v>21.22</v>
      </c>
      <c r="S86">
        <f>S$2+IF(Sheet1!M34=$B86,1,0)+IF(Sheet1!M35=$D86,1,0)+IF(Sheet1!M43=$F86,1.1,0)+IF(Sheet1!M44=$H86,1.1,0)+IF(Sheet1!M45=$J86,1.1,0)+IF(Sheet1!M48=$L86,1.11,0)</f>
        <v>20.22</v>
      </c>
      <c r="T86">
        <f>T$2+IF(Sheet1!N34=$B86,1,0)+IF(Sheet1!N35=$D86,1,0)+IF(Sheet1!N43=$F86,1.1,0)+IF(Sheet1!N44=$H86,1.1,0)+IF(Sheet1!N45=$J86,1.1,0)+IF(Sheet1!N48=$L86,1.11,0)</f>
        <v>21.32</v>
      </c>
      <c r="U86">
        <f>U$2+IF(Sheet1!O34=$B86,1,0)+IF(Sheet1!O35=$D86,1,0)+IF(Sheet1!O43=$F86,1.1,0)+IF(Sheet1!O44=$H86,1.1,0)+IF(Sheet1!O45=$J86,1.1,0)+IF(Sheet1!O48=$L86,1.11,0)</f>
        <v>23.42</v>
      </c>
      <c r="V86">
        <f>V$2+IF(Sheet1!P34=$B86,1,0)+IF(Sheet1!P35=$D86,1,0)+IF(Sheet1!P43=$F86,1.1,0)+IF(Sheet1!P44=$H86,1.1,0)+IF(Sheet1!P45=$J86,1.1,0)+IF(Sheet1!P48=$L86,1.11,0)</f>
        <v>22.42</v>
      </c>
      <c r="W86">
        <f>MAX(O86,P86,Q86,R86,S86,T86,U86,V86)</f>
        <v>23.42</v>
      </c>
      <c r="X86" t="str">
        <f>IF(Y86&gt;1,"Tie",IF(O86=W86,"Ryan",IF(P86=W86,"Becca",IF(Q86=W86,"Jason",IF(R86=W86,"Damon",IF(S86=W86,"Grandpa",IF(T86=W86,"Greta",IF(U86=W86,"Amber",IF(V86=W86,"Mom","nowinner")))))))))</f>
        <v>Amber</v>
      </c>
      <c r="Y86">
        <f>COUNTIF(O86:V86,W86)</f>
        <v>1</v>
      </c>
      <c r="Z86">
        <f>IF($X86=O$5,$N86,0)</f>
        <v>0</v>
      </c>
      <c r="AA86">
        <f>IF($X86=P$5,$N86,0)</f>
        <v>0</v>
      </c>
      <c r="AB86">
        <f>IF($X86=Q$5,$N86,0)</f>
        <v>0</v>
      </c>
      <c r="AC86">
        <f>IF($X86=R$5,$N86,0)</f>
        <v>0</v>
      </c>
      <c r="AD86">
        <f>IF($X86=S$5,$N86,0)</f>
        <v>0</v>
      </c>
      <c r="AE86">
        <f>IF($X86=T$5,$N86,0)</f>
        <v>0</v>
      </c>
      <c r="AF86">
        <f>IF($X86=U$5,$N86,0)</f>
        <v>0</v>
      </c>
      <c r="AG86">
        <f>IF($X86=V$5,$N86,0)</f>
        <v>0</v>
      </c>
      <c r="AH86">
        <f>IF(X86="Tie",N86,0)</f>
        <v>0</v>
      </c>
    </row>
    <row r="87" spans="1:34" hidden="1">
      <c r="A87">
        <v>41</v>
      </c>
      <c r="B87" t="s">
        <v>12</v>
      </c>
      <c r="C87">
        <f>IF(B87="Mississippi State",B$2,1-B$2)</f>
        <v>1</v>
      </c>
      <c r="D87" t="s">
        <v>51</v>
      </c>
      <c r="E87">
        <f>IF(D87="Kentucky",D$2,1-D$2)</f>
        <v>1</v>
      </c>
      <c r="F87" t="s">
        <v>105</v>
      </c>
      <c r="G87">
        <f>IF(F87="LSU",F$2,1-F$2)</f>
        <v>0.42500000000000004</v>
      </c>
      <c r="H87" t="s">
        <v>5</v>
      </c>
      <c r="I87">
        <f>IF(H87="Washington",H$2,1-H$2)</f>
        <v>0.443</v>
      </c>
      <c r="J87" t="s">
        <v>86</v>
      </c>
      <c r="K87">
        <f>IF(J87="Texas",J$2,1-J$2)</f>
        <v>0.224</v>
      </c>
      <c r="L87" t="s">
        <v>18</v>
      </c>
      <c r="M87">
        <f>1-0.516</f>
        <v>0.48399999999999999</v>
      </c>
      <c r="N87">
        <f>PRODUCT(C87,E87,G87,I87,K87,M87)</f>
        <v>2.0412022400000004E-2</v>
      </c>
      <c r="O87">
        <f>O$2+IF(Sheet1!I34=$B87,1,0)+IF(Sheet1!I35=$D87,1,0)+IF(Sheet1!I43=$F87,1.1,0)+IF(Sheet1!I44=$H87,1.1,0)+IF(Sheet1!I45=$J87,1.1,0)+IF(Sheet1!I48=$L87,1.11,0)</f>
        <v>19.32</v>
      </c>
      <c r="P87">
        <f>P$2+IF(Sheet1!J34=$B87,1,0)+IF(Sheet1!J35=$D87,1,0)+IF(Sheet1!J43=$F87,1.1,0)+IF(Sheet1!J44=$H87,1.1,0)+IF(Sheet1!J45=$J87,1.1,0)+IF(Sheet1!J48=$L87,1.11,0)</f>
        <v>23.22</v>
      </c>
      <c r="Q87">
        <f>Q$2+IF(Sheet1!K34=$B87,1,0)+IF(Sheet1!K35=$D87,1,0)+IF(Sheet1!K43=$F87,1.1,0)+IF(Sheet1!K44=$H87,1.1,0)+IF(Sheet1!K45=$J87,1.1,0)+IF(Sheet1!K48=$L87,1.11,0)</f>
        <v>21.22</v>
      </c>
      <c r="R87">
        <f>R$2+IF(Sheet1!L34=$B87,1,0)+IF(Sheet1!L35=$D87,1,0)+IF(Sheet1!L43=$F87,1.1,0)+IF(Sheet1!L44=$H87,1.1,0)+IF(Sheet1!L45=$J87,1.1,0)+IF(Sheet1!L48=$L87,1.11,0)</f>
        <v>21.22</v>
      </c>
      <c r="S87">
        <f>S$2+IF(Sheet1!M34=$B87,1,0)+IF(Sheet1!M35=$D87,1,0)+IF(Sheet1!M43=$F87,1.1,0)+IF(Sheet1!M44=$H87,1.1,0)+IF(Sheet1!M45=$J87,1.1,0)+IF(Sheet1!M48=$L87,1.11,0)</f>
        <v>20.22</v>
      </c>
      <c r="T87">
        <f>T$2+IF(Sheet1!N34=$B87,1,0)+IF(Sheet1!N35=$D87,1,0)+IF(Sheet1!N43=$F87,1.1,0)+IF(Sheet1!N44=$H87,1.1,0)+IF(Sheet1!N45=$J87,1.1,0)+IF(Sheet1!N48=$L87,1.11,0)</f>
        <v>21.32</v>
      </c>
      <c r="U87">
        <f>U$2+IF(Sheet1!O34=$B87,1,0)+IF(Sheet1!O35=$D87,1,0)+IF(Sheet1!O43=$F87,1.1,0)+IF(Sheet1!O44=$H87,1.1,0)+IF(Sheet1!O45=$J87,1.1,0)+IF(Sheet1!O48=$L87,1.11,0)</f>
        <v>23.42</v>
      </c>
      <c r="V87">
        <f>V$2+IF(Sheet1!P34=$B87,1,0)+IF(Sheet1!P35=$D87,1,0)+IF(Sheet1!P43=$F87,1.1,0)+IF(Sheet1!P44=$H87,1.1,0)+IF(Sheet1!P45=$J87,1.1,0)+IF(Sheet1!P48=$L87,1.11,0)</f>
        <v>22.42</v>
      </c>
      <c r="W87">
        <f>MAX(O87,P87,Q87,R87,S87,T87,U87,V87)</f>
        <v>23.42</v>
      </c>
      <c r="X87" t="str">
        <f>IF(Y87&gt;1,"Tie",IF(O87=W87,"Ryan",IF(P87=W87,"Becca",IF(Q87=W87,"Jason",IF(R87=W87,"Damon",IF(S87=W87,"Grandpa",IF(T87=W87,"Greta",IF(U87=W87,"Amber",IF(V87=W87,"Mom","nowinner")))))))))</f>
        <v>Amber</v>
      </c>
      <c r="Y87">
        <f>COUNTIF(O87:V87,W87)</f>
        <v>1</v>
      </c>
      <c r="Z87">
        <f>IF($X87=O$5,$N87,0)</f>
        <v>0</v>
      </c>
      <c r="AA87">
        <f>IF($X87=P$5,$N87,0)</f>
        <v>0</v>
      </c>
      <c r="AB87">
        <f>IF($X87=Q$5,$N87,0)</f>
        <v>0</v>
      </c>
      <c r="AC87">
        <f>IF($X87=R$5,$N87,0)</f>
        <v>0</v>
      </c>
      <c r="AD87">
        <f>IF($X87=S$5,$N87,0)</f>
        <v>0</v>
      </c>
      <c r="AE87">
        <f>IF($X87=T$5,$N87,0)</f>
        <v>0</v>
      </c>
      <c r="AF87">
        <f>IF($X87=U$5,$N87,0)</f>
        <v>2.0412022400000004E-2</v>
      </c>
      <c r="AG87">
        <f>IF($X87=V$5,$N87,0)</f>
        <v>0</v>
      </c>
      <c r="AH87">
        <f>IF(X87="Tie",N87,0)</f>
        <v>0</v>
      </c>
    </row>
    <row r="88" spans="1:34" hidden="1">
      <c r="A88">
        <v>42</v>
      </c>
      <c r="B88" t="s">
        <v>12</v>
      </c>
      <c r="C88">
        <f>IF(B88="Mississippi State",B$2,1-B$2)</f>
        <v>1</v>
      </c>
      <c r="D88" t="s">
        <v>51</v>
      </c>
      <c r="E88">
        <f>IF(D88="Kentucky",D$2,1-D$2)</f>
        <v>1</v>
      </c>
      <c r="F88" t="s">
        <v>105</v>
      </c>
      <c r="G88">
        <f>IF(F88="LSU",F$2,1-F$2)</f>
        <v>0.42500000000000004</v>
      </c>
      <c r="H88" t="s">
        <v>5</v>
      </c>
      <c r="I88">
        <f>IF(H88="Washington",H$2,1-H$2)</f>
        <v>0.443</v>
      </c>
      <c r="J88" t="s">
        <v>86</v>
      </c>
      <c r="K88">
        <f>IF(J88="Texas",J$2,1-J$2)</f>
        <v>0.224</v>
      </c>
      <c r="L88" t="s">
        <v>15</v>
      </c>
      <c r="M88">
        <v>0.51600000000000001</v>
      </c>
      <c r="N88">
        <f>PRODUCT(C88,E88,G88,I88,K88,M88)</f>
        <v>2.1761577600000002E-2</v>
      </c>
      <c r="O88">
        <f>O$2+IF(Sheet1!I34=$B88,1,0)+IF(Sheet1!I35=$D88,1,0)+IF(Sheet1!I43=$F88,1.1,0)+IF(Sheet1!I44=$H88,1.1,0)+IF(Sheet1!I45=$J88,1.1,0)+IF(Sheet1!I48=$L88,1.11,0)</f>
        <v>18.21</v>
      </c>
      <c r="P88">
        <f>P$2+IF(Sheet1!J34=$B88,1,0)+IF(Sheet1!J35=$D88,1,0)+IF(Sheet1!J43=$F88,1.1,0)+IF(Sheet1!J44=$H88,1.1,0)+IF(Sheet1!J45=$J88,1.1,0)+IF(Sheet1!J48=$L88,1.11,0)</f>
        <v>24.33</v>
      </c>
      <c r="Q88">
        <f>Q$2+IF(Sheet1!K34=$B88,1,0)+IF(Sheet1!K35=$D88,1,0)+IF(Sheet1!K43=$F88,1.1,0)+IF(Sheet1!K44=$H88,1.1,0)+IF(Sheet1!K45=$J88,1.1,0)+IF(Sheet1!K48=$L88,1.11,0)</f>
        <v>22.33</v>
      </c>
      <c r="R88">
        <f>R$2+IF(Sheet1!L34=$B88,1,0)+IF(Sheet1!L35=$D88,1,0)+IF(Sheet1!L43=$F88,1.1,0)+IF(Sheet1!L44=$H88,1.1,0)+IF(Sheet1!L45=$J88,1.1,0)+IF(Sheet1!L48=$L88,1.11,0)</f>
        <v>22.33</v>
      </c>
      <c r="S88">
        <f>S$2+IF(Sheet1!M34=$B88,1,0)+IF(Sheet1!M35=$D88,1,0)+IF(Sheet1!M43=$F88,1.1,0)+IF(Sheet1!M44=$H88,1.1,0)+IF(Sheet1!M45=$J88,1.1,0)+IF(Sheet1!M48=$L88,1.11,0)</f>
        <v>21.33</v>
      </c>
      <c r="T88">
        <f>T$2+IF(Sheet1!N34=$B88,1,0)+IF(Sheet1!N35=$D88,1,0)+IF(Sheet1!N43=$F88,1.1,0)+IF(Sheet1!N44=$H88,1.1,0)+IF(Sheet1!N45=$J88,1.1,0)+IF(Sheet1!N48=$L88,1.11,0)</f>
        <v>22.43</v>
      </c>
      <c r="U88">
        <f>U$2+IF(Sheet1!O34=$B88,1,0)+IF(Sheet1!O35=$D88,1,0)+IF(Sheet1!O43=$F88,1.1,0)+IF(Sheet1!O44=$H88,1.1,0)+IF(Sheet1!O45=$J88,1.1,0)+IF(Sheet1!O48=$L88,1.11,0)</f>
        <v>24.53</v>
      </c>
      <c r="V88">
        <f>V$2+IF(Sheet1!P34=$B88,1,0)+IF(Sheet1!P35=$D88,1,0)+IF(Sheet1!P43=$F88,1.1,0)+IF(Sheet1!P44=$H88,1.1,0)+IF(Sheet1!P45=$J88,1.1,0)+IF(Sheet1!P48=$L88,1.11,0)</f>
        <v>23.53</v>
      </c>
      <c r="W88">
        <f>MAX(O88,P88,Q88,R88,S88,T88,U88,V88)</f>
        <v>24.53</v>
      </c>
      <c r="X88" t="str">
        <f>IF(Y88&gt;1,"Tie",IF(O88=W88,"Ryan",IF(P88=W88,"Becca",IF(Q88=W88,"Jason",IF(R88=W88,"Damon",IF(S88=W88,"Grandpa",IF(T88=W88,"Greta",IF(U88=W88,"Amber",IF(V88=W88,"Mom","nowinner")))))))))</f>
        <v>Amber</v>
      </c>
      <c r="Y88">
        <f>COUNTIF(O88:V88,W88)</f>
        <v>1</v>
      </c>
      <c r="Z88">
        <f>IF($X88=O$5,$N88,0)</f>
        <v>0</v>
      </c>
      <c r="AA88">
        <f>IF($X88=P$5,$N88,0)</f>
        <v>0</v>
      </c>
      <c r="AB88">
        <f>IF($X88=Q$5,$N88,0)</f>
        <v>0</v>
      </c>
      <c r="AC88">
        <f>IF($X88=R$5,$N88,0)</f>
        <v>0</v>
      </c>
      <c r="AD88">
        <f>IF($X88=S$5,$N88,0)</f>
        <v>0</v>
      </c>
      <c r="AE88">
        <f>IF($X88=T$5,$N88,0)</f>
        <v>0</v>
      </c>
      <c r="AF88">
        <f>IF($X88=U$5,$N88,0)</f>
        <v>2.1761577600000002E-2</v>
      </c>
      <c r="AG88">
        <f>IF($X88=V$5,$N88,0)</f>
        <v>0</v>
      </c>
      <c r="AH88">
        <f>IF(X88="Tie",N88,0)</f>
        <v>0</v>
      </c>
    </row>
    <row r="89" spans="1:34" hidden="1">
      <c r="A89">
        <v>84</v>
      </c>
      <c r="B89" t="s">
        <v>12</v>
      </c>
      <c r="C89">
        <f>IF(B89="Mississippi State",B$2,1-B$2)</f>
        <v>1</v>
      </c>
      <c r="D89" t="s">
        <v>51</v>
      </c>
      <c r="E89">
        <f>IF(D89="Kentucky",D$2,1-D$2)</f>
        <v>1</v>
      </c>
      <c r="F89" t="s">
        <v>105</v>
      </c>
      <c r="G89">
        <f>IF(F89="LSU",F$2,1-F$2)</f>
        <v>0.42500000000000004</v>
      </c>
      <c r="H89" t="s">
        <v>5</v>
      </c>
      <c r="I89">
        <f>IF(H89="Washington",H$2,1-H$2)</f>
        <v>0.443</v>
      </c>
      <c r="J89" t="s">
        <v>86</v>
      </c>
      <c r="K89">
        <f>IF(J89="Texas",J$2,1-J$2)</f>
        <v>0.224</v>
      </c>
      <c r="L89" t="s">
        <v>34</v>
      </c>
      <c r="M89">
        <v>0</v>
      </c>
      <c r="N89">
        <f>PRODUCT(C89,E89,G89,I89,K89,M89)</f>
        <v>0</v>
      </c>
      <c r="O89">
        <f>O$2+IF(Sheet1!I34=$B89,1,0)+IF(Sheet1!I35=$D89,1,0)+IF(Sheet1!I43=$F89,1.1,0)+IF(Sheet1!I44=$H89,1.1,0)+IF(Sheet1!I45=$J89,1.1,0)+IF(Sheet1!I48=$L89,1.11,0)</f>
        <v>18.21</v>
      </c>
      <c r="P89">
        <f>P$2+IF(Sheet1!J34=$B89,1,0)+IF(Sheet1!J35=$D89,1,0)+IF(Sheet1!J43=$F89,1.1,0)+IF(Sheet1!J44=$H89,1.1,0)+IF(Sheet1!J45=$J89,1.1,0)+IF(Sheet1!J48=$L89,1.11,0)</f>
        <v>23.22</v>
      </c>
      <c r="Q89">
        <f>Q$2+IF(Sheet1!K34=$B89,1,0)+IF(Sheet1!K35=$D89,1,0)+IF(Sheet1!K43=$F89,1.1,0)+IF(Sheet1!K44=$H89,1.1,0)+IF(Sheet1!K45=$J89,1.1,0)+IF(Sheet1!K48=$L89,1.11,0)</f>
        <v>21.22</v>
      </c>
      <c r="R89">
        <f>R$2+IF(Sheet1!L34=$B89,1,0)+IF(Sheet1!L35=$D89,1,0)+IF(Sheet1!L43=$F89,1.1,0)+IF(Sheet1!L44=$H89,1.1,0)+IF(Sheet1!L45=$J89,1.1,0)+IF(Sheet1!L48=$L89,1.11,0)</f>
        <v>21.22</v>
      </c>
      <c r="S89">
        <f>S$2+IF(Sheet1!M34=$B89,1,0)+IF(Sheet1!M35=$D89,1,0)+IF(Sheet1!M43=$F89,1.1,0)+IF(Sheet1!M44=$H89,1.1,0)+IF(Sheet1!M45=$J89,1.1,0)+IF(Sheet1!M48=$L89,1.11,0)</f>
        <v>20.22</v>
      </c>
      <c r="T89">
        <f>T$2+IF(Sheet1!N34=$B89,1,0)+IF(Sheet1!N35=$D89,1,0)+IF(Sheet1!N43=$F89,1.1,0)+IF(Sheet1!N44=$H89,1.1,0)+IF(Sheet1!N45=$J89,1.1,0)+IF(Sheet1!N48=$L89,1.11,0)</f>
        <v>21.32</v>
      </c>
      <c r="U89">
        <f>U$2+IF(Sheet1!O34=$B89,1,0)+IF(Sheet1!O35=$D89,1,0)+IF(Sheet1!O43=$F89,1.1,0)+IF(Sheet1!O44=$H89,1.1,0)+IF(Sheet1!O45=$J89,1.1,0)+IF(Sheet1!O48=$L89,1.11,0)</f>
        <v>23.42</v>
      </c>
      <c r="V89">
        <f>V$2+IF(Sheet1!P34=$B89,1,0)+IF(Sheet1!P35=$D89,1,0)+IF(Sheet1!P43=$F89,1.1,0)+IF(Sheet1!P44=$H89,1.1,0)+IF(Sheet1!P45=$J89,1.1,0)+IF(Sheet1!P48=$L89,1.11,0)</f>
        <v>22.42</v>
      </c>
      <c r="W89">
        <f>MAX(O89,P89,Q89,R89,S89,T89,U89,V89)</f>
        <v>23.42</v>
      </c>
      <c r="X89" t="str">
        <f>IF(Y89&gt;1,"Tie",IF(O89=W89,"Ryan",IF(P89=W89,"Becca",IF(Q89=W89,"Jason",IF(R89=W89,"Damon",IF(S89=W89,"Grandpa",IF(T89=W89,"Greta",IF(U89=W89,"Amber",IF(V89=W89,"Mom","nowinner")))))))))</f>
        <v>Amber</v>
      </c>
      <c r="Y89">
        <f>COUNTIF(O89:V89,W89)</f>
        <v>1</v>
      </c>
      <c r="Z89">
        <f>IF($X89=O$5,$N89,0)</f>
        <v>0</v>
      </c>
      <c r="AA89">
        <f>IF($X89=P$5,$N89,0)</f>
        <v>0</v>
      </c>
      <c r="AB89">
        <f>IF($X89=Q$5,$N89,0)</f>
        <v>0</v>
      </c>
      <c r="AC89">
        <f>IF($X89=R$5,$N89,0)</f>
        <v>0</v>
      </c>
      <c r="AD89">
        <f>IF($X89=S$5,$N89,0)</f>
        <v>0</v>
      </c>
      <c r="AE89">
        <f>IF($X89=T$5,$N89,0)</f>
        <v>0</v>
      </c>
      <c r="AF89">
        <f>IF($X89=U$5,$N89,0)</f>
        <v>0</v>
      </c>
      <c r="AG89">
        <f>IF($X89=V$5,$N89,0)</f>
        <v>0</v>
      </c>
      <c r="AH89">
        <f>IF(X89="Tie",N89,0)</f>
        <v>0</v>
      </c>
    </row>
    <row r="90" spans="1:34" hidden="1">
      <c r="A90">
        <v>85</v>
      </c>
      <c r="B90" t="s">
        <v>12</v>
      </c>
      <c r="C90">
        <f>IF(B90="Mississippi State",B$2,1-B$2)</f>
        <v>1</v>
      </c>
      <c r="D90" t="s">
        <v>51</v>
      </c>
      <c r="E90">
        <f>IF(D90="Kentucky",D$2,1-D$2)</f>
        <v>1</v>
      </c>
      <c r="F90" t="s">
        <v>105</v>
      </c>
      <c r="G90">
        <f>IF(F90="LSU",F$2,1-F$2)</f>
        <v>0.42500000000000004</v>
      </c>
      <c r="H90" t="s">
        <v>5</v>
      </c>
      <c r="I90">
        <f>IF(H90="Washington",H$2,1-H$2)</f>
        <v>0.443</v>
      </c>
      <c r="J90" t="s">
        <v>28</v>
      </c>
      <c r="K90">
        <f>IF(J90="Texas",J$2,1-J$2)</f>
        <v>0.77600000000000002</v>
      </c>
      <c r="L90" t="s">
        <v>103</v>
      </c>
      <c r="M90">
        <v>0</v>
      </c>
      <c r="N90">
        <f>PRODUCT(C90,E90,G90,I90,K90,M90)</f>
        <v>0</v>
      </c>
      <c r="O90">
        <f>O$2+IF(Sheet1!I34=$B90,1,0)+IF(Sheet1!I35=$D90,1,0)+IF(Sheet1!I43=$F90,1.1,0)+IF(Sheet1!I44=$H90,1.1,0)+IF(Sheet1!I45=$J90,1.1,0)+IF(Sheet1!I48=$L90,1.11,0)</f>
        <v>19.310000000000002</v>
      </c>
      <c r="P90">
        <f>P$2+IF(Sheet1!J34=$B90,1,0)+IF(Sheet1!J35=$D90,1,0)+IF(Sheet1!J43=$F90,1.1,0)+IF(Sheet1!J44=$H90,1.1,0)+IF(Sheet1!J45=$J90,1.1,0)+IF(Sheet1!J48=$L90,1.11,0)</f>
        <v>24.32</v>
      </c>
      <c r="Q90">
        <f>Q$2+IF(Sheet1!K34=$B90,1,0)+IF(Sheet1!K35=$D90,1,0)+IF(Sheet1!K43=$F90,1.1,0)+IF(Sheet1!K44=$H90,1.1,0)+IF(Sheet1!K45=$J90,1.1,0)+IF(Sheet1!K48=$L90,1.11,0)</f>
        <v>22.32</v>
      </c>
      <c r="R90">
        <f>R$2+IF(Sheet1!L34=$B90,1,0)+IF(Sheet1!L35=$D90,1,0)+IF(Sheet1!L43=$F90,1.1,0)+IF(Sheet1!L44=$H90,1.1,0)+IF(Sheet1!L45=$J90,1.1,0)+IF(Sheet1!L48=$L90,1.11,0)</f>
        <v>22.32</v>
      </c>
      <c r="S90">
        <f>S$2+IF(Sheet1!M34=$B90,1,0)+IF(Sheet1!M35=$D90,1,0)+IF(Sheet1!M43=$F90,1.1,0)+IF(Sheet1!M44=$H90,1.1,0)+IF(Sheet1!M45=$J90,1.1,0)+IF(Sheet1!M48=$L90,1.11,0)</f>
        <v>21.32</v>
      </c>
      <c r="T90">
        <f>T$2+IF(Sheet1!N34=$B90,1,0)+IF(Sheet1!N35=$D90,1,0)+IF(Sheet1!N43=$F90,1.1,0)+IF(Sheet1!N44=$H90,1.1,0)+IF(Sheet1!N45=$J90,1.1,0)+IF(Sheet1!N48=$L90,1.11,0)</f>
        <v>20.22</v>
      </c>
      <c r="U90">
        <f>U$2+IF(Sheet1!O34=$B90,1,0)+IF(Sheet1!O35=$D90,1,0)+IF(Sheet1!O43=$F90,1.1,0)+IF(Sheet1!O44=$H90,1.1,0)+IF(Sheet1!O45=$J90,1.1,0)+IF(Sheet1!O48=$L90,1.11,0)</f>
        <v>24.520000000000003</v>
      </c>
      <c r="V90">
        <f>V$2+IF(Sheet1!P34=$B90,1,0)+IF(Sheet1!P35=$D90,1,0)+IF(Sheet1!P43=$F90,1.1,0)+IF(Sheet1!P44=$H90,1.1,0)+IF(Sheet1!P45=$J90,1.1,0)+IF(Sheet1!P48=$L90,1.11,0)</f>
        <v>21.32</v>
      </c>
      <c r="W90">
        <f>MAX(O90,P90,Q90,R90,S90,T90,U90,V90)</f>
        <v>24.520000000000003</v>
      </c>
      <c r="X90" t="str">
        <f>IF(Y90&gt;1,"Tie",IF(O90=W90,"Ryan",IF(P90=W90,"Becca",IF(Q90=W90,"Jason",IF(R90=W90,"Damon",IF(S90=W90,"Grandpa",IF(T90=W90,"Greta",IF(U90=W90,"Amber",IF(V90=W90,"Mom","nowinner")))))))))</f>
        <v>Amber</v>
      </c>
      <c r="Y90">
        <f>COUNTIF(O90:V90,W90)</f>
        <v>1</v>
      </c>
      <c r="Z90">
        <f>IF($X90=O$5,$N90,0)</f>
        <v>0</v>
      </c>
      <c r="AA90">
        <f>IF($X90=P$5,$N90,0)</f>
        <v>0</v>
      </c>
      <c r="AB90">
        <f>IF($X90=Q$5,$N90,0)</f>
        <v>0</v>
      </c>
      <c r="AC90">
        <f>IF($X90=R$5,$N90,0)</f>
        <v>0</v>
      </c>
      <c r="AD90">
        <f>IF($X90=S$5,$N90,0)</f>
        <v>0</v>
      </c>
      <c r="AE90">
        <f>IF($X90=T$5,$N90,0)</f>
        <v>0</v>
      </c>
      <c r="AF90">
        <f>IF($X90=U$5,$N90,0)</f>
        <v>0</v>
      </c>
      <c r="AG90">
        <f>IF($X90=V$5,$N90,0)</f>
        <v>0</v>
      </c>
      <c r="AH90">
        <f>IF(X90="Tie",N90,0)</f>
        <v>0</v>
      </c>
    </row>
    <row r="91" spans="1:34" hidden="1">
      <c r="A91">
        <v>43</v>
      </c>
      <c r="B91" t="s">
        <v>12</v>
      </c>
      <c r="C91">
        <f>IF(B91="Mississippi State",B$2,1-B$2)</f>
        <v>1</v>
      </c>
      <c r="D91" t="s">
        <v>51</v>
      </c>
      <c r="E91">
        <f>IF(D91="Kentucky",D$2,1-D$2)</f>
        <v>1</v>
      </c>
      <c r="F91" t="s">
        <v>105</v>
      </c>
      <c r="G91">
        <f>IF(F91="LSU",F$2,1-F$2)</f>
        <v>0.42500000000000004</v>
      </c>
      <c r="H91" t="s">
        <v>5</v>
      </c>
      <c r="I91">
        <f>IF(H91="Washington",H$2,1-H$2)</f>
        <v>0.443</v>
      </c>
      <c r="J91" t="s">
        <v>28</v>
      </c>
      <c r="K91">
        <f>IF(J91="Texas",J$2,1-J$2)</f>
        <v>0.77600000000000002</v>
      </c>
      <c r="L91" t="s">
        <v>18</v>
      </c>
      <c r="M91">
        <f>1-0.516</f>
        <v>0.48399999999999999</v>
      </c>
      <c r="N91">
        <f>PRODUCT(C91,E91,G91,I91,K91,M91)</f>
        <v>7.0713077600000007E-2</v>
      </c>
      <c r="O91">
        <f>O$2+IF(Sheet1!I34=$B91,1,0)+IF(Sheet1!I35=$D91,1,0)+IF(Sheet1!I43=$F91,1.1,0)+IF(Sheet1!I44=$H91,1.1,0)+IF(Sheet1!I45=$J91,1.1,0)+IF(Sheet1!I48=$L91,1.11,0)</f>
        <v>20.420000000000002</v>
      </c>
      <c r="P91">
        <f>P$2+IF(Sheet1!J34=$B91,1,0)+IF(Sheet1!J35=$D91,1,0)+IF(Sheet1!J43=$F91,1.1,0)+IF(Sheet1!J44=$H91,1.1,0)+IF(Sheet1!J45=$J91,1.1,0)+IF(Sheet1!J48=$L91,1.11,0)</f>
        <v>24.32</v>
      </c>
      <c r="Q91">
        <f>Q$2+IF(Sheet1!K34=$B91,1,0)+IF(Sheet1!K35=$D91,1,0)+IF(Sheet1!K43=$F91,1.1,0)+IF(Sheet1!K44=$H91,1.1,0)+IF(Sheet1!K45=$J91,1.1,0)+IF(Sheet1!K48=$L91,1.11,0)</f>
        <v>22.32</v>
      </c>
      <c r="R91">
        <f>R$2+IF(Sheet1!L34=$B91,1,0)+IF(Sheet1!L35=$D91,1,0)+IF(Sheet1!L43=$F91,1.1,0)+IF(Sheet1!L44=$H91,1.1,0)+IF(Sheet1!L45=$J91,1.1,0)+IF(Sheet1!L48=$L91,1.11,0)</f>
        <v>22.32</v>
      </c>
      <c r="S91">
        <f>S$2+IF(Sheet1!M34=$B91,1,0)+IF(Sheet1!M35=$D91,1,0)+IF(Sheet1!M43=$F91,1.1,0)+IF(Sheet1!M44=$H91,1.1,0)+IF(Sheet1!M45=$J91,1.1,0)+IF(Sheet1!M48=$L91,1.11,0)</f>
        <v>21.32</v>
      </c>
      <c r="T91">
        <f>T$2+IF(Sheet1!N34=$B91,1,0)+IF(Sheet1!N35=$D91,1,0)+IF(Sheet1!N43=$F91,1.1,0)+IF(Sheet1!N44=$H91,1.1,0)+IF(Sheet1!N45=$J91,1.1,0)+IF(Sheet1!N48=$L91,1.11,0)</f>
        <v>20.22</v>
      </c>
      <c r="U91">
        <f>U$2+IF(Sheet1!O34=$B91,1,0)+IF(Sheet1!O35=$D91,1,0)+IF(Sheet1!O43=$F91,1.1,0)+IF(Sheet1!O44=$H91,1.1,0)+IF(Sheet1!O45=$J91,1.1,0)+IF(Sheet1!O48=$L91,1.11,0)</f>
        <v>24.520000000000003</v>
      </c>
      <c r="V91">
        <f>V$2+IF(Sheet1!P34=$B91,1,0)+IF(Sheet1!P35=$D91,1,0)+IF(Sheet1!P43=$F91,1.1,0)+IF(Sheet1!P44=$H91,1.1,0)+IF(Sheet1!P45=$J91,1.1,0)+IF(Sheet1!P48=$L91,1.11,0)</f>
        <v>21.32</v>
      </c>
      <c r="W91">
        <f>MAX(O91,P91,Q91,R91,S91,T91,U91,V91)</f>
        <v>24.520000000000003</v>
      </c>
      <c r="X91" t="str">
        <f>IF(Y91&gt;1,"Tie",IF(O91=W91,"Ryan",IF(P91=W91,"Becca",IF(Q91=W91,"Jason",IF(R91=W91,"Damon",IF(S91=W91,"Grandpa",IF(T91=W91,"Greta",IF(U91=W91,"Amber",IF(V91=W91,"Mom","nowinner")))))))))</f>
        <v>Amber</v>
      </c>
      <c r="Y91">
        <f>COUNTIF(O91:V91,W91)</f>
        <v>1</v>
      </c>
      <c r="Z91">
        <f>IF($X91=O$5,$N91,0)</f>
        <v>0</v>
      </c>
      <c r="AA91">
        <f>IF($X91=P$5,$N91,0)</f>
        <v>0</v>
      </c>
      <c r="AB91">
        <f>IF($X91=Q$5,$N91,0)</f>
        <v>0</v>
      </c>
      <c r="AC91">
        <f>IF($X91=R$5,$N91,0)</f>
        <v>0</v>
      </c>
      <c r="AD91">
        <f>IF($X91=S$5,$N91,0)</f>
        <v>0</v>
      </c>
      <c r="AE91">
        <f>IF($X91=T$5,$N91,0)</f>
        <v>0</v>
      </c>
      <c r="AF91">
        <f>IF($X91=U$5,$N91,0)</f>
        <v>7.0713077600000007E-2</v>
      </c>
      <c r="AG91">
        <f>IF($X91=V$5,$N91,0)</f>
        <v>0</v>
      </c>
      <c r="AH91">
        <f>IF(X91="Tie",N91,0)</f>
        <v>0</v>
      </c>
    </row>
    <row r="92" spans="1:34" hidden="1">
      <c r="A92">
        <v>44</v>
      </c>
      <c r="B92" t="s">
        <v>12</v>
      </c>
      <c r="C92">
        <f>IF(B92="Mississippi State",B$2,1-B$2)</f>
        <v>1</v>
      </c>
      <c r="D92" t="s">
        <v>51</v>
      </c>
      <c r="E92">
        <f>IF(D92="Kentucky",D$2,1-D$2)</f>
        <v>1</v>
      </c>
      <c r="F92" t="s">
        <v>105</v>
      </c>
      <c r="G92">
        <f>IF(F92="LSU",F$2,1-F$2)</f>
        <v>0.42500000000000004</v>
      </c>
      <c r="H92" t="s">
        <v>5</v>
      </c>
      <c r="I92">
        <f>IF(H92="Washington",H$2,1-H$2)</f>
        <v>0.443</v>
      </c>
      <c r="J92" t="s">
        <v>28</v>
      </c>
      <c r="K92">
        <f>IF(J92="Texas",J$2,1-J$2)</f>
        <v>0.77600000000000002</v>
      </c>
      <c r="L92" t="s">
        <v>15</v>
      </c>
      <c r="M92">
        <v>0.51600000000000001</v>
      </c>
      <c r="N92">
        <f>PRODUCT(C92,E92,G92,I92,K92,M92)</f>
        <v>7.5388322400000013E-2</v>
      </c>
      <c r="O92">
        <f>O$2+IF(Sheet1!I34=$B92,1,0)+IF(Sheet1!I35=$D92,1,0)+IF(Sheet1!I43=$F92,1.1,0)+IF(Sheet1!I44=$H92,1.1,0)+IF(Sheet1!I45=$J92,1.1,0)+IF(Sheet1!I48=$L92,1.11,0)</f>
        <v>19.310000000000002</v>
      </c>
      <c r="P92">
        <f>P$2+IF(Sheet1!J34=$B92,1,0)+IF(Sheet1!J35=$D92,1,0)+IF(Sheet1!J43=$F92,1.1,0)+IF(Sheet1!J44=$H92,1.1,0)+IF(Sheet1!J45=$J92,1.1,0)+IF(Sheet1!J48=$L92,1.11,0)</f>
        <v>25.43</v>
      </c>
      <c r="Q92">
        <f>Q$2+IF(Sheet1!K34=$B92,1,0)+IF(Sheet1!K35=$D92,1,0)+IF(Sheet1!K43=$F92,1.1,0)+IF(Sheet1!K44=$H92,1.1,0)+IF(Sheet1!K45=$J92,1.1,0)+IF(Sheet1!K48=$L92,1.11,0)</f>
        <v>23.43</v>
      </c>
      <c r="R92">
        <f>R$2+IF(Sheet1!L34=$B92,1,0)+IF(Sheet1!L35=$D92,1,0)+IF(Sheet1!L43=$F92,1.1,0)+IF(Sheet1!L44=$H92,1.1,0)+IF(Sheet1!L45=$J92,1.1,0)+IF(Sheet1!L48=$L92,1.11,0)</f>
        <v>23.43</v>
      </c>
      <c r="S92">
        <f>S$2+IF(Sheet1!M34=$B92,1,0)+IF(Sheet1!M35=$D92,1,0)+IF(Sheet1!M43=$F92,1.1,0)+IF(Sheet1!M44=$H92,1.1,0)+IF(Sheet1!M45=$J92,1.1,0)+IF(Sheet1!M48=$L92,1.11,0)</f>
        <v>22.43</v>
      </c>
      <c r="T92">
        <f>T$2+IF(Sheet1!N34=$B92,1,0)+IF(Sheet1!N35=$D92,1,0)+IF(Sheet1!N43=$F92,1.1,0)+IF(Sheet1!N44=$H92,1.1,0)+IF(Sheet1!N45=$J92,1.1,0)+IF(Sheet1!N48=$L92,1.11,0)</f>
        <v>21.33</v>
      </c>
      <c r="U92">
        <f>U$2+IF(Sheet1!O34=$B92,1,0)+IF(Sheet1!O35=$D92,1,0)+IF(Sheet1!O43=$F92,1.1,0)+IF(Sheet1!O44=$H92,1.1,0)+IF(Sheet1!O45=$J92,1.1,0)+IF(Sheet1!O48=$L92,1.11,0)</f>
        <v>25.630000000000003</v>
      </c>
      <c r="V92">
        <f>V$2+IF(Sheet1!P34=$B92,1,0)+IF(Sheet1!P35=$D92,1,0)+IF(Sheet1!P43=$F92,1.1,0)+IF(Sheet1!P44=$H92,1.1,0)+IF(Sheet1!P45=$J92,1.1,0)+IF(Sheet1!P48=$L92,1.11,0)</f>
        <v>22.43</v>
      </c>
      <c r="W92">
        <f>MAX(O92,P92,Q92,R92,S92,T92,U92,V92)</f>
        <v>25.630000000000003</v>
      </c>
      <c r="X92" t="str">
        <f>IF(Y92&gt;1,"Tie",IF(O92=W92,"Ryan",IF(P92=W92,"Becca",IF(Q92=W92,"Jason",IF(R92=W92,"Damon",IF(S92=W92,"Grandpa",IF(T92=W92,"Greta",IF(U92=W92,"Amber",IF(V92=W92,"Mom","nowinner")))))))))</f>
        <v>Amber</v>
      </c>
      <c r="Y92">
        <f>COUNTIF(O92:V92,W92)</f>
        <v>1</v>
      </c>
      <c r="Z92">
        <f>IF($X92=O$5,$N92,0)</f>
        <v>0</v>
      </c>
      <c r="AA92">
        <f>IF($X92=P$5,$N92,0)</f>
        <v>0</v>
      </c>
      <c r="AB92">
        <f>IF($X92=Q$5,$N92,0)</f>
        <v>0</v>
      </c>
      <c r="AC92">
        <f>IF($X92=R$5,$N92,0)</f>
        <v>0</v>
      </c>
      <c r="AD92">
        <f>IF($X92=S$5,$N92,0)</f>
        <v>0</v>
      </c>
      <c r="AE92">
        <f>IF($X92=T$5,$N92,0)</f>
        <v>0</v>
      </c>
      <c r="AF92">
        <f>IF($X92=U$5,$N92,0)</f>
        <v>7.5388322400000013E-2</v>
      </c>
      <c r="AG92">
        <f>IF($X92=V$5,$N92,0)</f>
        <v>0</v>
      </c>
      <c r="AH92">
        <f>IF(X92="Tie",N92,0)</f>
        <v>0</v>
      </c>
    </row>
    <row r="93" spans="1:34" hidden="1">
      <c r="A93">
        <v>88</v>
      </c>
      <c r="B93" t="s">
        <v>12</v>
      </c>
      <c r="C93">
        <f>IF(B93="Mississippi State",B$2,1-B$2)</f>
        <v>1</v>
      </c>
      <c r="D93" t="s">
        <v>51</v>
      </c>
      <c r="E93">
        <f>IF(D93="Kentucky",D$2,1-D$2)</f>
        <v>1</v>
      </c>
      <c r="F93" t="s">
        <v>105</v>
      </c>
      <c r="G93">
        <f>IF(F93="LSU",F$2,1-F$2)</f>
        <v>0.42500000000000004</v>
      </c>
      <c r="H93" t="s">
        <v>5</v>
      </c>
      <c r="I93">
        <f>IF(H93="Washington",H$2,1-H$2)</f>
        <v>0.443</v>
      </c>
      <c r="J93" t="s">
        <v>28</v>
      </c>
      <c r="K93">
        <f>IF(J93="Texas",J$2,1-J$2)</f>
        <v>0.77600000000000002</v>
      </c>
      <c r="L93" t="s">
        <v>34</v>
      </c>
      <c r="M93">
        <v>0</v>
      </c>
      <c r="N93">
        <f>PRODUCT(C93,E93,G93,I93,K93,M93)</f>
        <v>0</v>
      </c>
      <c r="O93">
        <f>O$2+IF(Sheet1!I34=$B93,1,0)+IF(Sheet1!I35=$D93,1,0)+IF(Sheet1!I43=$F93,1.1,0)+IF(Sheet1!I44=$H93,1.1,0)+IF(Sheet1!I45=$J93,1.1,0)+IF(Sheet1!I48=$L93,1.11,0)</f>
        <v>19.310000000000002</v>
      </c>
      <c r="P93">
        <f>P$2+IF(Sheet1!J34=$B93,1,0)+IF(Sheet1!J35=$D93,1,0)+IF(Sheet1!J43=$F93,1.1,0)+IF(Sheet1!J44=$H93,1.1,0)+IF(Sheet1!J45=$J93,1.1,0)+IF(Sheet1!J48=$L93,1.11,0)</f>
        <v>24.32</v>
      </c>
      <c r="Q93">
        <f>Q$2+IF(Sheet1!K34=$B93,1,0)+IF(Sheet1!K35=$D93,1,0)+IF(Sheet1!K43=$F93,1.1,0)+IF(Sheet1!K44=$H93,1.1,0)+IF(Sheet1!K45=$J93,1.1,0)+IF(Sheet1!K48=$L93,1.11,0)</f>
        <v>22.32</v>
      </c>
      <c r="R93">
        <f>R$2+IF(Sheet1!L34=$B93,1,0)+IF(Sheet1!L35=$D93,1,0)+IF(Sheet1!L43=$F93,1.1,0)+IF(Sheet1!L44=$H93,1.1,0)+IF(Sheet1!L45=$J93,1.1,0)+IF(Sheet1!L48=$L93,1.11,0)</f>
        <v>22.32</v>
      </c>
      <c r="S93">
        <f>S$2+IF(Sheet1!M34=$B93,1,0)+IF(Sheet1!M35=$D93,1,0)+IF(Sheet1!M43=$F93,1.1,0)+IF(Sheet1!M44=$H93,1.1,0)+IF(Sheet1!M45=$J93,1.1,0)+IF(Sheet1!M48=$L93,1.11,0)</f>
        <v>21.32</v>
      </c>
      <c r="T93">
        <f>T$2+IF(Sheet1!N34=$B93,1,0)+IF(Sheet1!N35=$D93,1,0)+IF(Sheet1!N43=$F93,1.1,0)+IF(Sheet1!N44=$H93,1.1,0)+IF(Sheet1!N45=$J93,1.1,0)+IF(Sheet1!N48=$L93,1.11,0)</f>
        <v>20.22</v>
      </c>
      <c r="U93">
        <f>U$2+IF(Sheet1!O34=$B93,1,0)+IF(Sheet1!O35=$D93,1,0)+IF(Sheet1!O43=$F93,1.1,0)+IF(Sheet1!O44=$H93,1.1,0)+IF(Sheet1!O45=$J93,1.1,0)+IF(Sheet1!O48=$L93,1.11,0)</f>
        <v>24.520000000000003</v>
      </c>
      <c r="V93">
        <f>V$2+IF(Sheet1!P34=$B93,1,0)+IF(Sheet1!P35=$D93,1,0)+IF(Sheet1!P43=$F93,1.1,0)+IF(Sheet1!P44=$H93,1.1,0)+IF(Sheet1!P45=$J93,1.1,0)+IF(Sheet1!P48=$L93,1.11,0)</f>
        <v>21.32</v>
      </c>
      <c r="W93">
        <f>MAX(O93,P93,Q93,R93,S93,T93,U93,V93)</f>
        <v>24.520000000000003</v>
      </c>
      <c r="X93" t="str">
        <f>IF(Y93&gt;1,"Tie",IF(O93=W93,"Ryan",IF(P93=W93,"Becca",IF(Q93=W93,"Jason",IF(R93=W93,"Damon",IF(S93=W93,"Grandpa",IF(T93=W93,"Greta",IF(U93=W93,"Amber",IF(V93=W93,"Mom","nowinner")))))))))</f>
        <v>Amber</v>
      </c>
      <c r="Y93">
        <f>COUNTIF(O93:V93,W93)</f>
        <v>1</v>
      </c>
      <c r="Z93">
        <f>IF($X93=O$5,$N93,0)</f>
        <v>0</v>
      </c>
      <c r="AA93">
        <f>IF($X93=P$5,$N93,0)</f>
        <v>0</v>
      </c>
      <c r="AB93">
        <f>IF($X93=Q$5,$N93,0)</f>
        <v>0</v>
      </c>
      <c r="AC93">
        <f>IF($X93=R$5,$N93,0)</f>
        <v>0</v>
      </c>
      <c r="AD93">
        <f>IF($X93=S$5,$N93,0)</f>
        <v>0</v>
      </c>
      <c r="AE93">
        <f>IF($X93=T$5,$N93,0)</f>
        <v>0</v>
      </c>
      <c r="AF93">
        <f>IF($X93=U$5,$N93,0)</f>
        <v>0</v>
      </c>
      <c r="AG93">
        <f>IF($X93=V$5,$N93,0)</f>
        <v>0</v>
      </c>
      <c r="AH93">
        <f>IF(X93="Tie",N93,0)</f>
        <v>0</v>
      </c>
    </row>
    <row r="94" spans="1:34" hidden="1">
      <c r="A94">
        <v>89</v>
      </c>
      <c r="B94" t="s">
        <v>12</v>
      </c>
      <c r="C94">
        <f>IF(B94="Mississippi State",B$2,1-B$2)</f>
        <v>1</v>
      </c>
      <c r="D94" t="s">
        <v>51</v>
      </c>
      <c r="E94">
        <f>IF(D94="Kentucky",D$2,1-D$2)</f>
        <v>1</v>
      </c>
      <c r="F94" t="s">
        <v>105</v>
      </c>
      <c r="G94">
        <f>IF(F94="LSU",F$2,1-F$2)</f>
        <v>0.42500000000000004</v>
      </c>
      <c r="H94" t="s">
        <v>14</v>
      </c>
      <c r="I94">
        <f>IF(H94="Washington",H$2,1-H$2)</f>
        <v>0.55699999999999994</v>
      </c>
      <c r="J94" t="s">
        <v>86</v>
      </c>
      <c r="K94">
        <f>IF(J94="Texas",J$2,1-J$2)</f>
        <v>0.224</v>
      </c>
      <c r="L94" t="s">
        <v>103</v>
      </c>
      <c r="M94">
        <v>0</v>
      </c>
      <c r="N94">
        <f>PRODUCT(C94,E94,G94,I94,K94,M94)</f>
        <v>0</v>
      </c>
      <c r="O94">
        <f>O$2+IF(Sheet1!I34=$B94,1,0)+IF(Sheet1!I35=$D94,1,0)+IF(Sheet1!I43=$F94,1.1,0)+IF(Sheet1!I44=$H94,1.1,0)+IF(Sheet1!I45=$J94,1.1,0)+IF(Sheet1!I48=$L94,1.11,0)</f>
        <v>19.310000000000002</v>
      </c>
      <c r="P94">
        <f>P$2+IF(Sheet1!J34=$B94,1,0)+IF(Sheet1!J35=$D94,1,0)+IF(Sheet1!J43=$F94,1.1,0)+IF(Sheet1!J44=$H94,1.1,0)+IF(Sheet1!J45=$J94,1.1,0)+IF(Sheet1!J48=$L94,1.11,0)</f>
        <v>24.32</v>
      </c>
      <c r="Q94">
        <f>Q$2+IF(Sheet1!K34=$B94,1,0)+IF(Sheet1!K35=$D94,1,0)+IF(Sheet1!K43=$F94,1.1,0)+IF(Sheet1!K44=$H94,1.1,0)+IF(Sheet1!K45=$J94,1.1,0)+IF(Sheet1!K48=$L94,1.11,0)</f>
        <v>22.32</v>
      </c>
      <c r="R94">
        <f>R$2+IF(Sheet1!L34=$B94,1,0)+IF(Sheet1!L35=$D94,1,0)+IF(Sheet1!L43=$F94,1.1,0)+IF(Sheet1!L44=$H94,1.1,0)+IF(Sheet1!L45=$J94,1.1,0)+IF(Sheet1!L48=$L94,1.11,0)</f>
        <v>22.32</v>
      </c>
      <c r="S94">
        <f>S$2+IF(Sheet1!M34=$B94,1,0)+IF(Sheet1!M35=$D94,1,0)+IF(Sheet1!M43=$F94,1.1,0)+IF(Sheet1!M44=$H94,1.1,0)+IF(Sheet1!M45=$J94,1.1,0)+IF(Sheet1!M48=$L94,1.11,0)</f>
        <v>21.32</v>
      </c>
      <c r="T94">
        <f>T$2+IF(Sheet1!N34=$B94,1,0)+IF(Sheet1!N35=$D94,1,0)+IF(Sheet1!N43=$F94,1.1,0)+IF(Sheet1!N44=$H94,1.1,0)+IF(Sheet1!N45=$J94,1.1,0)+IF(Sheet1!N48=$L94,1.11,0)</f>
        <v>22.42</v>
      </c>
      <c r="U94">
        <f>U$2+IF(Sheet1!O34=$B94,1,0)+IF(Sheet1!O35=$D94,1,0)+IF(Sheet1!O43=$F94,1.1,0)+IF(Sheet1!O44=$H94,1.1,0)+IF(Sheet1!O45=$J94,1.1,0)+IF(Sheet1!O48=$L94,1.11,0)</f>
        <v>22.32</v>
      </c>
      <c r="V94">
        <f>V$2+IF(Sheet1!P34=$B94,1,0)+IF(Sheet1!P35=$D94,1,0)+IF(Sheet1!P43=$F94,1.1,0)+IF(Sheet1!P44=$H94,1.1,0)+IF(Sheet1!P45=$J94,1.1,0)+IF(Sheet1!P48=$L94,1.11,0)</f>
        <v>23.520000000000003</v>
      </c>
      <c r="W94">
        <f>MAX(O94,P94,Q94,R94,S94,T94,U94,V94)</f>
        <v>24.32</v>
      </c>
      <c r="X94" t="str">
        <f>IF(Y94&gt;1,"Tie",IF(O94=W94,"Ryan",IF(P94=W94,"Becca",IF(Q94=W94,"Jason",IF(R94=W94,"Damon",IF(S94=W94,"Grandpa",IF(T94=W94,"Greta",IF(U94=W94,"Amber",IF(V94=W94,"Mom","nowinner")))))))))</f>
        <v>Becca</v>
      </c>
      <c r="Y94">
        <f>COUNTIF(O94:V94,W94)</f>
        <v>1</v>
      </c>
      <c r="Z94">
        <f>IF($X94=O$5,$N94,0)</f>
        <v>0</v>
      </c>
      <c r="AA94">
        <f>IF($X94=P$5,$N94,0)</f>
        <v>0</v>
      </c>
      <c r="AB94">
        <f>IF($X94=Q$5,$N94,0)</f>
        <v>0</v>
      </c>
      <c r="AC94">
        <f>IF($X94=R$5,$N94,0)</f>
        <v>0</v>
      </c>
      <c r="AD94">
        <f>IF($X94=S$5,$N94,0)</f>
        <v>0</v>
      </c>
      <c r="AE94">
        <f>IF($X94=T$5,$N94,0)</f>
        <v>0</v>
      </c>
      <c r="AF94">
        <f>IF($X94=U$5,$N94,0)</f>
        <v>0</v>
      </c>
      <c r="AG94">
        <f>IF($X94=V$5,$N94,0)</f>
        <v>0</v>
      </c>
      <c r="AH94">
        <f>IF(X94="Tie",N94,0)</f>
        <v>0</v>
      </c>
    </row>
    <row r="95" spans="1:34" hidden="1">
      <c r="A95">
        <v>45</v>
      </c>
      <c r="B95" t="s">
        <v>12</v>
      </c>
      <c r="C95">
        <f>IF(B95="Mississippi State",B$2,1-B$2)</f>
        <v>1</v>
      </c>
      <c r="D95" t="s">
        <v>51</v>
      </c>
      <c r="E95">
        <f>IF(D95="Kentucky",D$2,1-D$2)</f>
        <v>1</v>
      </c>
      <c r="F95" t="s">
        <v>105</v>
      </c>
      <c r="G95">
        <f>IF(F95="LSU",F$2,1-F$2)</f>
        <v>0.42500000000000004</v>
      </c>
      <c r="H95" t="s">
        <v>14</v>
      </c>
      <c r="I95">
        <f>IF(H95="Washington",H$2,1-H$2)</f>
        <v>0.55699999999999994</v>
      </c>
      <c r="J95" t="s">
        <v>86</v>
      </c>
      <c r="K95">
        <f>IF(J95="Texas",J$2,1-J$2)</f>
        <v>0.224</v>
      </c>
      <c r="L95" t="s">
        <v>18</v>
      </c>
      <c r="M95">
        <f>1-0.516</f>
        <v>0.48399999999999999</v>
      </c>
      <c r="N95">
        <f>PRODUCT(C95,E95,G95,I95,K95,M95)</f>
        <v>2.5664777600000001E-2</v>
      </c>
      <c r="O95">
        <f>O$2+IF(Sheet1!I34=$B95,1,0)+IF(Sheet1!I35=$D95,1,0)+IF(Sheet1!I43=$F95,1.1,0)+IF(Sheet1!I44=$H95,1.1,0)+IF(Sheet1!I45=$J95,1.1,0)+IF(Sheet1!I48=$L95,1.11,0)</f>
        <v>20.420000000000002</v>
      </c>
      <c r="P95">
        <f>P$2+IF(Sheet1!J34=$B95,1,0)+IF(Sheet1!J35=$D95,1,0)+IF(Sheet1!J43=$F95,1.1,0)+IF(Sheet1!J44=$H95,1.1,0)+IF(Sheet1!J45=$J95,1.1,0)+IF(Sheet1!J48=$L95,1.11,0)</f>
        <v>24.32</v>
      </c>
      <c r="Q95">
        <f>Q$2+IF(Sheet1!K34=$B95,1,0)+IF(Sheet1!K35=$D95,1,0)+IF(Sheet1!K43=$F95,1.1,0)+IF(Sheet1!K44=$H95,1.1,0)+IF(Sheet1!K45=$J95,1.1,0)+IF(Sheet1!K48=$L95,1.11,0)</f>
        <v>22.32</v>
      </c>
      <c r="R95">
        <f>R$2+IF(Sheet1!L34=$B95,1,0)+IF(Sheet1!L35=$D95,1,0)+IF(Sheet1!L43=$F95,1.1,0)+IF(Sheet1!L44=$H95,1.1,0)+IF(Sheet1!L45=$J95,1.1,0)+IF(Sheet1!L48=$L95,1.11,0)</f>
        <v>22.32</v>
      </c>
      <c r="S95">
        <f>S$2+IF(Sheet1!M34=$B95,1,0)+IF(Sheet1!M35=$D95,1,0)+IF(Sheet1!M43=$F95,1.1,0)+IF(Sheet1!M44=$H95,1.1,0)+IF(Sheet1!M45=$J95,1.1,0)+IF(Sheet1!M48=$L95,1.11,0)</f>
        <v>21.32</v>
      </c>
      <c r="T95">
        <f>T$2+IF(Sheet1!N34=$B95,1,0)+IF(Sheet1!N35=$D95,1,0)+IF(Sheet1!N43=$F95,1.1,0)+IF(Sheet1!N44=$H95,1.1,0)+IF(Sheet1!N45=$J95,1.1,0)+IF(Sheet1!N48=$L95,1.11,0)</f>
        <v>22.42</v>
      </c>
      <c r="U95">
        <f>U$2+IF(Sheet1!O34=$B95,1,0)+IF(Sheet1!O35=$D95,1,0)+IF(Sheet1!O43=$F95,1.1,0)+IF(Sheet1!O44=$H95,1.1,0)+IF(Sheet1!O45=$J95,1.1,0)+IF(Sheet1!O48=$L95,1.11,0)</f>
        <v>22.32</v>
      </c>
      <c r="V95">
        <f>V$2+IF(Sheet1!P34=$B95,1,0)+IF(Sheet1!P35=$D95,1,0)+IF(Sheet1!P43=$F95,1.1,0)+IF(Sheet1!P44=$H95,1.1,0)+IF(Sheet1!P45=$J95,1.1,0)+IF(Sheet1!P48=$L95,1.11,0)</f>
        <v>23.520000000000003</v>
      </c>
      <c r="W95">
        <f>MAX(O95,P95,Q95,R95,S95,T95,U95,V95)</f>
        <v>24.32</v>
      </c>
      <c r="X95" t="str">
        <f>IF(Y95&gt;1,"Tie",IF(O95=W95,"Ryan",IF(P95=W95,"Becca",IF(Q95=W95,"Jason",IF(R95=W95,"Damon",IF(S95=W95,"Grandpa",IF(T95=W95,"Greta",IF(U95=W95,"Amber",IF(V95=W95,"Mom","nowinner")))))))))</f>
        <v>Becca</v>
      </c>
      <c r="Y95">
        <f>COUNTIF(O95:V95,W95)</f>
        <v>1</v>
      </c>
      <c r="Z95">
        <f>IF($X95=O$5,$N95,0)</f>
        <v>0</v>
      </c>
      <c r="AA95">
        <f>IF($X95=P$5,$N95,0)</f>
        <v>2.5664777600000001E-2</v>
      </c>
      <c r="AB95">
        <f>IF($X95=Q$5,$N95,0)</f>
        <v>0</v>
      </c>
      <c r="AC95">
        <f>IF($X95=R$5,$N95,0)</f>
        <v>0</v>
      </c>
      <c r="AD95">
        <f>IF($X95=S$5,$N95,0)</f>
        <v>0</v>
      </c>
      <c r="AE95">
        <f>IF($X95=T$5,$N95,0)</f>
        <v>0</v>
      </c>
      <c r="AF95">
        <f>IF($X95=U$5,$N95,0)</f>
        <v>0</v>
      </c>
      <c r="AG95">
        <f>IF($X95=V$5,$N95,0)</f>
        <v>0</v>
      </c>
      <c r="AH95">
        <f>IF(X95="Tie",N95,0)</f>
        <v>0</v>
      </c>
    </row>
    <row r="96" spans="1:34" hidden="1">
      <c r="A96">
        <v>46</v>
      </c>
      <c r="B96" t="s">
        <v>12</v>
      </c>
      <c r="C96">
        <f>IF(B96="Mississippi State",B$2,1-B$2)</f>
        <v>1</v>
      </c>
      <c r="D96" t="s">
        <v>51</v>
      </c>
      <c r="E96">
        <f>IF(D96="Kentucky",D$2,1-D$2)</f>
        <v>1</v>
      </c>
      <c r="F96" t="s">
        <v>105</v>
      </c>
      <c r="G96">
        <f>IF(F96="LSU",F$2,1-F$2)</f>
        <v>0.42500000000000004</v>
      </c>
      <c r="H96" t="s">
        <v>14</v>
      </c>
      <c r="I96">
        <f>IF(H96="Washington",H$2,1-H$2)</f>
        <v>0.55699999999999994</v>
      </c>
      <c r="J96" t="s">
        <v>86</v>
      </c>
      <c r="K96">
        <f>IF(J96="Texas",J$2,1-J$2)</f>
        <v>0.224</v>
      </c>
      <c r="L96" t="s">
        <v>15</v>
      </c>
      <c r="M96">
        <v>0.51600000000000001</v>
      </c>
      <c r="N96">
        <f>PRODUCT(C96,E96,G96,I96,K96,M96)</f>
        <v>2.7361622400000001E-2</v>
      </c>
      <c r="O96">
        <f>O$2+IF(Sheet1!I34=$B96,1,0)+IF(Sheet1!I35=$D96,1,0)+IF(Sheet1!I43=$F96,1.1,0)+IF(Sheet1!I44=$H96,1.1,0)+IF(Sheet1!I45=$J96,1.1,0)+IF(Sheet1!I48=$L96,1.11,0)</f>
        <v>19.310000000000002</v>
      </c>
      <c r="P96">
        <f>P$2+IF(Sheet1!J34=$B96,1,0)+IF(Sheet1!J35=$D96,1,0)+IF(Sheet1!J43=$F96,1.1,0)+IF(Sheet1!J44=$H96,1.1,0)+IF(Sheet1!J45=$J96,1.1,0)+IF(Sheet1!J48=$L96,1.11,0)</f>
        <v>25.43</v>
      </c>
      <c r="Q96">
        <f>Q$2+IF(Sheet1!K34=$B96,1,0)+IF(Sheet1!K35=$D96,1,0)+IF(Sheet1!K43=$F96,1.1,0)+IF(Sheet1!K44=$H96,1.1,0)+IF(Sheet1!K45=$J96,1.1,0)+IF(Sheet1!K48=$L96,1.11,0)</f>
        <v>23.43</v>
      </c>
      <c r="R96">
        <f>R$2+IF(Sheet1!L34=$B96,1,0)+IF(Sheet1!L35=$D96,1,0)+IF(Sheet1!L43=$F96,1.1,0)+IF(Sheet1!L44=$H96,1.1,0)+IF(Sheet1!L45=$J96,1.1,0)+IF(Sheet1!L48=$L96,1.11,0)</f>
        <v>23.43</v>
      </c>
      <c r="S96">
        <f>S$2+IF(Sheet1!M34=$B96,1,0)+IF(Sheet1!M35=$D96,1,0)+IF(Sheet1!M43=$F96,1.1,0)+IF(Sheet1!M44=$H96,1.1,0)+IF(Sheet1!M45=$J96,1.1,0)+IF(Sheet1!M48=$L96,1.11,0)</f>
        <v>22.43</v>
      </c>
      <c r="T96">
        <f>T$2+IF(Sheet1!N34=$B96,1,0)+IF(Sheet1!N35=$D96,1,0)+IF(Sheet1!N43=$F96,1.1,0)+IF(Sheet1!N44=$H96,1.1,0)+IF(Sheet1!N45=$J96,1.1,0)+IF(Sheet1!N48=$L96,1.11,0)</f>
        <v>23.53</v>
      </c>
      <c r="U96">
        <f>U$2+IF(Sheet1!O34=$B96,1,0)+IF(Sheet1!O35=$D96,1,0)+IF(Sheet1!O43=$F96,1.1,0)+IF(Sheet1!O44=$H96,1.1,0)+IF(Sheet1!O45=$J96,1.1,0)+IF(Sheet1!O48=$L96,1.11,0)</f>
        <v>23.43</v>
      </c>
      <c r="V96">
        <f>V$2+IF(Sheet1!P34=$B96,1,0)+IF(Sheet1!P35=$D96,1,0)+IF(Sheet1!P43=$F96,1.1,0)+IF(Sheet1!P44=$H96,1.1,0)+IF(Sheet1!P45=$J96,1.1,0)+IF(Sheet1!P48=$L96,1.11,0)</f>
        <v>24.630000000000003</v>
      </c>
      <c r="W96">
        <f>MAX(O96,P96,Q96,R96,S96,T96,U96,V96)</f>
        <v>25.43</v>
      </c>
      <c r="X96" t="str">
        <f>IF(Y96&gt;1,"Tie",IF(O96=W96,"Ryan",IF(P96=W96,"Becca",IF(Q96=W96,"Jason",IF(R96=W96,"Damon",IF(S96=W96,"Grandpa",IF(T96=W96,"Greta",IF(U96=W96,"Amber",IF(V96=W96,"Mom","nowinner")))))))))</f>
        <v>Becca</v>
      </c>
      <c r="Y96">
        <f>COUNTIF(O96:V96,W96)</f>
        <v>1</v>
      </c>
      <c r="Z96">
        <f>IF($X96=O$5,$N96,0)</f>
        <v>0</v>
      </c>
      <c r="AA96">
        <f>IF($X96=P$5,$N96,0)</f>
        <v>2.7361622400000001E-2</v>
      </c>
      <c r="AB96">
        <f>IF($X96=Q$5,$N96,0)</f>
        <v>0</v>
      </c>
      <c r="AC96">
        <f>IF($X96=R$5,$N96,0)</f>
        <v>0</v>
      </c>
      <c r="AD96">
        <f>IF($X96=S$5,$N96,0)</f>
        <v>0</v>
      </c>
      <c r="AE96">
        <f>IF($X96=T$5,$N96,0)</f>
        <v>0</v>
      </c>
      <c r="AF96">
        <f>IF($X96=U$5,$N96,0)</f>
        <v>0</v>
      </c>
      <c r="AG96">
        <f>IF($X96=V$5,$N96,0)</f>
        <v>0</v>
      </c>
      <c r="AH96">
        <f>IF(X96="Tie",N96,0)</f>
        <v>0</v>
      </c>
    </row>
    <row r="97" spans="1:38" hidden="1">
      <c r="A97">
        <v>92</v>
      </c>
      <c r="B97" t="s">
        <v>12</v>
      </c>
      <c r="C97">
        <f>IF(B97="Mississippi State",B$2,1-B$2)</f>
        <v>1</v>
      </c>
      <c r="D97" t="s">
        <v>51</v>
      </c>
      <c r="E97">
        <f>IF(D97="Kentucky",D$2,1-D$2)</f>
        <v>1</v>
      </c>
      <c r="F97" t="s">
        <v>105</v>
      </c>
      <c r="G97">
        <f>IF(F97="LSU",F$2,1-F$2)</f>
        <v>0.42500000000000004</v>
      </c>
      <c r="H97" t="s">
        <v>14</v>
      </c>
      <c r="I97">
        <f>IF(H97="Washington",H$2,1-H$2)</f>
        <v>0.55699999999999994</v>
      </c>
      <c r="J97" t="s">
        <v>86</v>
      </c>
      <c r="K97">
        <f>IF(J97="Texas",J$2,1-J$2)</f>
        <v>0.224</v>
      </c>
      <c r="L97" t="s">
        <v>34</v>
      </c>
      <c r="M97">
        <v>0</v>
      </c>
      <c r="N97">
        <f>PRODUCT(C97,E97,G97,I97,K97,M97)</f>
        <v>0</v>
      </c>
      <c r="O97">
        <f>O$2+IF(Sheet1!I34=$B97,1,0)+IF(Sheet1!I35=$D97,1,0)+IF(Sheet1!I43=$F97,1.1,0)+IF(Sheet1!I44=$H97,1.1,0)+IF(Sheet1!I45=$J97,1.1,0)+IF(Sheet1!I48=$L97,1.11,0)</f>
        <v>19.310000000000002</v>
      </c>
      <c r="P97">
        <f>P$2+IF(Sheet1!J34=$B97,1,0)+IF(Sheet1!J35=$D97,1,0)+IF(Sheet1!J43=$F97,1.1,0)+IF(Sheet1!J44=$H97,1.1,0)+IF(Sheet1!J45=$J97,1.1,0)+IF(Sheet1!J48=$L97,1.11,0)</f>
        <v>24.32</v>
      </c>
      <c r="Q97">
        <f>Q$2+IF(Sheet1!K34=$B97,1,0)+IF(Sheet1!K35=$D97,1,0)+IF(Sheet1!K43=$F97,1.1,0)+IF(Sheet1!K44=$H97,1.1,0)+IF(Sheet1!K45=$J97,1.1,0)+IF(Sheet1!K48=$L97,1.11,0)</f>
        <v>22.32</v>
      </c>
      <c r="R97">
        <f>R$2+IF(Sheet1!L34=$B97,1,0)+IF(Sheet1!L35=$D97,1,0)+IF(Sheet1!L43=$F97,1.1,0)+IF(Sheet1!L44=$H97,1.1,0)+IF(Sheet1!L45=$J97,1.1,0)+IF(Sheet1!L48=$L97,1.11,0)</f>
        <v>22.32</v>
      </c>
      <c r="S97">
        <f>S$2+IF(Sheet1!M34=$B97,1,0)+IF(Sheet1!M35=$D97,1,0)+IF(Sheet1!M43=$F97,1.1,0)+IF(Sheet1!M44=$H97,1.1,0)+IF(Sheet1!M45=$J97,1.1,0)+IF(Sheet1!M48=$L97,1.11,0)</f>
        <v>21.32</v>
      </c>
      <c r="T97">
        <f>T$2+IF(Sheet1!N34=$B97,1,0)+IF(Sheet1!N35=$D97,1,0)+IF(Sheet1!N43=$F97,1.1,0)+IF(Sheet1!N44=$H97,1.1,0)+IF(Sheet1!N45=$J97,1.1,0)+IF(Sheet1!N48=$L97,1.11,0)</f>
        <v>22.42</v>
      </c>
      <c r="U97">
        <f>U$2+IF(Sheet1!O34=$B97,1,0)+IF(Sheet1!O35=$D97,1,0)+IF(Sheet1!O43=$F97,1.1,0)+IF(Sheet1!O44=$H97,1.1,0)+IF(Sheet1!O45=$J97,1.1,0)+IF(Sheet1!O48=$L97,1.11,0)</f>
        <v>22.32</v>
      </c>
      <c r="V97">
        <f>V$2+IF(Sheet1!P34=$B97,1,0)+IF(Sheet1!P35=$D97,1,0)+IF(Sheet1!P43=$F97,1.1,0)+IF(Sheet1!P44=$H97,1.1,0)+IF(Sheet1!P45=$J97,1.1,0)+IF(Sheet1!P48=$L97,1.11,0)</f>
        <v>23.520000000000003</v>
      </c>
      <c r="W97">
        <f>MAX(O97,P97,Q97,R97,S97,T97,U97,V97)</f>
        <v>24.32</v>
      </c>
      <c r="X97" t="str">
        <f>IF(Y97&gt;1,"Tie",IF(O97=W97,"Ryan",IF(P97=W97,"Becca",IF(Q97=W97,"Jason",IF(R97=W97,"Damon",IF(S97=W97,"Grandpa",IF(T97=W97,"Greta",IF(U97=W97,"Amber",IF(V97=W97,"Mom","nowinner")))))))))</f>
        <v>Becca</v>
      </c>
      <c r="Y97">
        <f>COUNTIF(O97:V97,W97)</f>
        <v>1</v>
      </c>
      <c r="Z97">
        <f>IF($X97=O$5,$N97,0)</f>
        <v>0</v>
      </c>
      <c r="AA97">
        <f>IF($X97=P$5,$N97,0)</f>
        <v>0</v>
      </c>
      <c r="AB97">
        <f>IF($X97=Q$5,$N97,0)</f>
        <v>0</v>
      </c>
      <c r="AC97">
        <f>IF($X97=R$5,$N97,0)</f>
        <v>0</v>
      </c>
      <c r="AD97">
        <f>IF($X97=S$5,$N97,0)</f>
        <v>0</v>
      </c>
      <c r="AE97">
        <f>IF($X97=T$5,$N97,0)</f>
        <v>0</v>
      </c>
      <c r="AF97">
        <f>IF($X97=U$5,$N97,0)</f>
        <v>0</v>
      </c>
      <c r="AG97">
        <f>IF($X97=V$5,$N97,0)</f>
        <v>0</v>
      </c>
      <c r="AH97">
        <f>IF(X97="Tie",N97,0)</f>
        <v>0</v>
      </c>
    </row>
    <row r="98" spans="1:38" hidden="1">
      <c r="A98">
        <v>93</v>
      </c>
      <c r="B98" t="s">
        <v>12</v>
      </c>
      <c r="C98">
        <f>IF(B98="Mississippi State",B$2,1-B$2)</f>
        <v>1</v>
      </c>
      <c r="D98" t="s">
        <v>51</v>
      </c>
      <c r="E98">
        <f>IF(D98="Kentucky",D$2,1-D$2)</f>
        <v>1</v>
      </c>
      <c r="F98" t="s">
        <v>105</v>
      </c>
      <c r="G98">
        <f>IF(F98="LSU",F$2,1-F$2)</f>
        <v>0.42500000000000004</v>
      </c>
      <c r="H98" t="s">
        <v>14</v>
      </c>
      <c r="I98">
        <f>IF(H98="Washington",H$2,1-H$2)</f>
        <v>0.55699999999999994</v>
      </c>
      <c r="J98" t="s">
        <v>28</v>
      </c>
      <c r="K98">
        <f>IF(J98="Texas",J$2,1-J$2)</f>
        <v>0.77600000000000002</v>
      </c>
      <c r="L98" t="s">
        <v>103</v>
      </c>
      <c r="M98">
        <v>0</v>
      </c>
      <c r="N98">
        <f>PRODUCT(C98,E98,G98,I98,K98,M98)</f>
        <v>0</v>
      </c>
      <c r="O98">
        <f>O$2+IF(Sheet1!I34=$B98,1,0)+IF(Sheet1!I35=$D98,1,0)+IF(Sheet1!I43=$F98,1.1,0)+IF(Sheet1!I44=$H98,1.1,0)+IF(Sheet1!I45=$J98,1.1,0)+IF(Sheet1!I48=$L98,1.11,0)</f>
        <v>20.410000000000004</v>
      </c>
      <c r="P98">
        <f>P$2+IF(Sheet1!J34=$B98,1,0)+IF(Sheet1!J35=$D98,1,0)+IF(Sheet1!J43=$F98,1.1,0)+IF(Sheet1!J44=$H98,1.1,0)+IF(Sheet1!J45=$J98,1.1,0)+IF(Sheet1!J48=$L98,1.11,0)</f>
        <v>25.42</v>
      </c>
      <c r="Q98">
        <f>Q$2+IF(Sheet1!K34=$B98,1,0)+IF(Sheet1!K35=$D98,1,0)+IF(Sheet1!K43=$F98,1.1,0)+IF(Sheet1!K44=$H98,1.1,0)+IF(Sheet1!K45=$J98,1.1,0)+IF(Sheet1!K48=$L98,1.11,0)</f>
        <v>23.42</v>
      </c>
      <c r="R98">
        <f>R$2+IF(Sheet1!L34=$B98,1,0)+IF(Sheet1!L35=$D98,1,0)+IF(Sheet1!L43=$F98,1.1,0)+IF(Sheet1!L44=$H98,1.1,0)+IF(Sheet1!L45=$J98,1.1,0)+IF(Sheet1!L48=$L98,1.11,0)</f>
        <v>23.42</v>
      </c>
      <c r="S98">
        <f>S$2+IF(Sheet1!M34=$B98,1,0)+IF(Sheet1!M35=$D98,1,0)+IF(Sheet1!M43=$F98,1.1,0)+IF(Sheet1!M44=$H98,1.1,0)+IF(Sheet1!M45=$J98,1.1,0)+IF(Sheet1!M48=$L98,1.11,0)</f>
        <v>22.42</v>
      </c>
      <c r="T98">
        <f>T$2+IF(Sheet1!N34=$B98,1,0)+IF(Sheet1!N35=$D98,1,0)+IF(Sheet1!N43=$F98,1.1,0)+IF(Sheet1!N44=$H98,1.1,0)+IF(Sheet1!N45=$J98,1.1,0)+IF(Sheet1!N48=$L98,1.11,0)</f>
        <v>21.32</v>
      </c>
      <c r="U98">
        <f>U$2+IF(Sheet1!O34=$B98,1,0)+IF(Sheet1!O35=$D98,1,0)+IF(Sheet1!O43=$F98,1.1,0)+IF(Sheet1!O44=$H98,1.1,0)+IF(Sheet1!O45=$J98,1.1,0)+IF(Sheet1!O48=$L98,1.11,0)</f>
        <v>23.42</v>
      </c>
      <c r="V98">
        <f>V$2+IF(Sheet1!P34=$B98,1,0)+IF(Sheet1!P35=$D98,1,0)+IF(Sheet1!P43=$F98,1.1,0)+IF(Sheet1!P44=$H98,1.1,0)+IF(Sheet1!P45=$J98,1.1,0)+IF(Sheet1!P48=$L98,1.11,0)</f>
        <v>22.42</v>
      </c>
      <c r="W98">
        <f>MAX(O98,P98,Q98,R98,S98,T98,U98,V98)</f>
        <v>25.42</v>
      </c>
      <c r="X98" t="str">
        <f>IF(Y98&gt;1,"Tie",IF(O98=W98,"Ryan",IF(P98=W98,"Becca",IF(Q98=W98,"Jason",IF(R98=W98,"Damon",IF(S98=W98,"Grandpa",IF(T98=W98,"Greta",IF(U98=W98,"Amber",IF(V98=W98,"Mom","nowinner")))))))))</f>
        <v>Becca</v>
      </c>
      <c r="Y98">
        <f>COUNTIF(O98:V98,W98)</f>
        <v>1</v>
      </c>
      <c r="Z98">
        <f>IF($X98=O$5,$N98,0)</f>
        <v>0</v>
      </c>
      <c r="AA98">
        <f>IF($X98=P$5,$N98,0)</f>
        <v>0</v>
      </c>
      <c r="AB98">
        <f>IF($X98=Q$5,$N98,0)</f>
        <v>0</v>
      </c>
      <c r="AC98">
        <f>IF($X98=R$5,$N98,0)</f>
        <v>0</v>
      </c>
      <c r="AD98">
        <f>IF($X98=S$5,$N98,0)</f>
        <v>0</v>
      </c>
      <c r="AE98">
        <f>IF($X98=T$5,$N98,0)</f>
        <v>0</v>
      </c>
      <c r="AF98">
        <f>IF($X98=U$5,$N98,0)</f>
        <v>0</v>
      </c>
      <c r="AG98">
        <f>IF($X98=V$5,$N98,0)</f>
        <v>0</v>
      </c>
      <c r="AH98">
        <f>IF(X98="Tie",N98,0)</f>
        <v>0</v>
      </c>
    </row>
    <row r="99" spans="1:38" hidden="1">
      <c r="A99">
        <v>47</v>
      </c>
      <c r="B99" t="s">
        <v>12</v>
      </c>
      <c r="C99">
        <f>IF(B99="Mississippi State",B$2,1-B$2)</f>
        <v>1</v>
      </c>
      <c r="D99" t="s">
        <v>51</v>
      </c>
      <c r="E99">
        <f>IF(D99="Kentucky",D$2,1-D$2)</f>
        <v>1</v>
      </c>
      <c r="F99" t="s">
        <v>105</v>
      </c>
      <c r="G99">
        <f>IF(F99="LSU",F$2,1-F$2)</f>
        <v>0.42500000000000004</v>
      </c>
      <c r="H99" t="s">
        <v>14</v>
      </c>
      <c r="I99">
        <f>IF(H99="Washington",H$2,1-H$2)</f>
        <v>0.55699999999999994</v>
      </c>
      <c r="J99" t="s">
        <v>28</v>
      </c>
      <c r="K99">
        <f>IF(J99="Texas",J$2,1-J$2)</f>
        <v>0.77600000000000002</v>
      </c>
      <c r="L99" t="s">
        <v>18</v>
      </c>
      <c r="M99">
        <f>1-0.516</f>
        <v>0.48399999999999999</v>
      </c>
      <c r="N99">
        <f>PRODUCT(C99,E99,G99,I99,K99,M99)</f>
        <v>8.8910122399999986E-2</v>
      </c>
      <c r="O99">
        <f>O$2+IF(Sheet1!I34=$B99,1,0)+IF(Sheet1!I35=$D99,1,0)+IF(Sheet1!I43=$F99,1.1,0)+IF(Sheet1!I44=$H99,1.1,0)+IF(Sheet1!I45=$J99,1.1,0)+IF(Sheet1!I48=$L99,1.11,0)</f>
        <v>21.520000000000003</v>
      </c>
      <c r="P99">
        <f>P$2+IF(Sheet1!J34=$B99,1,0)+IF(Sheet1!J35=$D99,1,0)+IF(Sheet1!J43=$F99,1.1,0)+IF(Sheet1!J44=$H99,1.1,0)+IF(Sheet1!J45=$J99,1.1,0)+IF(Sheet1!J48=$L99,1.11,0)</f>
        <v>25.42</v>
      </c>
      <c r="Q99">
        <f>Q$2+IF(Sheet1!K34=$B99,1,0)+IF(Sheet1!K35=$D99,1,0)+IF(Sheet1!K43=$F99,1.1,0)+IF(Sheet1!K44=$H99,1.1,0)+IF(Sheet1!K45=$J99,1.1,0)+IF(Sheet1!K48=$L99,1.11,0)</f>
        <v>23.42</v>
      </c>
      <c r="R99">
        <f>R$2+IF(Sheet1!L34=$B99,1,0)+IF(Sheet1!L35=$D99,1,0)+IF(Sheet1!L43=$F99,1.1,0)+IF(Sheet1!L44=$H99,1.1,0)+IF(Sheet1!L45=$J99,1.1,0)+IF(Sheet1!L48=$L99,1.11,0)</f>
        <v>23.42</v>
      </c>
      <c r="S99">
        <f>S$2+IF(Sheet1!M34=$B99,1,0)+IF(Sheet1!M35=$D99,1,0)+IF(Sheet1!M43=$F99,1.1,0)+IF(Sheet1!M44=$H99,1.1,0)+IF(Sheet1!M45=$J99,1.1,0)+IF(Sheet1!M48=$L99,1.11,0)</f>
        <v>22.42</v>
      </c>
      <c r="T99">
        <f>T$2+IF(Sheet1!N34=$B99,1,0)+IF(Sheet1!N35=$D99,1,0)+IF(Sheet1!N43=$F99,1.1,0)+IF(Sheet1!N44=$H99,1.1,0)+IF(Sheet1!N45=$J99,1.1,0)+IF(Sheet1!N48=$L99,1.11,0)</f>
        <v>21.32</v>
      </c>
      <c r="U99">
        <f>U$2+IF(Sheet1!O34=$B99,1,0)+IF(Sheet1!O35=$D99,1,0)+IF(Sheet1!O43=$F99,1.1,0)+IF(Sheet1!O44=$H99,1.1,0)+IF(Sheet1!O45=$J99,1.1,0)+IF(Sheet1!O48=$L99,1.11,0)</f>
        <v>23.42</v>
      </c>
      <c r="V99">
        <f>V$2+IF(Sheet1!P34=$B99,1,0)+IF(Sheet1!P35=$D99,1,0)+IF(Sheet1!P43=$F99,1.1,0)+IF(Sheet1!P44=$H99,1.1,0)+IF(Sheet1!P45=$J99,1.1,0)+IF(Sheet1!P48=$L99,1.11,0)</f>
        <v>22.42</v>
      </c>
      <c r="W99">
        <f>MAX(O99,P99,Q99,R99,S99,T99,U99,V99)</f>
        <v>25.42</v>
      </c>
      <c r="X99" t="str">
        <f>IF(Y99&gt;1,"Tie",IF(O99=W99,"Ryan",IF(P99=W99,"Becca",IF(Q99=W99,"Jason",IF(R99=W99,"Damon",IF(S99=W99,"Grandpa",IF(T99=W99,"Greta",IF(U99=W99,"Amber",IF(V99=W99,"Mom","nowinner")))))))))</f>
        <v>Becca</v>
      </c>
      <c r="Y99">
        <f>COUNTIF(O99:V99,W99)</f>
        <v>1</v>
      </c>
      <c r="Z99">
        <f>IF($X99=O$5,$N99,0)</f>
        <v>0</v>
      </c>
      <c r="AA99">
        <f>IF($X99=P$5,$N99,0)</f>
        <v>8.8910122399999986E-2</v>
      </c>
      <c r="AB99">
        <f>IF($X99=Q$5,$N99,0)</f>
        <v>0</v>
      </c>
      <c r="AC99">
        <f>IF($X99=R$5,$N99,0)</f>
        <v>0</v>
      </c>
      <c r="AD99">
        <f>IF($X99=S$5,$N99,0)</f>
        <v>0</v>
      </c>
      <c r="AE99">
        <f>IF($X99=T$5,$N99,0)</f>
        <v>0</v>
      </c>
      <c r="AF99">
        <f>IF($X99=U$5,$N99,0)</f>
        <v>0</v>
      </c>
      <c r="AG99">
        <f>IF($X99=V$5,$N99,0)</f>
        <v>0</v>
      </c>
      <c r="AH99">
        <f>IF(X99="Tie",N99,0)</f>
        <v>0</v>
      </c>
    </row>
    <row r="100" spans="1:38" hidden="1">
      <c r="A100">
        <v>48</v>
      </c>
      <c r="B100" t="s">
        <v>12</v>
      </c>
      <c r="C100">
        <f>IF(B100="Mississippi State",B$2,1-B$2)</f>
        <v>1</v>
      </c>
      <c r="D100" t="s">
        <v>51</v>
      </c>
      <c r="E100">
        <f>IF(D100="Kentucky",D$2,1-D$2)</f>
        <v>1</v>
      </c>
      <c r="F100" t="s">
        <v>105</v>
      </c>
      <c r="G100">
        <f>IF(F100="LSU",F$2,1-F$2)</f>
        <v>0.42500000000000004</v>
      </c>
      <c r="H100" t="s">
        <v>14</v>
      </c>
      <c r="I100">
        <f>IF(H100="Washington",H$2,1-H$2)</f>
        <v>0.55699999999999994</v>
      </c>
      <c r="J100" t="s">
        <v>28</v>
      </c>
      <c r="K100">
        <f>IF(J100="Texas",J$2,1-J$2)</f>
        <v>0.77600000000000002</v>
      </c>
      <c r="L100" t="s">
        <v>15</v>
      </c>
      <c r="M100">
        <v>0.51600000000000001</v>
      </c>
      <c r="N100">
        <f>PRODUCT(C100,E100,G100,I100,K100,M100)</f>
        <v>9.4788477600000004E-2</v>
      </c>
      <c r="O100">
        <f>O$2+IF(Sheet1!I34=$B100,1,0)+IF(Sheet1!I35=$D100,1,0)+IF(Sheet1!I43=$F100,1.1,0)+IF(Sheet1!I44=$H100,1.1,0)+IF(Sheet1!I45=$J100,1.1,0)+IF(Sheet1!I48=$L100,1.11,0)</f>
        <v>20.410000000000004</v>
      </c>
      <c r="P100">
        <f>P$2+IF(Sheet1!J34=$B100,1,0)+IF(Sheet1!J35=$D100,1,0)+IF(Sheet1!J43=$F100,1.1,0)+IF(Sheet1!J44=$H100,1.1,0)+IF(Sheet1!J45=$J100,1.1,0)+IF(Sheet1!J48=$L100,1.11,0)</f>
        <v>26.53</v>
      </c>
      <c r="Q100">
        <f>Q$2+IF(Sheet1!K34=$B100,1,0)+IF(Sheet1!K35=$D100,1,0)+IF(Sheet1!K43=$F100,1.1,0)+IF(Sheet1!K44=$H100,1.1,0)+IF(Sheet1!K45=$J100,1.1,0)+IF(Sheet1!K48=$L100,1.11,0)</f>
        <v>24.53</v>
      </c>
      <c r="R100">
        <f>R$2+IF(Sheet1!L34=$B100,1,0)+IF(Sheet1!L35=$D100,1,0)+IF(Sheet1!L43=$F100,1.1,0)+IF(Sheet1!L44=$H100,1.1,0)+IF(Sheet1!L45=$J100,1.1,0)+IF(Sheet1!L48=$L100,1.11,0)</f>
        <v>24.53</v>
      </c>
      <c r="S100">
        <f>S$2+IF(Sheet1!M34=$B100,1,0)+IF(Sheet1!M35=$D100,1,0)+IF(Sheet1!M43=$F100,1.1,0)+IF(Sheet1!M44=$H100,1.1,0)+IF(Sheet1!M45=$J100,1.1,0)+IF(Sheet1!M48=$L100,1.11,0)</f>
        <v>23.53</v>
      </c>
      <c r="T100">
        <f>T$2+IF(Sheet1!N34=$B100,1,0)+IF(Sheet1!N35=$D100,1,0)+IF(Sheet1!N43=$F100,1.1,0)+IF(Sheet1!N44=$H100,1.1,0)+IF(Sheet1!N45=$J100,1.1,0)+IF(Sheet1!N48=$L100,1.11,0)</f>
        <v>22.43</v>
      </c>
      <c r="U100">
        <f>U$2+IF(Sheet1!O34=$B100,1,0)+IF(Sheet1!O35=$D100,1,0)+IF(Sheet1!O43=$F100,1.1,0)+IF(Sheet1!O44=$H100,1.1,0)+IF(Sheet1!O45=$J100,1.1,0)+IF(Sheet1!O48=$L100,1.11,0)</f>
        <v>24.53</v>
      </c>
      <c r="V100">
        <f>V$2+IF(Sheet1!P34=$B100,1,0)+IF(Sheet1!P35=$D100,1,0)+IF(Sheet1!P43=$F100,1.1,0)+IF(Sheet1!P44=$H100,1.1,0)+IF(Sheet1!P45=$J100,1.1,0)+IF(Sheet1!P48=$L100,1.11,0)</f>
        <v>23.53</v>
      </c>
      <c r="W100">
        <f>MAX(O100,P100,Q100,R100,S100,T100,U100,V100)</f>
        <v>26.53</v>
      </c>
      <c r="X100" t="str">
        <f>IF(Y100&gt;1,"Tie",IF(O100=W100,"Ryan",IF(P100=W100,"Becca",IF(Q100=W100,"Jason",IF(R100=W100,"Damon",IF(S100=W100,"Grandpa",IF(T100=W100,"Greta",IF(U100=W100,"Amber",IF(V100=W100,"Mom","nowinner")))))))))</f>
        <v>Becca</v>
      </c>
      <c r="Y100">
        <f>COUNTIF(O100:V100,W100)</f>
        <v>1</v>
      </c>
      <c r="Z100">
        <f>IF($X100=O$5,$N100,0)</f>
        <v>0</v>
      </c>
      <c r="AA100">
        <f>IF($X100=P$5,$N100,0)</f>
        <v>9.4788477600000004E-2</v>
      </c>
      <c r="AB100">
        <f>IF($X100=Q$5,$N100,0)</f>
        <v>0</v>
      </c>
      <c r="AC100">
        <f>IF($X100=R$5,$N100,0)</f>
        <v>0</v>
      </c>
      <c r="AD100">
        <f>IF($X100=S$5,$N100,0)</f>
        <v>0</v>
      </c>
      <c r="AE100">
        <f>IF($X100=T$5,$N100,0)</f>
        <v>0</v>
      </c>
      <c r="AF100">
        <f>IF($X100=U$5,$N100,0)</f>
        <v>0</v>
      </c>
      <c r="AG100">
        <f>IF($X100=V$5,$N100,0)</f>
        <v>0</v>
      </c>
      <c r="AH100">
        <f>IF(X100="Tie",N100,0)</f>
        <v>0</v>
      </c>
    </row>
    <row r="101" spans="1:38" hidden="1">
      <c r="A101">
        <v>96</v>
      </c>
      <c r="B101" t="s">
        <v>12</v>
      </c>
      <c r="C101">
        <f>IF(B101="Mississippi State",B$2,1-B$2)</f>
        <v>1</v>
      </c>
      <c r="D101" t="s">
        <v>51</v>
      </c>
      <c r="E101">
        <f>IF(D101="Kentucky",D$2,1-D$2)</f>
        <v>1</v>
      </c>
      <c r="F101" t="s">
        <v>105</v>
      </c>
      <c r="G101">
        <f>IF(F101="LSU",F$2,1-F$2)</f>
        <v>0.42500000000000004</v>
      </c>
      <c r="H101" t="s">
        <v>14</v>
      </c>
      <c r="I101">
        <f>IF(H101="Washington",H$2,1-H$2)</f>
        <v>0.55699999999999994</v>
      </c>
      <c r="J101" t="s">
        <v>28</v>
      </c>
      <c r="K101">
        <f>IF(J101="Texas",J$2,1-J$2)</f>
        <v>0.77600000000000002</v>
      </c>
      <c r="L101" t="s">
        <v>34</v>
      </c>
      <c r="M101">
        <v>0</v>
      </c>
      <c r="N101">
        <f>PRODUCT(C101,E101,G101,I101,K101,M101)</f>
        <v>0</v>
      </c>
      <c r="O101">
        <f>O$2+IF(Sheet1!I34=$B101,1,0)+IF(Sheet1!I35=$D101,1,0)+IF(Sheet1!I43=$F101,1.1,0)+IF(Sheet1!I44=$H101,1.1,0)+IF(Sheet1!I45=$J101,1.1,0)+IF(Sheet1!I48=$L101,1.11,0)</f>
        <v>20.410000000000004</v>
      </c>
      <c r="P101">
        <f>P$2+IF(Sheet1!J34=$B101,1,0)+IF(Sheet1!J35=$D101,1,0)+IF(Sheet1!J43=$F101,1.1,0)+IF(Sheet1!J44=$H101,1.1,0)+IF(Sheet1!J45=$J101,1.1,0)+IF(Sheet1!J48=$L101,1.11,0)</f>
        <v>25.42</v>
      </c>
      <c r="Q101">
        <f>Q$2+IF(Sheet1!K34=$B101,1,0)+IF(Sheet1!K35=$D101,1,0)+IF(Sheet1!K43=$F101,1.1,0)+IF(Sheet1!K44=$H101,1.1,0)+IF(Sheet1!K45=$J101,1.1,0)+IF(Sheet1!K48=$L101,1.11,0)</f>
        <v>23.42</v>
      </c>
      <c r="R101">
        <f>R$2+IF(Sheet1!L34=$B101,1,0)+IF(Sheet1!L35=$D101,1,0)+IF(Sheet1!L43=$F101,1.1,0)+IF(Sheet1!L44=$H101,1.1,0)+IF(Sheet1!L45=$J101,1.1,0)+IF(Sheet1!L48=$L101,1.11,0)</f>
        <v>23.42</v>
      </c>
      <c r="S101">
        <f>S$2+IF(Sheet1!M34=$B101,1,0)+IF(Sheet1!M35=$D101,1,0)+IF(Sheet1!M43=$F101,1.1,0)+IF(Sheet1!M44=$H101,1.1,0)+IF(Sheet1!M45=$J101,1.1,0)+IF(Sheet1!M48=$L101,1.11,0)</f>
        <v>22.42</v>
      </c>
      <c r="T101">
        <f>T$2+IF(Sheet1!N34=$B101,1,0)+IF(Sheet1!N35=$D101,1,0)+IF(Sheet1!N43=$F101,1.1,0)+IF(Sheet1!N44=$H101,1.1,0)+IF(Sheet1!N45=$J101,1.1,0)+IF(Sheet1!N48=$L101,1.11,0)</f>
        <v>21.32</v>
      </c>
      <c r="U101">
        <f>U$2+IF(Sheet1!O34=$B101,1,0)+IF(Sheet1!O35=$D101,1,0)+IF(Sheet1!O43=$F101,1.1,0)+IF(Sheet1!O44=$H101,1.1,0)+IF(Sheet1!O45=$J101,1.1,0)+IF(Sheet1!O48=$L101,1.11,0)</f>
        <v>23.42</v>
      </c>
      <c r="V101">
        <f>V$2+IF(Sheet1!P34=$B101,1,0)+IF(Sheet1!P35=$D101,1,0)+IF(Sheet1!P43=$F101,1.1,0)+IF(Sheet1!P44=$H101,1.1,0)+IF(Sheet1!P45=$J101,1.1,0)+IF(Sheet1!P48=$L101,1.11,0)</f>
        <v>22.42</v>
      </c>
      <c r="W101">
        <f>MAX(O101,P101,Q101,R101,S101,T101,U101,V101)</f>
        <v>25.42</v>
      </c>
      <c r="X101" t="str">
        <f>IF(Y101&gt;1,"Tie",IF(O101=W101,"Ryan",IF(P101=W101,"Becca",IF(Q101=W101,"Jason",IF(R101=W101,"Damon",IF(S101=W101,"Grandpa",IF(T101=W101,"Greta",IF(U101=W101,"Amber",IF(V101=W101,"Mom","nowinner")))))))))</f>
        <v>Becca</v>
      </c>
      <c r="Y101">
        <f>COUNTIF(O101:V101,W101)</f>
        <v>1</v>
      </c>
      <c r="Z101">
        <f>IF($X101=O$5,$N101,0)</f>
        <v>0</v>
      </c>
      <c r="AA101">
        <f>IF($X101=P$5,$N101,0)</f>
        <v>0</v>
      </c>
      <c r="AB101">
        <f>IF($X101=Q$5,$N101,0)</f>
        <v>0</v>
      </c>
      <c r="AC101">
        <f>IF($X101=R$5,$N101,0)</f>
        <v>0</v>
      </c>
      <c r="AD101">
        <f>IF($X101=S$5,$N101,0)</f>
        <v>0</v>
      </c>
      <c r="AE101">
        <f>IF($X101=T$5,$N101,0)</f>
        <v>0</v>
      </c>
      <c r="AF101">
        <f>IF($X101=U$5,$N101,0)</f>
        <v>0</v>
      </c>
      <c r="AG101">
        <f>IF($X101=V$5,$N101,0)</f>
        <v>0</v>
      </c>
      <c r="AH101">
        <f>IF(X101="Tie",N101,0)</f>
        <v>0</v>
      </c>
    </row>
    <row r="102" spans="1:38" hidden="1">
      <c r="A102">
        <v>97</v>
      </c>
      <c r="B102" t="s">
        <v>12</v>
      </c>
      <c r="C102">
        <f>IF(B102="Mississippi State",B$2,1-B$2)</f>
        <v>1</v>
      </c>
      <c r="D102" t="s">
        <v>26</v>
      </c>
      <c r="E102">
        <f>IF(D102="Kentucky",D$2,1-D$2)</f>
        <v>0</v>
      </c>
      <c r="F102" t="s">
        <v>16</v>
      </c>
      <c r="G102">
        <f>IF(F102="LSU",F$2,1-F$2)</f>
        <v>0.57499999999999996</v>
      </c>
      <c r="H102" t="s">
        <v>5</v>
      </c>
      <c r="I102">
        <f>IF(H102="Washington",H$2,1-H$2)</f>
        <v>0.443</v>
      </c>
      <c r="J102" t="s">
        <v>86</v>
      </c>
      <c r="K102">
        <f>IF(J102="Texas",J$2,1-J$2)</f>
        <v>0.224</v>
      </c>
      <c r="L102" t="s">
        <v>103</v>
      </c>
      <c r="M102">
        <v>0</v>
      </c>
      <c r="N102">
        <f>PRODUCT(C102,E102,G102,I102,K102,M102)</f>
        <v>0</v>
      </c>
      <c r="O102">
        <f>O$2+IF(Sheet1!I34=$B102,1,0)+IF(Sheet1!I35=$D102,1,0)+IF(Sheet1!I43=$F102,1.1,0)+IF(Sheet1!I44=$H102,1.1,0)+IF(Sheet1!I45=$J102,1.1,0)+IF(Sheet1!I48=$L102,1.11,0)</f>
        <v>16.11</v>
      </c>
      <c r="P102">
        <f>P$2+IF(Sheet1!J34=$B102,1,0)+IF(Sheet1!J35=$D102,1,0)+IF(Sheet1!J43=$F102,1.1,0)+IF(Sheet1!J44=$H102,1.1,0)+IF(Sheet1!J45=$J102,1.1,0)+IF(Sheet1!J48=$L102,1.11,0)</f>
        <v>23.32</v>
      </c>
      <c r="Q102">
        <f>Q$2+IF(Sheet1!K34=$B102,1,0)+IF(Sheet1!K35=$D102,1,0)+IF(Sheet1!K43=$F102,1.1,0)+IF(Sheet1!K44=$H102,1.1,0)+IF(Sheet1!K45=$J102,1.1,0)+IF(Sheet1!K48=$L102,1.11,0)</f>
        <v>23.32</v>
      </c>
      <c r="R102">
        <f>R$2+IF(Sheet1!L34=$B102,1,0)+IF(Sheet1!L35=$D102,1,0)+IF(Sheet1!L43=$F102,1.1,0)+IF(Sheet1!L44=$H102,1.1,0)+IF(Sheet1!L45=$J102,1.1,0)+IF(Sheet1!L48=$L102,1.11,0)</f>
        <v>23.32</v>
      </c>
      <c r="S102">
        <f>S$2+IF(Sheet1!M34=$B102,1,0)+IF(Sheet1!M35=$D102,1,0)+IF(Sheet1!M43=$F102,1.1,0)+IF(Sheet1!M44=$H102,1.1,0)+IF(Sheet1!M45=$J102,1.1,0)+IF(Sheet1!M48=$L102,1.11,0)</f>
        <v>22.32</v>
      </c>
      <c r="T102">
        <f>T$2+IF(Sheet1!N34=$B102,1,0)+IF(Sheet1!N35=$D102,1,0)+IF(Sheet1!N43=$F102,1.1,0)+IF(Sheet1!N44=$H102,1.1,0)+IF(Sheet1!N45=$J102,1.1,0)+IF(Sheet1!N48=$L102,1.11,0)</f>
        <v>23.42</v>
      </c>
      <c r="U102">
        <f>U$2+IF(Sheet1!O34=$B102,1,0)+IF(Sheet1!O35=$D102,1,0)+IF(Sheet1!O43=$F102,1.1,0)+IF(Sheet1!O44=$H102,1.1,0)+IF(Sheet1!O45=$J102,1.1,0)+IF(Sheet1!O48=$L102,1.11,0)</f>
        <v>23.32</v>
      </c>
      <c r="V102">
        <f>V$2+IF(Sheet1!P34=$B102,1,0)+IF(Sheet1!P35=$D102,1,0)+IF(Sheet1!P43=$F102,1.1,0)+IF(Sheet1!P44=$H102,1.1,0)+IF(Sheet1!P45=$J102,1.1,0)+IF(Sheet1!P48=$L102,1.11,0)</f>
        <v>20.32</v>
      </c>
      <c r="W102">
        <f>MAX(O102,P102,Q102,R102,S102,T102,U102,V102)</f>
        <v>23.42</v>
      </c>
      <c r="X102" t="str">
        <f>IF(Y102&gt;1,"Tie",IF(O102=W102,"Ryan",IF(P102=W102,"Becca",IF(Q102=W102,"Jason",IF(R102=W102,"Damon",IF(S102=W102,"Grandpa",IF(T102=W102,"Greta",IF(U102=W102,"Amber",IF(V102=W102,"Mom","nowinner")))))))))</f>
        <v>Greta</v>
      </c>
      <c r="Y102">
        <f>COUNTIF(O102:V102,W102)</f>
        <v>1</v>
      </c>
      <c r="Z102">
        <f>IF($X102=O$5,$N102,0)</f>
        <v>0</v>
      </c>
      <c r="AA102">
        <f>IF($X102=P$5,$N102,0)</f>
        <v>0</v>
      </c>
      <c r="AB102">
        <f>IF($X102=Q$5,$N102,0)</f>
        <v>0</v>
      </c>
      <c r="AC102">
        <f>IF($X102=R$5,$N102,0)</f>
        <v>0</v>
      </c>
      <c r="AD102">
        <f>IF($X102=S$5,$N102,0)</f>
        <v>0</v>
      </c>
      <c r="AE102">
        <f>IF($X102=T$5,$N102,0)</f>
        <v>0</v>
      </c>
      <c r="AF102">
        <f>IF($X102=U$5,$N102,0)</f>
        <v>0</v>
      </c>
      <c r="AG102">
        <f>IF($X102=V$5,$N102,0)</f>
        <v>0</v>
      </c>
      <c r="AH102">
        <f>IF(X102="Tie",N102,0)</f>
        <v>0</v>
      </c>
    </row>
    <row r="103" spans="1:38" hidden="1">
      <c r="A103">
        <v>49</v>
      </c>
      <c r="B103" t="s">
        <v>12</v>
      </c>
      <c r="C103">
        <f>IF(B103="Mississippi State",B$2,1-B$2)</f>
        <v>1</v>
      </c>
      <c r="D103" t="s">
        <v>26</v>
      </c>
      <c r="E103">
        <f>IF(D103="Kentucky",D$2,1-D$2)</f>
        <v>0</v>
      </c>
      <c r="F103" t="s">
        <v>16</v>
      </c>
      <c r="G103">
        <f>IF(F103="LSU",F$2,1-F$2)</f>
        <v>0.57499999999999996</v>
      </c>
      <c r="H103" t="s">
        <v>5</v>
      </c>
      <c r="I103">
        <f>IF(H103="Washington",H$2,1-H$2)</f>
        <v>0.443</v>
      </c>
      <c r="J103" t="s">
        <v>86</v>
      </c>
      <c r="K103">
        <f>IF(J103="Texas",J$2,1-J$2)</f>
        <v>0.224</v>
      </c>
      <c r="L103" t="s">
        <v>18</v>
      </c>
      <c r="M103">
        <f>1-0.516</f>
        <v>0.48399999999999999</v>
      </c>
      <c r="N103">
        <f>PRODUCT(C103,E103,G103,I103,K103,M103)</f>
        <v>0</v>
      </c>
      <c r="O103">
        <f>O$2+IF(Sheet1!I34=$B103,1,0)+IF(Sheet1!I35=$D103,1,0)+IF(Sheet1!I43=$F103,1.1,0)+IF(Sheet1!I44=$H103,1.1,0)+IF(Sheet1!I45=$J103,1.1,0)+IF(Sheet1!I48=$L103,1.11,0)</f>
        <v>17.22</v>
      </c>
      <c r="P103">
        <f>P$2+IF(Sheet1!J34=$B103,1,0)+IF(Sheet1!J35=$D103,1,0)+IF(Sheet1!J43=$F103,1.1,0)+IF(Sheet1!J44=$H103,1.1,0)+IF(Sheet1!J45=$J103,1.1,0)+IF(Sheet1!J48=$L103,1.11,0)</f>
        <v>23.32</v>
      </c>
      <c r="Q103">
        <f>Q$2+IF(Sheet1!K34=$B103,1,0)+IF(Sheet1!K35=$D103,1,0)+IF(Sheet1!K43=$F103,1.1,0)+IF(Sheet1!K44=$H103,1.1,0)+IF(Sheet1!K45=$J103,1.1,0)+IF(Sheet1!K48=$L103,1.11,0)</f>
        <v>23.32</v>
      </c>
      <c r="R103">
        <f>R$2+IF(Sheet1!L34=$B103,1,0)+IF(Sheet1!L35=$D103,1,0)+IF(Sheet1!L43=$F103,1.1,0)+IF(Sheet1!L44=$H103,1.1,0)+IF(Sheet1!L45=$J103,1.1,0)+IF(Sheet1!L48=$L103,1.11,0)</f>
        <v>23.32</v>
      </c>
      <c r="S103">
        <f>S$2+IF(Sheet1!M34=$B103,1,0)+IF(Sheet1!M35=$D103,1,0)+IF(Sheet1!M43=$F103,1.1,0)+IF(Sheet1!M44=$H103,1.1,0)+IF(Sheet1!M45=$J103,1.1,0)+IF(Sheet1!M48=$L103,1.11,0)</f>
        <v>22.32</v>
      </c>
      <c r="T103">
        <f>T$2+IF(Sheet1!N34=$B103,1,0)+IF(Sheet1!N35=$D103,1,0)+IF(Sheet1!N43=$F103,1.1,0)+IF(Sheet1!N44=$H103,1.1,0)+IF(Sheet1!N45=$J103,1.1,0)+IF(Sheet1!N48=$L103,1.11,0)</f>
        <v>23.42</v>
      </c>
      <c r="U103">
        <f>U$2+IF(Sheet1!O34=$B103,1,0)+IF(Sheet1!O35=$D103,1,0)+IF(Sheet1!O43=$F103,1.1,0)+IF(Sheet1!O44=$H103,1.1,0)+IF(Sheet1!O45=$J103,1.1,0)+IF(Sheet1!O48=$L103,1.11,0)</f>
        <v>23.32</v>
      </c>
      <c r="V103">
        <f>V$2+IF(Sheet1!P34=$B103,1,0)+IF(Sheet1!P35=$D103,1,0)+IF(Sheet1!P43=$F103,1.1,0)+IF(Sheet1!P44=$H103,1.1,0)+IF(Sheet1!P45=$J103,1.1,0)+IF(Sheet1!P48=$L103,1.11,0)</f>
        <v>20.32</v>
      </c>
      <c r="W103">
        <f>MAX(O103,P103,Q103,R103,S103,T103,U103,V103)</f>
        <v>23.42</v>
      </c>
      <c r="X103" t="str">
        <f>IF(Y103&gt;1,"Tie",IF(O103=W103,"Ryan",IF(P103=W103,"Becca",IF(Q103=W103,"Jason",IF(R103=W103,"Damon",IF(S103=W103,"Grandpa",IF(T103=W103,"Greta",IF(U103=W103,"Amber",IF(V103=W103,"Mom","nowinner")))))))))</f>
        <v>Greta</v>
      </c>
      <c r="Y103">
        <f>COUNTIF(O103:V103,W103)</f>
        <v>1</v>
      </c>
      <c r="Z103">
        <f>IF($X103=O$5,$N103,0)</f>
        <v>0</v>
      </c>
      <c r="AA103">
        <f>IF($X103=P$5,$N103,0)</f>
        <v>0</v>
      </c>
      <c r="AB103">
        <f>IF($X103=Q$5,$N103,0)</f>
        <v>0</v>
      </c>
      <c r="AC103">
        <f>IF($X103=R$5,$N103,0)</f>
        <v>0</v>
      </c>
      <c r="AD103">
        <f>IF($X103=S$5,$N103,0)</f>
        <v>0</v>
      </c>
      <c r="AE103">
        <f>IF($X103=T$5,$N103,0)</f>
        <v>0</v>
      </c>
      <c r="AF103">
        <f>IF($X103=U$5,$N103,0)</f>
        <v>0</v>
      </c>
      <c r="AG103">
        <f>IF($X103=V$5,$N103,0)</f>
        <v>0</v>
      </c>
      <c r="AH103">
        <f>IF(X103="Tie",N103,0)</f>
        <v>0</v>
      </c>
    </row>
    <row r="104" spans="1:38" hidden="1">
      <c r="A104">
        <v>50</v>
      </c>
      <c r="B104" t="s">
        <v>12</v>
      </c>
      <c r="C104">
        <f>IF(B104="Mississippi State",B$2,1-B$2)</f>
        <v>1</v>
      </c>
      <c r="D104" t="s">
        <v>26</v>
      </c>
      <c r="E104">
        <f>IF(D104="Kentucky",D$2,1-D$2)</f>
        <v>0</v>
      </c>
      <c r="F104" t="s">
        <v>16</v>
      </c>
      <c r="G104">
        <f>IF(F104="LSU",F$2,1-F$2)</f>
        <v>0.57499999999999996</v>
      </c>
      <c r="H104" t="s">
        <v>5</v>
      </c>
      <c r="I104">
        <f>IF(H104="Washington",H$2,1-H$2)</f>
        <v>0.443</v>
      </c>
      <c r="J104" t="s">
        <v>86</v>
      </c>
      <c r="K104">
        <f>IF(J104="Texas",J$2,1-J$2)</f>
        <v>0.224</v>
      </c>
      <c r="L104" t="s">
        <v>15</v>
      </c>
      <c r="M104">
        <v>0.51600000000000001</v>
      </c>
      <c r="N104">
        <f>PRODUCT(C104,E104,G104,I104,K104,M104)</f>
        <v>0</v>
      </c>
      <c r="O104">
        <f>O$2+IF(Sheet1!I34=$B104,1,0)+IF(Sheet1!I35=$D104,1,0)+IF(Sheet1!I43=$F104,1.1,0)+IF(Sheet1!I44=$H104,1.1,0)+IF(Sheet1!I45=$J104,1.1,0)+IF(Sheet1!I48=$L104,1.11,0)</f>
        <v>16.11</v>
      </c>
      <c r="P104">
        <f>P$2+IF(Sheet1!J34=$B104,1,0)+IF(Sheet1!J35=$D104,1,0)+IF(Sheet1!J43=$F104,1.1,0)+IF(Sheet1!J44=$H104,1.1,0)+IF(Sheet1!J45=$J104,1.1,0)+IF(Sheet1!J48=$L104,1.11,0)</f>
        <v>24.43</v>
      </c>
      <c r="Q104">
        <f>Q$2+IF(Sheet1!K34=$B104,1,0)+IF(Sheet1!K35=$D104,1,0)+IF(Sheet1!K43=$F104,1.1,0)+IF(Sheet1!K44=$H104,1.1,0)+IF(Sheet1!K45=$J104,1.1,0)+IF(Sheet1!K48=$L104,1.11,0)</f>
        <v>24.43</v>
      </c>
      <c r="R104">
        <f>R$2+IF(Sheet1!L34=$B104,1,0)+IF(Sheet1!L35=$D104,1,0)+IF(Sheet1!L43=$F104,1.1,0)+IF(Sheet1!L44=$H104,1.1,0)+IF(Sheet1!L45=$J104,1.1,0)+IF(Sheet1!L48=$L104,1.11,0)</f>
        <v>24.43</v>
      </c>
      <c r="S104">
        <f>S$2+IF(Sheet1!M34=$B104,1,0)+IF(Sheet1!M35=$D104,1,0)+IF(Sheet1!M43=$F104,1.1,0)+IF(Sheet1!M44=$H104,1.1,0)+IF(Sheet1!M45=$J104,1.1,0)+IF(Sheet1!M48=$L104,1.11,0)</f>
        <v>23.43</v>
      </c>
      <c r="T104">
        <f>T$2+IF(Sheet1!N34=$B104,1,0)+IF(Sheet1!N35=$D104,1,0)+IF(Sheet1!N43=$F104,1.1,0)+IF(Sheet1!N44=$H104,1.1,0)+IF(Sheet1!N45=$J104,1.1,0)+IF(Sheet1!N48=$L104,1.11,0)</f>
        <v>24.53</v>
      </c>
      <c r="U104">
        <f>U$2+IF(Sheet1!O34=$B104,1,0)+IF(Sheet1!O35=$D104,1,0)+IF(Sheet1!O43=$F104,1.1,0)+IF(Sheet1!O44=$H104,1.1,0)+IF(Sheet1!O45=$J104,1.1,0)+IF(Sheet1!O48=$L104,1.11,0)</f>
        <v>24.43</v>
      </c>
      <c r="V104">
        <f>V$2+IF(Sheet1!P34=$B104,1,0)+IF(Sheet1!P35=$D104,1,0)+IF(Sheet1!P43=$F104,1.1,0)+IF(Sheet1!P44=$H104,1.1,0)+IF(Sheet1!P45=$J104,1.1,0)+IF(Sheet1!P48=$L104,1.11,0)</f>
        <v>21.43</v>
      </c>
      <c r="W104">
        <f>MAX(O104,P104,Q104,R104,S104,T104,U104,V104)</f>
        <v>24.53</v>
      </c>
      <c r="X104" t="str">
        <f>IF(Y104&gt;1,"Tie",IF(O104=W104,"Ryan",IF(P104=W104,"Becca",IF(Q104=W104,"Jason",IF(R104=W104,"Damon",IF(S104=W104,"Grandpa",IF(T104=W104,"Greta",IF(U104=W104,"Amber",IF(V104=W104,"Mom","nowinner")))))))))</f>
        <v>Greta</v>
      </c>
      <c r="Y104">
        <f>COUNTIF(O104:V104,W104)</f>
        <v>1</v>
      </c>
      <c r="Z104">
        <f>IF($X104=O$5,$N104,0)</f>
        <v>0</v>
      </c>
      <c r="AA104">
        <f>IF($X104=P$5,$N104,0)</f>
        <v>0</v>
      </c>
      <c r="AB104">
        <f>IF($X104=Q$5,$N104,0)</f>
        <v>0</v>
      </c>
      <c r="AC104">
        <f>IF($X104=R$5,$N104,0)</f>
        <v>0</v>
      </c>
      <c r="AD104">
        <f>IF($X104=S$5,$N104,0)</f>
        <v>0</v>
      </c>
      <c r="AE104">
        <f>IF($X104=T$5,$N104,0)</f>
        <v>0</v>
      </c>
      <c r="AF104">
        <f>IF($X104=U$5,$N104,0)</f>
        <v>0</v>
      </c>
      <c r="AG104">
        <f>IF($X104=V$5,$N104,0)</f>
        <v>0</v>
      </c>
      <c r="AH104">
        <f>IF(X104="Tie",N104,0)</f>
        <v>0</v>
      </c>
    </row>
    <row r="105" spans="1:38" hidden="1">
      <c r="A105">
        <v>100</v>
      </c>
      <c r="B105" t="s">
        <v>12</v>
      </c>
      <c r="C105">
        <f>IF(B105="Mississippi State",B$2,1-B$2)</f>
        <v>1</v>
      </c>
      <c r="D105" t="s">
        <v>26</v>
      </c>
      <c r="E105">
        <f>IF(D105="Kentucky",D$2,1-D$2)</f>
        <v>0</v>
      </c>
      <c r="F105" t="s">
        <v>16</v>
      </c>
      <c r="G105">
        <f>IF(F105="LSU",F$2,1-F$2)</f>
        <v>0.57499999999999996</v>
      </c>
      <c r="H105" t="s">
        <v>5</v>
      </c>
      <c r="I105">
        <f>IF(H105="Washington",H$2,1-H$2)</f>
        <v>0.443</v>
      </c>
      <c r="J105" t="s">
        <v>86</v>
      </c>
      <c r="K105">
        <f>IF(J105="Texas",J$2,1-J$2)</f>
        <v>0.224</v>
      </c>
      <c r="L105" t="s">
        <v>34</v>
      </c>
      <c r="M105">
        <v>0</v>
      </c>
      <c r="N105">
        <f>PRODUCT(C105,E105,G105,I105,K105,M105)</f>
        <v>0</v>
      </c>
      <c r="O105">
        <f>O$2+IF(Sheet1!I34=$B105,1,0)+IF(Sheet1!I35=$D105,1,0)+IF(Sheet1!I43=$F105,1.1,0)+IF(Sheet1!I44=$H105,1.1,0)+IF(Sheet1!I45=$J105,1.1,0)+IF(Sheet1!I48=$L105,1.11,0)</f>
        <v>16.11</v>
      </c>
      <c r="P105">
        <f>P$2+IF(Sheet1!J34=$B105,1,0)+IF(Sheet1!J35=$D105,1,0)+IF(Sheet1!J43=$F105,1.1,0)+IF(Sheet1!J44=$H105,1.1,0)+IF(Sheet1!J45=$J105,1.1,0)+IF(Sheet1!J48=$L105,1.11,0)</f>
        <v>23.32</v>
      </c>
      <c r="Q105">
        <f>Q$2+IF(Sheet1!K34=$B105,1,0)+IF(Sheet1!K35=$D105,1,0)+IF(Sheet1!K43=$F105,1.1,0)+IF(Sheet1!K44=$H105,1.1,0)+IF(Sheet1!K45=$J105,1.1,0)+IF(Sheet1!K48=$L105,1.11,0)</f>
        <v>23.32</v>
      </c>
      <c r="R105">
        <f>R$2+IF(Sheet1!L34=$B105,1,0)+IF(Sheet1!L35=$D105,1,0)+IF(Sheet1!L43=$F105,1.1,0)+IF(Sheet1!L44=$H105,1.1,0)+IF(Sheet1!L45=$J105,1.1,0)+IF(Sheet1!L48=$L105,1.11,0)</f>
        <v>23.32</v>
      </c>
      <c r="S105">
        <f>S$2+IF(Sheet1!M34=$B105,1,0)+IF(Sheet1!M35=$D105,1,0)+IF(Sheet1!M43=$F105,1.1,0)+IF(Sheet1!M44=$H105,1.1,0)+IF(Sheet1!M45=$J105,1.1,0)+IF(Sheet1!M48=$L105,1.11,0)</f>
        <v>22.32</v>
      </c>
      <c r="T105">
        <f>T$2+IF(Sheet1!N34=$B105,1,0)+IF(Sheet1!N35=$D105,1,0)+IF(Sheet1!N43=$F105,1.1,0)+IF(Sheet1!N44=$H105,1.1,0)+IF(Sheet1!N45=$J105,1.1,0)+IF(Sheet1!N48=$L105,1.11,0)</f>
        <v>23.42</v>
      </c>
      <c r="U105">
        <f>U$2+IF(Sheet1!O34=$B105,1,0)+IF(Sheet1!O35=$D105,1,0)+IF(Sheet1!O43=$F105,1.1,0)+IF(Sheet1!O44=$H105,1.1,0)+IF(Sheet1!O45=$J105,1.1,0)+IF(Sheet1!O48=$L105,1.11,0)</f>
        <v>23.32</v>
      </c>
      <c r="V105">
        <f>V$2+IF(Sheet1!P34=$B105,1,0)+IF(Sheet1!P35=$D105,1,0)+IF(Sheet1!P43=$F105,1.1,0)+IF(Sheet1!P44=$H105,1.1,0)+IF(Sheet1!P45=$J105,1.1,0)+IF(Sheet1!P48=$L105,1.11,0)</f>
        <v>20.32</v>
      </c>
      <c r="W105">
        <f>MAX(O105,P105,Q105,R105,S105,T105,U105,V105)</f>
        <v>23.42</v>
      </c>
      <c r="X105" t="str">
        <f>IF(Y105&gt;1,"Tie",IF(O105=W105,"Ryan",IF(P105=W105,"Becca",IF(Q105=W105,"Jason",IF(R105=W105,"Damon",IF(S105=W105,"Grandpa",IF(T105=W105,"Greta",IF(U105=W105,"Amber",IF(V105=W105,"Mom","nowinner")))))))))</f>
        <v>Greta</v>
      </c>
      <c r="Y105">
        <f>COUNTIF(O105:V105,W105)</f>
        <v>1</v>
      </c>
      <c r="Z105">
        <f>IF($X105=O$5,$N105,0)</f>
        <v>0</v>
      </c>
      <c r="AA105">
        <f>IF($X105=P$5,$N105,0)</f>
        <v>0</v>
      </c>
      <c r="AB105">
        <f>IF($X105=Q$5,$N105,0)</f>
        <v>0</v>
      </c>
      <c r="AC105">
        <f>IF($X105=R$5,$N105,0)</f>
        <v>0</v>
      </c>
      <c r="AD105">
        <f>IF($X105=S$5,$N105,0)</f>
        <v>0</v>
      </c>
      <c r="AE105">
        <f>IF($X105=T$5,$N105,0)</f>
        <v>0</v>
      </c>
      <c r="AF105">
        <f>IF($X105=U$5,$N105,0)</f>
        <v>0</v>
      </c>
      <c r="AG105">
        <f>IF($X105=V$5,$N105,0)</f>
        <v>0</v>
      </c>
      <c r="AH105">
        <f>IF(X105="Tie",N105,0)</f>
        <v>0</v>
      </c>
    </row>
    <row r="106" spans="1:38" hidden="1">
      <c r="A106">
        <v>101</v>
      </c>
      <c r="B106" t="s">
        <v>12</v>
      </c>
      <c r="C106">
        <f>IF(B106="Mississippi State",B$2,1-B$2)</f>
        <v>1</v>
      </c>
      <c r="D106" t="s">
        <v>26</v>
      </c>
      <c r="E106">
        <f>IF(D106="Kentucky",D$2,1-D$2)</f>
        <v>0</v>
      </c>
      <c r="F106" t="s">
        <v>16</v>
      </c>
      <c r="G106">
        <f>IF(F106="LSU",F$2,1-F$2)</f>
        <v>0.57499999999999996</v>
      </c>
      <c r="H106" t="s">
        <v>5</v>
      </c>
      <c r="I106">
        <f>IF(H106="Washington",H$2,1-H$2)</f>
        <v>0.443</v>
      </c>
      <c r="J106" t="s">
        <v>28</v>
      </c>
      <c r="K106">
        <f>IF(J106="Texas",J$2,1-J$2)</f>
        <v>0.77600000000000002</v>
      </c>
      <c r="L106" t="s">
        <v>103</v>
      </c>
      <c r="M106">
        <v>0</v>
      </c>
      <c r="N106">
        <f>PRODUCT(C106,E106,G106,I106,K106,M106)</f>
        <v>0</v>
      </c>
      <c r="O106">
        <f>O$2+IF(Sheet1!I34=$B106,1,0)+IF(Sheet1!I35=$D106,1,0)+IF(Sheet1!I43=$F106,1.1,0)+IF(Sheet1!I44=$H106,1.1,0)+IF(Sheet1!I45=$J106,1.1,0)+IF(Sheet1!I48=$L106,1.11,0)</f>
        <v>17.21</v>
      </c>
      <c r="P106">
        <f>P$2+IF(Sheet1!J34=$B106,1,0)+IF(Sheet1!J35=$D106,1,0)+IF(Sheet1!J43=$F106,1.1,0)+IF(Sheet1!J44=$H106,1.1,0)+IF(Sheet1!J45=$J106,1.1,0)+IF(Sheet1!J48=$L106,1.11,0)</f>
        <v>24.42</v>
      </c>
      <c r="Q106">
        <f>Q$2+IF(Sheet1!K34=$B106,1,0)+IF(Sheet1!K35=$D106,1,0)+IF(Sheet1!K43=$F106,1.1,0)+IF(Sheet1!K44=$H106,1.1,0)+IF(Sheet1!K45=$J106,1.1,0)+IF(Sheet1!K48=$L106,1.11,0)</f>
        <v>24.42</v>
      </c>
      <c r="R106">
        <f>R$2+IF(Sheet1!L34=$B106,1,0)+IF(Sheet1!L35=$D106,1,0)+IF(Sheet1!L43=$F106,1.1,0)+IF(Sheet1!L44=$H106,1.1,0)+IF(Sheet1!L45=$J106,1.1,0)+IF(Sheet1!L48=$L106,1.11,0)</f>
        <v>24.42</v>
      </c>
      <c r="S106">
        <f>S$2+IF(Sheet1!M34=$B106,1,0)+IF(Sheet1!M35=$D106,1,0)+IF(Sheet1!M43=$F106,1.1,0)+IF(Sheet1!M44=$H106,1.1,0)+IF(Sheet1!M45=$J106,1.1,0)+IF(Sheet1!M48=$L106,1.11,0)</f>
        <v>23.42</v>
      </c>
      <c r="T106">
        <f>T$2+IF(Sheet1!N34=$B106,1,0)+IF(Sheet1!N35=$D106,1,0)+IF(Sheet1!N43=$F106,1.1,0)+IF(Sheet1!N44=$H106,1.1,0)+IF(Sheet1!N45=$J106,1.1,0)+IF(Sheet1!N48=$L106,1.11,0)</f>
        <v>22.32</v>
      </c>
      <c r="U106">
        <f>U$2+IF(Sheet1!O34=$B106,1,0)+IF(Sheet1!O35=$D106,1,0)+IF(Sheet1!O43=$F106,1.1,0)+IF(Sheet1!O44=$H106,1.1,0)+IF(Sheet1!O45=$J106,1.1,0)+IF(Sheet1!O48=$L106,1.11,0)</f>
        <v>24.42</v>
      </c>
      <c r="V106">
        <f>V$2+IF(Sheet1!P34=$B106,1,0)+IF(Sheet1!P35=$D106,1,0)+IF(Sheet1!P43=$F106,1.1,0)+IF(Sheet1!P44=$H106,1.1,0)+IF(Sheet1!P45=$J106,1.1,0)+IF(Sheet1!P48=$L106,1.11,0)</f>
        <v>19.22</v>
      </c>
      <c r="W106">
        <f>MAX(O106,P106,Q106,R106,S106,T106,U106,V106)</f>
        <v>24.42</v>
      </c>
      <c r="X106" t="str">
        <f>IF(Y106&gt;1,"Tie",IF(O106=W106,"Ryan",IF(P106=W106,"Becca",IF(Q106=W106,"Jason",IF(R106=W106,"Damon",IF(S106=W106,"Grandpa",IF(T106=W106,"Greta",IF(U106=W106,"Amber",IF(V106=W106,"Mom","nowinner")))))))))</f>
        <v>Tie</v>
      </c>
      <c r="Y106">
        <f>COUNTIF(O106:V106,W106)</f>
        <v>4</v>
      </c>
      <c r="Z106">
        <f>IF($X106=O$5,$N106,0)</f>
        <v>0</v>
      </c>
      <c r="AA106">
        <f>IF($X106=P$5,$N106,0)</f>
        <v>0</v>
      </c>
      <c r="AB106">
        <f>IF($X106=Q$5,$N106,0)</f>
        <v>0</v>
      </c>
      <c r="AC106">
        <f>IF($X106=R$5,$N106,0)</f>
        <v>0</v>
      </c>
      <c r="AD106">
        <f>IF($X106=S$5,$N106,0)</f>
        <v>0</v>
      </c>
      <c r="AE106">
        <f>IF($X106=T$5,$N106,0)</f>
        <v>0</v>
      </c>
      <c r="AF106">
        <f>IF($X106=U$5,$N106,0)</f>
        <v>0</v>
      </c>
      <c r="AG106">
        <f>IF($X106=V$5,$N106,0)</f>
        <v>0</v>
      </c>
      <c r="AH106">
        <f>IF(X106="Tie",N106,0)</f>
        <v>0</v>
      </c>
    </row>
    <row r="107" spans="1:38" hidden="1">
      <c r="A107">
        <v>51</v>
      </c>
      <c r="B107" t="s">
        <v>12</v>
      </c>
      <c r="C107">
        <f>IF(B107="Mississippi State",B$2,1-B$2)</f>
        <v>1</v>
      </c>
      <c r="D107" t="s">
        <v>26</v>
      </c>
      <c r="E107">
        <f>IF(D107="Kentucky",D$2,1-D$2)</f>
        <v>0</v>
      </c>
      <c r="F107" t="s">
        <v>16</v>
      </c>
      <c r="G107">
        <f>IF(F107="LSU",F$2,1-F$2)</f>
        <v>0.57499999999999996</v>
      </c>
      <c r="H107" t="s">
        <v>5</v>
      </c>
      <c r="I107">
        <f>IF(H107="Washington",H$2,1-H$2)</f>
        <v>0.443</v>
      </c>
      <c r="J107" t="s">
        <v>28</v>
      </c>
      <c r="K107">
        <f>IF(J107="Texas",J$2,1-J$2)</f>
        <v>0.77600000000000002</v>
      </c>
      <c r="L107" t="s">
        <v>18</v>
      </c>
      <c r="M107">
        <f>1-0.516</f>
        <v>0.48399999999999999</v>
      </c>
      <c r="N107">
        <f>PRODUCT(C107,E107,G107,I107,K107,M107)</f>
        <v>0</v>
      </c>
      <c r="O107">
        <f>O$2+IF(Sheet1!I34=$B107,1,0)+IF(Sheet1!I35=$D107,1,0)+IF(Sheet1!I43=$F107,1.1,0)+IF(Sheet1!I44=$H107,1.1,0)+IF(Sheet1!I45=$J107,1.1,0)+IF(Sheet1!I48=$L107,1.11,0)</f>
        <v>18.32</v>
      </c>
      <c r="P107">
        <f>P$2+IF(Sheet1!J34=$B107,1,0)+IF(Sheet1!J35=$D107,1,0)+IF(Sheet1!J43=$F107,1.1,0)+IF(Sheet1!J44=$H107,1.1,0)+IF(Sheet1!J45=$J107,1.1,0)+IF(Sheet1!J48=$L107,1.11,0)</f>
        <v>24.42</v>
      </c>
      <c r="Q107">
        <f>Q$2+IF(Sheet1!K34=$B107,1,0)+IF(Sheet1!K35=$D107,1,0)+IF(Sheet1!K43=$F107,1.1,0)+IF(Sheet1!K44=$H107,1.1,0)+IF(Sheet1!K45=$J107,1.1,0)+IF(Sheet1!K48=$L107,1.11,0)</f>
        <v>24.42</v>
      </c>
      <c r="R107">
        <f>R$2+IF(Sheet1!L34=$B107,1,0)+IF(Sheet1!L35=$D107,1,0)+IF(Sheet1!L43=$F107,1.1,0)+IF(Sheet1!L44=$H107,1.1,0)+IF(Sheet1!L45=$J107,1.1,0)+IF(Sheet1!L48=$L107,1.11,0)</f>
        <v>24.42</v>
      </c>
      <c r="S107">
        <f>S$2+IF(Sheet1!M34=$B107,1,0)+IF(Sheet1!M35=$D107,1,0)+IF(Sheet1!M43=$F107,1.1,0)+IF(Sheet1!M44=$H107,1.1,0)+IF(Sheet1!M45=$J107,1.1,0)+IF(Sheet1!M48=$L107,1.11,0)</f>
        <v>23.42</v>
      </c>
      <c r="T107">
        <f>T$2+IF(Sheet1!N34=$B107,1,0)+IF(Sheet1!N35=$D107,1,0)+IF(Sheet1!N43=$F107,1.1,0)+IF(Sheet1!N44=$H107,1.1,0)+IF(Sheet1!N45=$J107,1.1,0)+IF(Sheet1!N48=$L107,1.11,0)</f>
        <v>22.32</v>
      </c>
      <c r="U107">
        <f>U$2+IF(Sheet1!O34=$B107,1,0)+IF(Sheet1!O35=$D107,1,0)+IF(Sheet1!O43=$F107,1.1,0)+IF(Sheet1!O44=$H107,1.1,0)+IF(Sheet1!O45=$J107,1.1,0)+IF(Sheet1!O48=$L107,1.11,0)</f>
        <v>24.42</v>
      </c>
      <c r="V107">
        <f>V$2+IF(Sheet1!P34=$B107,1,0)+IF(Sheet1!P35=$D107,1,0)+IF(Sheet1!P43=$F107,1.1,0)+IF(Sheet1!P44=$H107,1.1,0)+IF(Sheet1!P45=$J107,1.1,0)+IF(Sheet1!P48=$L107,1.11,0)</f>
        <v>19.22</v>
      </c>
      <c r="W107">
        <f>MAX(O107,P107,Q107,R107,S107,T107,U107,V107)</f>
        <v>24.42</v>
      </c>
      <c r="X107" t="str">
        <f>IF(Y107&gt;1,"Tie",IF(O107=W107,"Ryan",IF(P107=W107,"Becca",IF(Q107=W107,"Jason",IF(R107=W107,"Damon",IF(S107=W107,"Grandpa",IF(T107=W107,"Greta",IF(U107=W107,"Amber",IF(V107=W107,"Mom","nowinner")))))))))</f>
        <v>Tie</v>
      </c>
      <c r="Y107">
        <f>COUNTIF(O107:V107,W107)</f>
        <v>4</v>
      </c>
      <c r="Z107">
        <f>IF($X107=O$5,$N107,0)</f>
        <v>0</v>
      </c>
      <c r="AA107">
        <f>IF($X107=P$5,$N107,0)</f>
        <v>0</v>
      </c>
      <c r="AB107">
        <f>IF($X107=Q$5,$N107,0)</f>
        <v>0</v>
      </c>
      <c r="AC107">
        <f>IF($X107=R$5,$N107,0)</f>
        <v>0</v>
      </c>
      <c r="AD107">
        <f>IF($X107=S$5,$N107,0)</f>
        <v>0</v>
      </c>
      <c r="AE107">
        <f>IF($X107=T$5,$N107,0)</f>
        <v>0</v>
      </c>
      <c r="AF107">
        <f>IF($X107=U$5,$N107,0)</f>
        <v>0</v>
      </c>
      <c r="AG107">
        <f>IF($X107=V$5,$N107,0)</f>
        <v>0</v>
      </c>
      <c r="AH107">
        <f>IF(X107="Tie",N107,0)</f>
        <v>0</v>
      </c>
      <c r="AI107" t="s">
        <v>171</v>
      </c>
      <c r="AJ107" t="s">
        <v>171</v>
      </c>
      <c r="AK107" t="s">
        <v>171</v>
      </c>
      <c r="AL107" t="s">
        <v>171</v>
      </c>
    </row>
    <row r="108" spans="1:38" hidden="1">
      <c r="A108">
        <v>52</v>
      </c>
      <c r="B108" t="s">
        <v>12</v>
      </c>
      <c r="C108">
        <f>IF(B108="Mississippi State",B$2,1-B$2)</f>
        <v>1</v>
      </c>
      <c r="D108" t="s">
        <v>26</v>
      </c>
      <c r="E108">
        <f>IF(D108="Kentucky",D$2,1-D$2)</f>
        <v>0</v>
      </c>
      <c r="F108" t="s">
        <v>16</v>
      </c>
      <c r="G108">
        <f>IF(F108="LSU",F$2,1-F$2)</f>
        <v>0.57499999999999996</v>
      </c>
      <c r="H108" t="s">
        <v>5</v>
      </c>
      <c r="I108">
        <f>IF(H108="Washington",H$2,1-H$2)</f>
        <v>0.443</v>
      </c>
      <c r="J108" t="s">
        <v>28</v>
      </c>
      <c r="K108">
        <f>IF(J108="Texas",J$2,1-J$2)</f>
        <v>0.77600000000000002</v>
      </c>
      <c r="L108" t="s">
        <v>15</v>
      </c>
      <c r="M108">
        <v>0.51600000000000001</v>
      </c>
      <c r="N108">
        <f>PRODUCT(C108,E108,G108,I108,K108,M108)</f>
        <v>0</v>
      </c>
      <c r="O108">
        <f>O$2+IF(Sheet1!I34=$B108,1,0)+IF(Sheet1!I35=$D108,1,0)+IF(Sheet1!I43=$F108,1.1,0)+IF(Sheet1!I44=$H108,1.1,0)+IF(Sheet1!I45=$J108,1.1,0)+IF(Sheet1!I48=$L108,1.11,0)</f>
        <v>17.21</v>
      </c>
      <c r="P108">
        <f>P$2+IF(Sheet1!J34=$B108,1,0)+IF(Sheet1!J35=$D108,1,0)+IF(Sheet1!J43=$F108,1.1,0)+IF(Sheet1!J44=$H108,1.1,0)+IF(Sheet1!J45=$J108,1.1,0)+IF(Sheet1!J48=$L108,1.11,0)</f>
        <v>25.53</v>
      </c>
      <c r="Q108">
        <f>Q$2+IF(Sheet1!K34=$B108,1,0)+IF(Sheet1!K35=$D108,1,0)+IF(Sheet1!K43=$F108,1.1,0)+IF(Sheet1!K44=$H108,1.1,0)+IF(Sheet1!K45=$J108,1.1,0)+IF(Sheet1!K48=$L108,1.11,0)</f>
        <v>25.53</v>
      </c>
      <c r="R108">
        <f>R$2+IF(Sheet1!L34=$B108,1,0)+IF(Sheet1!L35=$D108,1,0)+IF(Sheet1!L43=$F108,1.1,0)+IF(Sheet1!L44=$H108,1.1,0)+IF(Sheet1!L45=$J108,1.1,0)+IF(Sheet1!L48=$L108,1.11,0)</f>
        <v>25.53</v>
      </c>
      <c r="S108">
        <f>S$2+IF(Sheet1!M34=$B108,1,0)+IF(Sheet1!M35=$D108,1,0)+IF(Sheet1!M43=$F108,1.1,0)+IF(Sheet1!M44=$H108,1.1,0)+IF(Sheet1!M45=$J108,1.1,0)+IF(Sheet1!M48=$L108,1.11,0)</f>
        <v>24.53</v>
      </c>
      <c r="T108">
        <f>T$2+IF(Sheet1!N34=$B108,1,0)+IF(Sheet1!N35=$D108,1,0)+IF(Sheet1!N43=$F108,1.1,0)+IF(Sheet1!N44=$H108,1.1,0)+IF(Sheet1!N45=$J108,1.1,0)+IF(Sheet1!N48=$L108,1.11,0)</f>
        <v>23.43</v>
      </c>
      <c r="U108">
        <f>U$2+IF(Sheet1!O34=$B108,1,0)+IF(Sheet1!O35=$D108,1,0)+IF(Sheet1!O43=$F108,1.1,0)+IF(Sheet1!O44=$H108,1.1,0)+IF(Sheet1!O45=$J108,1.1,0)+IF(Sheet1!O48=$L108,1.11,0)</f>
        <v>25.53</v>
      </c>
      <c r="V108">
        <f>V$2+IF(Sheet1!P34=$B108,1,0)+IF(Sheet1!P35=$D108,1,0)+IF(Sheet1!P43=$F108,1.1,0)+IF(Sheet1!P44=$H108,1.1,0)+IF(Sheet1!P45=$J108,1.1,0)+IF(Sheet1!P48=$L108,1.11,0)</f>
        <v>20.329999999999998</v>
      </c>
      <c r="W108">
        <f>MAX(O108,P108,Q108,R108,S108,T108,U108,V108)</f>
        <v>25.53</v>
      </c>
      <c r="X108" t="str">
        <f>IF(Y108&gt;1,"Tie",IF(O108=W108,"Ryan",IF(P108=W108,"Becca",IF(Q108=W108,"Jason",IF(R108=W108,"Damon",IF(S108=W108,"Grandpa",IF(T108=W108,"Greta",IF(U108=W108,"Amber",IF(V108=W108,"Mom","nowinner")))))))))</f>
        <v>Tie</v>
      </c>
      <c r="Y108">
        <f>COUNTIF(O108:V108,W108)</f>
        <v>4</v>
      </c>
      <c r="Z108">
        <f>IF($X108=O$5,$N108,0)</f>
        <v>0</v>
      </c>
      <c r="AA108">
        <f>IF($X108=P$5,$N108,0)</f>
        <v>0</v>
      </c>
      <c r="AB108">
        <f>IF($X108=Q$5,$N108,0)</f>
        <v>0</v>
      </c>
      <c r="AC108">
        <f>IF($X108=R$5,$N108,0)</f>
        <v>0</v>
      </c>
      <c r="AD108">
        <f>IF($X108=S$5,$N108,0)</f>
        <v>0</v>
      </c>
      <c r="AE108">
        <f>IF($X108=T$5,$N108,0)</f>
        <v>0</v>
      </c>
      <c r="AF108">
        <f>IF($X108=U$5,$N108,0)</f>
        <v>0</v>
      </c>
      <c r="AG108">
        <f>IF($X108=V$5,$N108,0)</f>
        <v>0</v>
      </c>
      <c r="AH108">
        <f>IF(X108="Tie",N108,0)</f>
        <v>0</v>
      </c>
      <c r="AI108" t="s">
        <v>171</v>
      </c>
      <c r="AJ108" t="s">
        <v>171</v>
      </c>
      <c r="AK108" t="s">
        <v>171</v>
      </c>
      <c r="AL108" t="s">
        <v>171</v>
      </c>
    </row>
    <row r="109" spans="1:38" hidden="1">
      <c r="A109">
        <v>104</v>
      </c>
      <c r="B109" t="s">
        <v>12</v>
      </c>
      <c r="C109">
        <f>IF(B109="Mississippi State",B$2,1-B$2)</f>
        <v>1</v>
      </c>
      <c r="D109" t="s">
        <v>26</v>
      </c>
      <c r="E109">
        <f>IF(D109="Kentucky",D$2,1-D$2)</f>
        <v>0</v>
      </c>
      <c r="F109" t="s">
        <v>16</v>
      </c>
      <c r="G109">
        <f>IF(F109="LSU",F$2,1-F$2)</f>
        <v>0.57499999999999996</v>
      </c>
      <c r="H109" t="s">
        <v>5</v>
      </c>
      <c r="I109">
        <f>IF(H109="Washington",H$2,1-H$2)</f>
        <v>0.443</v>
      </c>
      <c r="J109" t="s">
        <v>28</v>
      </c>
      <c r="K109">
        <f>IF(J109="Texas",J$2,1-J$2)</f>
        <v>0.77600000000000002</v>
      </c>
      <c r="L109" t="s">
        <v>34</v>
      </c>
      <c r="M109">
        <v>0</v>
      </c>
      <c r="N109">
        <f>PRODUCT(C109,E109,G109,I109,K109,M109)</f>
        <v>0</v>
      </c>
      <c r="O109">
        <f>O$2+IF(Sheet1!I34=$B109,1,0)+IF(Sheet1!I35=$D109,1,0)+IF(Sheet1!I43=$F109,1.1,0)+IF(Sheet1!I44=$H109,1.1,0)+IF(Sheet1!I45=$J109,1.1,0)+IF(Sheet1!I48=$L109,1.11,0)</f>
        <v>17.21</v>
      </c>
      <c r="P109">
        <f>P$2+IF(Sheet1!J34=$B109,1,0)+IF(Sheet1!J35=$D109,1,0)+IF(Sheet1!J43=$F109,1.1,0)+IF(Sheet1!J44=$H109,1.1,0)+IF(Sheet1!J45=$J109,1.1,0)+IF(Sheet1!J48=$L109,1.11,0)</f>
        <v>24.42</v>
      </c>
      <c r="Q109">
        <f>Q$2+IF(Sheet1!K34=$B109,1,0)+IF(Sheet1!K35=$D109,1,0)+IF(Sheet1!K43=$F109,1.1,0)+IF(Sheet1!K44=$H109,1.1,0)+IF(Sheet1!K45=$J109,1.1,0)+IF(Sheet1!K48=$L109,1.11,0)</f>
        <v>24.42</v>
      </c>
      <c r="R109">
        <f>R$2+IF(Sheet1!L34=$B109,1,0)+IF(Sheet1!L35=$D109,1,0)+IF(Sheet1!L43=$F109,1.1,0)+IF(Sheet1!L44=$H109,1.1,0)+IF(Sheet1!L45=$J109,1.1,0)+IF(Sheet1!L48=$L109,1.11,0)</f>
        <v>24.42</v>
      </c>
      <c r="S109">
        <f>S$2+IF(Sheet1!M34=$B109,1,0)+IF(Sheet1!M35=$D109,1,0)+IF(Sheet1!M43=$F109,1.1,0)+IF(Sheet1!M44=$H109,1.1,0)+IF(Sheet1!M45=$J109,1.1,0)+IF(Sheet1!M48=$L109,1.11,0)</f>
        <v>23.42</v>
      </c>
      <c r="T109">
        <f>T$2+IF(Sheet1!N34=$B109,1,0)+IF(Sheet1!N35=$D109,1,0)+IF(Sheet1!N43=$F109,1.1,0)+IF(Sheet1!N44=$H109,1.1,0)+IF(Sheet1!N45=$J109,1.1,0)+IF(Sheet1!N48=$L109,1.11,0)</f>
        <v>22.32</v>
      </c>
      <c r="U109">
        <f>U$2+IF(Sheet1!O34=$B109,1,0)+IF(Sheet1!O35=$D109,1,0)+IF(Sheet1!O43=$F109,1.1,0)+IF(Sheet1!O44=$H109,1.1,0)+IF(Sheet1!O45=$J109,1.1,0)+IF(Sheet1!O48=$L109,1.11,0)</f>
        <v>24.42</v>
      </c>
      <c r="V109">
        <f>V$2+IF(Sheet1!P34=$B109,1,0)+IF(Sheet1!P35=$D109,1,0)+IF(Sheet1!P43=$F109,1.1,0)+IF(Sheet1!P44=$H109,1.1,0)+IF(Sheet1!P45=$J109,1.1,0)+IF(Sheet1!P48=$L109,1.11,0)</f>
        <v>19.22</v>
      </c>
      <c r="W109">
        <f>MAX(O109,P109,Q109,R109,S109,T109,U109,V109)</f>
        <v>24.42</v>
      </c>
      <c r="X109" t="str">
        <f>IF(Y109&gt;1,"Tie",IF(O109=W109,"Ryan",IF(P109=W109,"Becca",IF(Q109=W109,"Jason",IF(R109=W109,"Damon",IF(S109=W109,"Grandpa",IF(T109=W109,"Greta",IF(U109=W109,"Amber",IF(V109=W109,"Mom","nowinner")))))))))</f>
        <v>Tie</v>
      </c>
      <c r="Y109">
        <f>COUNTIF(O109:V109,W109)</f>
        <v>4</v>
      </c>
      <c r="Z109">
        <f>IF($X109=O$5,$N109,0)</f>
        <v>0</v>
      </c>
      <c r="AA109">
        <f>IF($X109=P$5,$N109,0)</f>
        <v>0</v>
      </c>
      <c r="AB109">
        <f>IF($X109=Q$5,$N109,0)</f>
        <v>0</v>
      </c>
      <c r="AC109">
        <f>IF($X109=R$5,$N109,0)</f>
        <v>0</v>
      </c>
      <c r="AD109">
        <f>IF($X109=S$5,$N109,0)</f>
        <v>0</v>
      </c>
      <c r="AE109">
        <f>IF($X109=T$5,$N109,0)</f>
        <v>0</v>
      </c>
      <c r="AF109">
        <f>IF($X109=U$5,$N109,0)</f>
        <v>0</v>
      </c>
      <c r="AG109">
        <f>IF($X109=V$5,$N109,0)</f>
        <v>0</v>
      </c>
      <c r="AH109">
        <f>IF(X109="Tie",N109,0)</f>
        <v>0</v>
      </c>
    </row>
    <row r="110" spans="1:38" hidden="1">
      <c r="A110">
        <v>105</v>
      </c>
      <c r="B110" t="s">
        <v>12</v>
      </c>
      <c r="C110">
        <f>IF(B110="Mississippi State",B$2,1-B$2)</f>
        <v>1</v>
      </c>
      <c r="D110" t="s">
        <v>26</v>
      </c>
      <c r="E110">
        <f>IF(D110="Kentucky",D$2,1-D$2)</f>
        <v>0</v>
      </c>
      <c r="F110" t="s">
        <v>16</v>
      </c>
      <c r="G110">
        <f>IF(F110="LSU",F$2,1-F$2)</f>
        <v>0.57499999999999996</v>
      </c>
      <c r="H110" t="s">
        <v>14</v>
      </c>
      <c r="I110">
        <f>IF(H110="Washington",H$2,1-H$2)</f>
        <v>0.55699999999999994</v>
      </c>
      <c r="J110" t="s">
        <v>86</v>
      </c>
      <c r="K110">
        <f>IF(J110="Texas",J$2,1-J$2)</f>
        <v>0.224</v>
      </c>
      <c r="L110" t="s">
        <v>103</v>
      </c>
      <c r="M110">
        <v>0</v>
      </c>
      <c r="N110">
        <f>PRODUCT(C110,E110,G110,I110,K110,M110)</f>
        <v>0</v>
      </c>
      <c r="O110">
        <f>O$2+IF(Sheet1!I34=$B110,1,0)+IF(Sheet1!I35=$D110,1,0)+IF(Sheet1!I43=$F110,1.1,0)+IF(Sheet1!I44=$H110,1.1,0)+IF(Sheet1!I45=$J110,1.1,0)+IF(Sheet1!I48=$L110,1.11,0)</f>
        <v>17.21</v>
      </c>
      <c r="P110">
        <f>P$2+IF(Sheet1!J34=$B110,1,0)+IF(Sheet1!J35=$D110,1,0)+IF(Sheet1!J43=$F110,1.1,0)+IF(Sheet1!J44=$H110,1.1,0)+IF(Sheet1!J45=$J110,1.1,0)+IF(Sheet1!J48=$L110,1.11,0)</f>
        <v>24.42</v>
      </c>
      <c r="Q110">
        <f>Q$2+IF(Sheet1!K34=$B110,1,0)+IF(Sheet1!K35=$D110,1,0)+IF(Sheet1!K43=$F110,1.1,0)+IF(Sheet1!K44=$H110,1.1,0)+IF(Sheet1!K45=$J110,1.1,0)+IF(Sheet1!K48=$L110,1.11,0)</f>
        <v>24.42</v>
      </c>
      <c r="R110">
        <f>R$2+IF(Sheet1!L34=$B110,1,0)+IF(Sheet1!L35=$D110,1,0)+IF(Sheet1!L43=$F110,1.1,0)+IF(Sheet1!L44=$H110,1.1,0)+IF(Sheet1!L45=$J110,1.1,0)+IF(Sheet1!L48=$L110,1.11,0)</f>
        <v>24.42</v>
      </c>
      <c r="S110">
        <f>S$2+IF(Sheet1!M34=$B110,1,0)+IF(Sheet1!M35=$D110,1,0)+IF(Sheet1!M43=$F110,1.1,0)+IF(Sheet1!M44=$H110,1.1,0)+IF(Sheet1!M45=$J110,1.1,0)+IF(Sheet1!M48=$L110,1.11,0)</f>
        <v>23.42</v>
      </c>
      <c r="T110">
        <f>T$2+IF(Sheet1!N34=$B110,1,0)+IF(Sheet1!N35=$D110,1,0)+IF(Sheet1!N43=$F110,1.1,0)+IF(Sheet1!N44=$H110,1.1,0)+IF(Sheet1!N45=$J110,1.1,0)+IF(Sheet1!N48=$L110,1.11,0)</f>
        <v>24.520000000000003</v>
      </c>
      <c r="U110">
        <f>U$2+IF(Sheet1!O34=$B110,1,0)+IF(Sheet1!O35=$D110,1,0)+IF(Sheet1!O43=$F110,1.1,0)+IF(Sheet1!O44=$H110,1.1,0)+IF(Sheet1!O45=$J110,1.1,0)+IF(Sheet1!O48=$L110,1.11,0)</f>
        <v>22.22</v>
      </c>
      <c r="V110">
        <f>V$2+IF(Sheet1!P34=$B110,1,0)+IF(Sheet1!P35=$D110,1,0)+IF(Sheet1!P43=$F110,1.1,0)+IF(Sheet1!P44=$H110,1.1,0)+IF(Sheet1!P45=$J110,1.1,0)+IF(Sheet1!P48=$L110,1.11,0)</f>
        <v>21.42</v>
      </c>
      <c r="W110">
        <f>MAX(O110,P110,Q110,R110,S110,T110,U110,V110)</f>
        <v>24.520000000000003</v>
      </c>
      <c r="X110" t="str">
        <f>IF(Y110&gt;1,"Tie",IF(O110=W110,"Ryan",IF(P110=W110,"Becca",IF(Q110=W110,"Jason",IF(R110=W110,"Damon",IF(S110=W110,"Grandpa",IF(T110=W110,"Greta",IF(U110=W110,"Amber",IF(V110=W110,"Mom","nowinner")))))))))</f>
        <v>Greta</v>
      </c>
      <c r="Y110">
        <f>COUNTIF(O110:V110,W110)</f>
        <v>1</v>
      </c>
      <c r="Z110">
        <f>IF($X110=O$5,$N110,0)</f>
        <v>0</v>
      </c>
      <c r="AA110">
        <f>IF($X110=P$5,$N110,0)</f>
        <v>0</v>
      </c>
      <c r="AB110">
        <f>IF($X110=Q$5,$N110,0)</f>
        <v>0</v>
      </c>
      <c r="AC110">
        <f>IF($X110=R$5,$N110,0)</f>
        <v>0</v>
      </c>
      <c r="AD110">
        <f>IF($X110=S$5,$N110,0)</f>
        <v>0</v>
      </c>
      <c r="AE110">
        <f>IF($X110=T$5,$N110,0)</f>
        <v>0</v>
      </c>
      <c r="AF110">
        <f>IF($X110=U$5,$N110,0)</f>
        <v>0</v>
      </c>
      <c r="AG110">
        <f>IF($X110=V$5,$N110,0)</f>
        <v>0</v>
      </c>
      <c r="AH110">
        <f>IF(X110="Tie",N110,0)</f>
        <v>0</v>
      </c>
    </row>
    <row r="111" spans="1:38" hidden="1">
      <c r="A111">
        <v>53</v>
      </c>
      <c r="B111" t="s">
        <v>12</v>
      </c>
      <c r="C111">
        <f>IF(B111="Mississippi State",B$2,1-B$2)</f>
        <v>1</v>
      </c>
      <c r="D111" t="s">
        <v>26</v>
      </c>
      <c r="E111">
        <f>IF(D111="Kentucky",D$2,1-D$2)</f>
        <v>0</v>
      </c>
      <c r="F111" t="s">
        <v>16</v>
      </c>
      <c r="G111">
        <f>IF(F111="LSU",F$2,1-F$2)</f>
        <v>0.57499999999999996</v>
      </c>
      <c r="H111" t="s">
        <v>14</v>
      </c>
      <c r="I111">
        <f>IF(H111="Washington",H$2,1-H$2)</f>
        <v>0.55699999999999994</v>
      </c>
      <c r="J111" t="s">
        <v>86</v>
      </c>
      <c r="K111">
        <f>IF(J111="Texas",J$2,1-J$2)</f>
        <v>0.224</v>
      </c>
      <c r="L111" t="s">
        <v>18</v>
      </c>
      <c r="M111">
        <f>1-0.516</f>
        <v>0.48399999999999999</v>
      </c>
      <c r="N111">
        <f>PRODUCT(C111,E111,G111,I111,K111,M111)</f>
        <v>0</v>
      </c>
      <c r="O111">
        <f>O$2+IF(Sheet1!I34=$B111,1,0)+IF(Sheet1!I35=$D111,1,0)+IF(Sheet1!I43=$F111,1.1,0)+IF(Sheet1!I44=$H111,1.1,0)+IF(Sheet1!I45=$J111,1.1,0)+IF(Sheet1!I48=$L111,1.11,0)</f>
        <v>18.32</v>
      </c>
      <c r="P111">
        <f>P$2+IF(Sheet1!J34=$B111,1,0)+IF(Sheet1!J35=$D111,1,0)+IF(Sheet1!J43=$F111,1.1,0)+IF(Sheet1!J44=$H111,1.1,0)+IF(Sheet1!J45=$J111,1.1,0)+IF(Sheet1!J48=$L111,1.11,0)</f>
        <v>24.42</v>
      </c>
      <c r="Q111">
        <f>Q$2+IF(Sheet1!K34=$B111,1,0)+IF(Sheet1!K35=$D111,1,0)+IF(Sheet1!K43=$F111,1.1,0)+IF(Sheet1!K44=$H111,1.1,0)+IF(Sheet1!K45=$J111,1.1,0)+IF(Sheet1!K48=$L111,1.11,0)</f>
        <v>24.42</v>
      </c>
      <c r="R111">
        <f>R$2+IF(Sheet1!L34=$B111,1,0)+IF(Sheet1!L35=$D111,1,0)+IF(Sheet1!L43=$F111,1.1,0)+IF(Sheet1!L44=$H111,1.1,0)+IF(Sheet1!L45=$J111,1.1,0)+IF(Sheet1!L48=$L111,1.11,0)</f>
        <v>24.42</v>
      </c>
      <c r="S111">
        <f>S$2+IF(Sheet1!M34=$B111,1,0)+IF(Sheet1!M35=$D111,1,0)+IF(Sheet1!M43=$F111,1.1,0)+IF(Sheet1!M44=$H111,1.1,0)+IF(Sheet1!M45=$J111,1.1,0)+IF(Sheet1!M48=$L111,1.11,0)</f>
        <v>23.42</v>
      </c>
      <c r="T111">
        <f>T$2+IF(Sheet1!N34=$B111,1,0)+IF(Sheet1!N35=$D111,1,0)+IF(Sheet1!N43=$F111,1.1,0)+IF(Sheet1!N44=$H111,1.1,0)+IF(Sheet1!N45=$J111,1.1,0)+IF(Sheet1!N48=$L111,1.11,0)</f>
        <v>24.520000000000003</v>
      </c>
      <c r="U111">
        <f>U$2+IF(Sheet1!O34=$B111,1,0)+IF(Sheet1!O35=$D111,1,0)+IF(Sheet1!O43=$F111,1.1,0)+IF(Sheet1!O44=$H111,1.1,0)+IF(Sheet1!O45=$J111,1.1,0)+IF(Sheet1!O48=$L111,1.11,0)</f>
        <v>22.22</v>
      </c>
      <c r="V111">
        <f>V$2+IF(Sheet1!P34=$B111,1,0)+IF(Sheet1!P35=$D111,1,0)+IF(Sheet1!P43=$F111,1.1,0)+IF(Sheet1!P44=$H111,1.1,0)+IF(Sheet1!P45=$J111,1.1,0)+IF(Sheet1!P48=$L111,1.11,0)</f>
        <v>21.42</v>
      </c>
      <c r="W111">
        <f>MAX(O111,P111,Q111,R111,S111,T111,U111,V111)</f>
        <v>24.520000000000003</v>
      </c>
      <c r="X111" t="str">
        <f>IF(Y111&gt;1,"Tie",IF(O111=W111,"Ryan",IF(P111=W111,"Becca",IF(Q111=W111,"Jason",IF(R111=W111,"Damon",IF(S111=W111,"Grandpa",IF(T111=W111,"Greta",IF(U111=W111,"Amber",IF(V111=W111,"Mom","nowinner")))))))))</f>
        <v>Greta</v>
      </c>
      <c r="Y111">
        <f>COUNTIF(O111:V111,W111)</f>
        <v>1</v>
      </c>
      <c r="Z111">
        <f>IF($X111=O$5,$N111,0)</f>
        <v>0</v>
      </c>
      <c r="AA111">
        <f>IF($X111=P$5,$N111,0)</f>
        <v>0</v>
      </c>
      <c r="AB111">
        <f>IF($X111=Q$5,$N111,0)</f>
        <v>0</v>
      </c>
      <c r="AC111">
        <f>IF($X111=R$5,$N111,0)</f>
        <v>0</v>
      </c>
      <c r="AD111">
        <f>IF($X111=S$5,$N111,0)</f>
        <v>0</v>
      </c>
      <c r="AE111">
        <f>IF($X111=T$5,$N111,0)</f>
        <v>0</v>
      </c>
      <c r="AF111">
        <f>IF($X111=U$5,$N111,0)</f>
        <v>0</v>
      </c>
      <c r="AG111">
        <f>IF($X111=V$5,$N111,0)</f>
        <v>0</v>
      </c>
      <c r="AH111">
        <f>IF(X111="Tie",N111,0)</f>
        <v>0</v>
      </c>
    </row>
    <row r="112" spans="1:38" hidden="1">
      <c r="A112">
        <v>54</v>
      </c>
      <c r="B112" t="s">
        <v>12</v>
      </c>
      <c r="C112">
        <f>IF(B112="Mississippi State",B$2,1-B$2)</f>
        <v>1</v>
      </c>
      <c r="D112" t="s">
        <v>26</v>
      </c>
      <c r="E112">
        <f>IF(D112="Kentucky",D$2,1-D$2)</f>
        <v>0</v>
      </c>
      <c r="F112" t="s">
        <v>16</v>
      </c>
      <c r="G112">
        <f>IF(F112="LSU",F$2,1-F$2)</f>
        <v>0.57499999999999996</v>
      </c>
      <c r="H112" t="s">
        <v>14</v>
      </c>
      <c r="I112">
        <f>IF(H112="Washington",H$2,1-H$2)</f>
        <v>0.55699999999999994</v>
      </c>
      <c r="J112" t="s">
        <v>86</v>
      </c>
      <c r="K112">
        <f>IF(J112="Texas",J$2,1-J$2)</f>
        <v>0.224</v>
      </c>
      <c r="L112" t="s">
        <v>15</v>
      </c>
      <c r="M112">
        <v>0.51600000000000001</v>
      </c>
      <c r="N112">
        <f>PRODUCT(C112,E112,G112,I112,K112,M112)</f>
        <v>0</v>
      </c>
      <c r="O112">
        <f>O$2+IF(Sheet1!I34=$B112,1,0)+IF(Sheet1!I35=$D112,1,0)+IF(Sheet1!I43=$F112,1.1,0)+IF(Sheet1!I44=$H112,1.1,0)+IF(Sheet1!I45=$J112,1.1,0)+IF(Sheet1!I48=$L112,1.11,0)</f>
        <v>17.21</v>
      </c>
      <c r="P112">
        <f>P$2+IF(Sheet1!J34=$B112,1,0)+IF(Sheet1!J35=$D112,1,0)+IF(Sheet1!J43=$F112,1.1,0)+IF(Sheet1!J44=$H112,1.1,0)+IF(Sheet1!J45=$J112,1.1,0)+IF(Sheet1!J48=$L112,1.11,0)</f>
        <v>25.53</v>
      </c>
      <c r="Q112">
        <f>Q$2+IF(Sheet1!K34=$B112,1,0)+IF(Sheet1!K35=$D112,1,0)+IF(Sheet1!K43=$F112,1.1,0)+IF(Sheet1!K44=$H112,1.1,0)+IF(Sheet1!K45=$J112,1.1,0)+IF(Sheet1!K48=$L112,1.11,0)</f>
        <v>25.53</v>
      </c>
      <c r="R112">
        <f>R$2+IF(Sheet1!L34=$B112,1,0)+IF(Sheet1!L35=$D112,1,0)+IF(Sheet1!L43=$F112,1.1,0)+IF(Sheet1!L44=$H112,1.1,0)+IF(Sheet1!L45=$J112,1.1,0)+IF(Sheet1!L48=$L112,1.11,0)</f>
        <v>25.53</v>
      </c>
      <c r="S112">
        <f>S$2+IF(Sheet1!M34=$B112,1,0)+IF(Sheet1!M35=$D112,1,0)+IF(Sheet1!M43=$F112,1.1,0)+IF(Sheet1!M44=$H112,1.1,0)+IF(Sheet1!M45=$J112,1.1,0)+IF(Sheet1!M48=$L112,1.11,0)</f>
        <v>24.53</v>
      </c>
      <c r="T112">
        <f>T$2+IF(Sheet1!N34=$B112,1,0)+IF(Sheet1!N35=$D112,1,0)+IF(Sheet1!N43=$F112,1.1,0)+IF(Sheet1!N44=$H112,1.1,0)+IF(Sheet1!N45=$J112,1.1,0)+IF(Sheet1!N48=$L112,1.11,0)</f>
        <v>25.630000000000003</v>
      </c>
      <c r="U112">
        <f>U$2+IF(Sheet1!O34=$B112,1,0)+IF(Sheet1!O35=$D112,1,0)+IF(Sheet1!O43=$F112,1.1,0)+IF(Sheet1!O44=$H112,1.1,0)+IF(Sheet1!O45=$J112,1.1,0)+IF(Sheet1!O48=$L112,1.11,0)</f>
        <v>23.33</v>
      </c>
      <c r="V112">
        <f>V$2+IF(Sheet1!P34=$B112,1,0)+IF(Sheet1!P35=$D112,1,0)+IF(Sheet1!P43=$F112,1.1,0)+IF(Sheet1!P44=$H112,1.1,0)+IF(Sheet1!P45=$J112,1.1,0)+IF(Sheet1!P48=$L112,1.11,0)</f>
        <v>22.53</v>
      </c>
      <c r="W112">
        <f>MAX(O112,P112,Q112,R112,S112,T112,U112,V112)</f>
        <v>25.630000000000003</v>
      </c>
      <c r="X112" t="str">
        <f>IF(Y112&gt;1,"Tie",IF(O112=W112,"Ryan",IF(P112=W112,"Becca",IF(Q112=W112,"Jason",IF(R112=W112,"Damon",IF(S112=W112,"Grandpa",IF(T112=W112,"Greta",IF(U112=W112,"Amber",IF(V112=W112,"Mom","nowinner")))))))))</f>
        <v>Greta</v>
      </c>
      <c r="Y112">
        <f>COUNTIF(O112:V112,W112)</f>
        <v>1</v>
      </c>
      <c r="Z112">
        <f>IF($X112=O$5,$N112,0)</f>
        <v>0</v>
      </c>
      <c r="AA112">
        <f>IF($X112=P$5,$N112,0)</f>
        <v>0</v>
      </c>
      <c r="AB112">
        <f>IF($X112=Q$5,$N112,0)</f>
        <v>0</v>
      </c>
      <c r="AC112">
        <f>IF($X112=R$5,$N112,0)</f>
        <v>0</v>
      </c>
      <c r="AD112">
        <f>IF($X112=S$5,$N112,0)</f>
        <v>0</v>
      </c>
      <c r="AE112">
        <f>IF($X112=T$5,$N112,0)</f>
        <v>0</v>
      </c>
      <c r="AF112">
        <f>IF($X112=U$5,$N112,0)</f>
        <v>0</v>
      </c>
      <c r="AG112">
        <f>IF($X112=V$5,$N112,0)</f>
        <v>0</v>
      </c>
      <c r="AH112">
        <f>IF(X112="Tie",N112,0)</f>
        <v>0</v>
      </c>
    </row>
    <row r="113" spans="1:38" hidden="1">
      <c r="A113">
        <v>108</v>
      </c>
      <c r="B113" t="s">
        <v>12</v>
      </c>
      <c r="C113">
        <f>IF(B113="Mississippi State",B$2,1-B$2)</f>
        <v>1</v>
      </c>
      <c r="D113" t="s">
        <v>26</v>
      </c>
      <c r="E113">
        <f>IF(D113="Kentucky",D$2,1-D$2)</f>
        <v>0</v>
      </c>
      <c r="F113" t="s">
        <v>16</v>
      </c>
      <c r="G113">
        <f>IF(F113="LSU",F$2,1-F$2)</f>
        <v>0.57499999999999996</v>
      </c>
      <c r="H113" t="s">
        <v>14</v>
      </c>
      <c r="I113">
        <f>IF(H113="Washington",H$2,1-H$2)</f>
        <v>0.55699999999999994</v>
      </c>
      <c r="J113" t="s">
        <v>86</v>
      </c>
      <c r="K113">
        <f>IF(J113="Texas",J$2,1-J$2)</f>
        <v>0.224</v>
      </c>
      <c r="L113" t="s">
        <v>34</v>
      </c>
      <c r="M113">
        <v>0</v>
      </c>
      <c r="N113">
        <f>PRODUCT(C113,E113,G113,I113,K113,M113)</f>
        <v>0</v>
      </c>
      <c r="O113">
        <f>O$2+IF(Sheet1!I34=$B113,1,0)+IF(Sheet1!I35=$D113,1,0)+IF(Sheet1!I43=$F113,1.1,0)+IF(Sheet1!I44=$H113,1.1,0)+IF(Sheet1!I45=$J113,1.1,0)+IF(Sheet1!I48=$L113,1.11,0)</f>
        <v>17.21</v>
      </c>
      <c r="P113">
        <f>P$2+IF(Sheet1!J34=$B113,1,0)+IF(Sheet1!J35=$D113,1,0)+IF(Sheet1!J43=$F113,1.1,0)+IF(Sheet1!J44=$H113,1.1,0)+IF(Sheet1!J45=$J113,1.1,0)+IF(Sheet1!J48=$L113,1.11,0)</f>
        <v>24.42</v>
      </c>
      <c r="Q113">
        <f>Q$2+IF(Sheet1!K34=$B113,1,0)+IF(Sheet1!K35=$D113,1,0)+IF(Sheet1!K43=$F113,1.1,0)+IF(Sheet1!K44=$H113,1.1,0)+IF(Sheet1!K45=$J113,1.1,0)+IF(Sheet1!K48=$L113,1.11,0)</f>
        <v>24.42</v>
      </c>
      <c r="R113">
        <f>R$2+IF(Sheet1!L34=$B113,1,0)+IF(Sheet1!L35=$D113,1,0)+IF(Sheet1!L43=$F113,1.1,0)+IF(Sheet1!L44=$H113,1.1,0)+IF(Sheet1!L45=$J113,1.1,0)+IF(Sheet1!L48=$L113,1.11,0)</f>
        <v>24.42</v>
      </c>
      <c r="S113">
        <f>S$2+IF(Sheet1!M34=$B113,1,0)+IF(Sheet1!M35=$D113,1,0)+IF(Sheet1!M43=$F113,1.1,0)+IF(Sheet1!M44=$H113,1.1,0)+IF(Sheet1!M45=$J113,1.1,0)+IF(Sheet1!M48=$L113,1.11,0)</f>
        <v>23.42</v>
      </c>
      <c r="T113">
        <f>T$2+IF(Sheet1!N34=$B113,1,0)+IF(Sheet1!N35=$D113,1,0)+IF(Sheet1!N43=$F113,1.1,0)+IF(Sheet1!N44=$H113,1.1,0)+IF(Sheet1!N45=$J113,1.1,0)+IF(Sheet1!N48=$L113,1.11,0)</f>
        <v>24.520000000000003</v>
      </c>
      <c r="U113">
        <f>U$2+IF(Sheet1!O34=$B113,1,0)+IF(Sheet1!O35=$D113,1,0)+IF(Sheet1!O43=$F113,1.1,0)+IF(Sheet1!O44=$H113,1.1,0)+IF(Sheet1!O45=$J113,1.1,0)+IF(Sheet1!O48=$L113,1.11,0)</f>
        <v>22.22</v>
      </c>
      <c r="V113">
        <f>V$2+IF(Sheet1!P34=$B113,1,0)+IF(Sheet1!P35=$D113,1,0)+IF(Sheet1!P43=$F113,1.1,0)+IF(Sheet1!P44=$H113,1.1,0)+IF(Sheet1!P45=$J113,1.1,0)+IF(Sheet1!P48=$L113,1.11,0)</f>
        <v>21.42</v>
      </c>
      <c r="W113">
        <f>MAX(O113,P113,Q113,R113,S113,T113,U113,V113)</f>
        <v>24.520000000000003</v>
      </c>
      <c r="X113" t="str">
        <f>IF(Y113&gt;1,"Tie",IF(O113=W113,"Ryan",IF(P113=W113,"Becca",IF(Q113=W113,"Jason",IF(R113=W113,"Damon",IF(S113=W113,"Grandpa",IF(T113=W113,"Greta",IF(U113=W113,"Amber",IF(V113=W113,"Mom","nowinner")))))))))</f>
        <v>Greta</v>
      </c>
      <c r="Y113">
        <f>COUNTIF(O113:V113,W113)</f>
        <v>1</v>
      </c>
      <c r="Z113">
        <f>IF($X113=O$5,$N113,0)</f>
        <v>0</v>
      </c>
      <c r="AA113">
        <f>IF($X113=P$5,$N113,0)</f>
        <v>0</v>
      </c>
      <c r="AB113">
        <f>IF($X113=Q$5,$N113,0)</f>
        <v>0</v>
      </c>
      <c r="AC113">
        <f>IF($X113=R$5,$N113,0)</f>
        <v>0</v>
      </c>
      <c r="AD113">
        <f>IF($X113=S$5,$N113,0)</f>
        <v>0</v>
      </c>
      <c r="AE113">
        <f>IF($X113=T$5,$N113,0)</f>
        <v>0</v>
      </c>
      <c r="AF113">
        <f>IF($X113=U$5,$N113,0)</f>
        <v>0</v>
      </c>
      <c r="AG113">
        <f>IF($X113=V$5,$N113,0)</f>
        <v>0</v>
      </c>
      <c r="AH113">
        <f>IF(X113="Tie",N113,0)</f>
        <v>0</v>
      </c>
    </row>
    <row r="114" spans="1:38" hidden="1">
      <c r="A114">
        <v>109</v>
      </c>
      <c r="B114" t="s">
        <v>12</v>
      </c>
      <c r="C114">
        <f>IF(B114="Mississippi State",B$2,1-B$2)</f>
        <v>1</v>
      </c>
      <c r="D114" t="s">
        <v>26</v>
      </c>
      <c r="E114">
        <f>IF(D114="Kentucky",D$2,1-D$2)</f>
        <v>0</v>
      </c>
      <c r="F114" t="s">
        <v>16</v>
      </c>
      <c r="G114">
        <f>IF(F114="LSU",F$2,1-F$2)</f>
        <v>0.57499999999999996</v>
      </c>
      <c r="H114" t="s">
        <v>14</v>
      </c>
      <c r="I114">
        <f>IF(H114="Washington",H$2,1-H$2)</f>
        <v>0.55699999999999994</v>
      </c>
      <c r="J114" t="s">
        <v>28</v>
      </c>
      <c r="K114">
        <f>IF(J114="Texas",J$2,1-J$2)</f>
        <v>0.77600000000000002</v>
      </c>
      <c r="L114" t="s">
        <v>103</v>
      </c>
      <c r="M114">
        <v>0</v>
      </c>
      <c r="N114">
        <f>PRODUCT(C114,E114,G114,I114,K114,M114)</f>
        <v>0</v>
      </c>
      <c r="O114">
        <f>O$2+IF(Sheet1!I34=$B114,1,0)+IF(Sheet1!I35=$D114,1,0)+IF(Sheet1!I43=$F114,1.1,0)+IF(Sheet1!I44=$H114,1.1,0)+IF(Sheet1!I45=$J114,1.1,0)+IF(Sheet1!I48=$L114,1.11,0)</f>
        <v>18.310000000000002</v>
      </c>
      <c r="P114">
        <f>P$2+IF(Sheet1!J34=$B114,1,0)+IF(Sheet1!J35=$D114,1,0)+IF(Sheet1!J43=$F114,1.1,0)+IF(Sheet1!J44=$H114,1.1,0)+IF(Sheet1!J45=$J114,1.1,0)+IF(Sheet1!J48=$L114,1.11,0)</f>
        <v>25.520000000000003</v>
      </c>
      <c r="Q114">
        <f>Q$2+IF(Sheet1!K34=$B114,1,0)+IF(Sheet1!K35=$D114,1,0)+IF(Sheet1!K43=$F114,1.1,0)+IF(Sheet1!K44=$H114,1.1,0)+IF(Sheet1!K45=$J114,1.1,0)+IF(Sheet1!K48=$L114,1.11,0)</f>
        <v>25.520000000000003</v>
      </c>
      <c r="R114">
        <f>R$2+IF(Sheet1!L34=$B114,1,0)+IF(Sheet1!L35=$D114,1,0)+IF(Sheet1!L43=$F114,1.1,0)+IF(Sheet1!L44=$H114,1.1,0)+IF(Sheet1!L45=$J114,1.1,0)+IF(Sheet1!L48=$L114,1.11,0)</f>
        <v>25.520000000000003</v>
      </c>
      <c r="S114">
        <f>S$2+IF(Sheet1!M34=$B114,1,0)+IF(Sheet1!M35=$D114,1,0)+IF(Sheet1!M43=$F114,1.1,0)+IF(Sheet1!M44=$H114,1.1,0)+IF(Sheet1!M45=$J114,1.1,0)+IF(Sheet1!M48=$L114,1.11,0)</f>
        <v>24.520000000000003</v>
      </c>
      <c r="T114">
        <f>T$2+IF(Sheet1!N34=$B114,1,0)+IF(Sheet1!N35=$D114,1,0)+IF(Sheet1!N43=$F114,1.1,0)+IF(Sheet1!N44=$H114,1.1,0)+IF(Sheet1!N45=$J114,1.1,0)+IF(Sheet1!N48=$L114,1.11,0)</f>
        <v>23.42</v>
      </c>
      <c r="U114">
        <f>U$2+IF(Sheet1!O34=$B114,1,0)+IF(Sheet1!O35=$D114,1,0)+IF(Sheet1!O43=$F114,1.1,0)+IF(Sheet1!O44=$H114,1.1,0)+IF(Sheet1!O45=$J114,1.1,0)+IF(Sheet1!O48=$L114,1.11,0)</f>
        <v>23.32</v>
      </c>
      <c r="V114">
        <f>V$2+IF(Sheet1!P34=$B114,1,0)+IF(Sheet1!P35=$D114,1,0)+IF(Sheet1!P43=$F114,1.1,0)+IF(Sheet1!P44=$H114,1.1,0)+IF(Sheet1!P45=$J114,1.1,0)+IF(Sheet1!P48=$L114,1.11,0)</f>
        <v>20.32</v>
      </c>
      <c r="W114">
        <f>MAX(O114,P114,Q114,R114,S114,T114,U114,V114)</f>
        <v>25.520000000000003</v>
      </c>
      <c r="X114" t="str">
        <f>IF(Y114&gt;1,"Tie",IF(O114=W114,"Ryan",IF(P114=W114,"Becca",IF(Q114=W114,"Jason",IF(R114=W114,"Damon",IF(S114=W114,"Grandpa",IF(T114=W114,"Greta",IF(U114=W114,"Amber",IF(V114=W114,"Mom","nowinner")))))))))</f>
        <v>Tie</v>
      </c>
      <c r="Y114">
        <f>COUNTIF(O114:V114,W114)</f>
        <v>3</v>
      </c>
      <c r="Z114">
        <f>IF($X114=O$5,$N114,0)</f>
        <v>0</v>
      </c>
      <c r="AA114">
        <f>IF($X114=P$5,$N114,0)</f>
        <v>0</v>
      </c>
      <c r="AB114">
        <f>IF($X114=Q$5,$N114,0)</f>
        <v>0</v>
      </c>
      <c r="AC114">
        <f>IF($X114=R$5,$N114,0)</f>
        <v>0</v>
      </c>
      <c r="AD114">
        <f>IF($X114=S$5,$N114,0)</f>
        <v>0</v>
      </c>
      <c r="AE114">
        <f>IF($X114=T$5,$N114,0)</f>
        <v>0</v>
      </c>
      <c r="AF114">
        <f>IF($X114=U$5,$N114,0)</f>
        <v>0</v>
      </c>
      <c r="AG114">
        <f>IF($X114=V$5,$N114,0)</f>
        <v>0</v>
      </c>
      <c r="AH114">
        <f>IF(X114="Tie",N114,0)</f>
        <v>0</v>
      </c>
    </row>
    <row r="115" spans="1:38" hidden="1">
      <c r="A115">
        <v>55</v>
      </c>
      <c r="B115" t="s">
        <v>12</v>
      </c>
      <c r="C115">
        <f>IF(B115="Mississippi State",B$2,1-B$2)</f>
        <v>1</v>
      </c>
      <c r="D115" t="s">
        <v>26</v>
      </c>
      <c r="E115">
        <f>IF(D115="Kentucky",D$2,1-D$2)</f>
        <v>0</v>
      </c>
      <c r="F115" t="s">
        <v>16</v>
      </c>
      <c r="G115">
        <f>IF(F115="LSU",F$2,1-F$2)</f>
        <v>0.57499999999999996</v>
      </c>
      <c r="H115" t="s">
        <v>14</v>
      </c>
      <c r="I115">
        <f>IF(H115="Washington",H$2,1-H$2)</f>
        <v>0.55699999999999994</v>
      </c>
      <c r="J115" t="s">
        <v>28</v>
      </c>
      <c r="K115">
        <f>IF(J115="Texas",J$2,1-J$2)</f>
        <v>0.77600000000000002</v>
      </c>
      <c r="L115" t="s">
        <v>18</v>
      </c>
      <c r="M115">
        <f>1-0.516</f>
        <v>0.48399999999999999</v>
      </c>
      <c r="N115">
        <f>PRODUCT(C115,E115,G115,I115,K115,M115)</f>
        <v>0</v>
      </c>
      <c r="O115">
        <f>O$2+IF(Sheet1!I34=$B115,1,0)+IF(Sheet1!I35=$D115,1,0)+IF(Sheet1!I43=$F115,1.1,0)+IF(Sheet1!I44=$H115,1.1,0)+IF(Sheet1!I45=$J115,1.1,0)+IF(Sheet1!I48=$L115,1.11,0)</f>
        <v>19.420000000000002</v>
      </c>
      <c r="P115">
        <f>P$2+IF(Sheet1!J34=$B115,1,0)+IF(Sheet1!J35=$D115,1,0)+IF(Sheet1!J43=$F115,1.1,0)+IF(Sheet1!J44=$H115,1.1,0)+IF(Sheet1!J45=$J115,1.1,0)+IF(Sheet1!J48=$L115,1.11,0)</f>
        <v>25.520000000000003</v>
      </c>
      <c r="Q115">
        <f>Q$2+IF(Sheet1!K34=$B115,1,0)+IF(Sheet1!K35=$D115,1,0)+IF(Sheet1!K43=$F115,1.1,0)+IF(Sheet1!K44=$H115,1.1,0)+IF(Sheet1!K45=$J115,1.1,0)+IF(Sheet1!K48=$L115,1.11,0)</f>
        <v>25.520000000000003</v>
      </c>
      <c r="R115">
        <f>R$2+IF(Sheet1!L34=$B115,1,0)+IF(Sheet1!L35=$D115,1,0)+IF(Sheet1!L43=$F115,1.1,0)+IF(Sheet1!L44=$H115,1.1,0)+IF(Sheet1!L45=$J115,1.1,0)+IF(Sheet1!L48=$L115,1.11,0)</f>
        <v>25.520000000000003</v>
      </c>
      <c r="S115">
        <f>S$2+IF(Sheet1!M34=$B115,1,0)+IF(Sheet1!M35=$D115,1,0)+IF(Sheet1!M43=$F115,1.1,0)+IF(Sheet1!M44=$H115,1.1,0)+IF(Sheet1!M45=$J115,1.1,0)+IF(Sheet1!M48=$L115,1.11,0)</f>
        <v>24.520000000000003</v>
      </c>
      <c r="T115">
        <f>T$2+IF(Sheet1!N34=$B115,1,0)+IF(Sheet1!N35=$D115,1,0)+IF(Sheet1!N43=$F115,1.1,0)+IF(Sheet1!N44=$H115,1.1,0)+IF(Sheet1!N45=$J115,1.1,0)+IF(Sheet1!N48=$L115,1.11,0)</f>
        <v>23.42</v>
      </c>
      <c r="U115">
        <f>U$2+IF(Sheet1!O34=$B115,1,0)+IF(Sheet1!O35=$D115,1,0)+IF(Sheet1!O43=$F115,1.1,0)+IF(Sheet1!O44=$H115,1.1,0)+IF(Sheet1!O45=$J115,1.1,0)+IF(Sheet1!O48=$L115,1.11,0)</f>
        <v>23.32</v>
      </c>
      <c r="V115">
        <f>V$2+IF(Sheet1!P34=$B115,1,0)+IF(Sheet1!P35=$D115,1,0)+IF(Sheet1!P43=$F115,1.1,0)+IF(Sheet1!P44=$H115,1.1,0)+IF(Sheet1!P45=$J115,1.1,0)+IF(Sheet1!P48=$L115,1.11,0)</f>
        <v>20.32</v>
      </c>
      <c r="W115">
        <f>MAX(O115,P115,Q115,R115,S115,T115,U115,V115)</f>
        <v>25.520000000000003</v>
      </c>
      <c r="X115" t="str">
        <f>IF(Y115&gt;1,"Tie",IF(O115=W115,"Ryan",IF(P115=W115,"Becca",IF(Q115=W115,"Jason",IF(R115=W115,"Damon",IF(S115=W115,"Grandpa",IF(T115=W115,"Greta",IF(U115=W115,"Amber",IF(V115=W115,"Mom","nowinner")))))))))</f>
        <v>Tie</v>
      </c>
      <c r="Y115">
        <f>COUNTIF(O115:V115,W115)</f>
        <v>3</v>
      </c>
      <c r="Z115">
        <f>IF($X115=O$5,$N115,0)</f>
        <v>0</v>
      </c>
      <c r="AA115">
        <f>IF($X115=P$5,$N115,0)</f>
        <v>0</v>
      </c>
      <c r="AB115">
        <f>IF($X115=Q$5,$N115,0)</f>
        <v>0</v>
      </c>
      <c r="AC115">
        <f>IF($X115=R$5,$N115,0)</f>
        <v>0</v>
      </c>
      <c r="AD115">
        <f>IF($X115=S$5,$N115,0)</f>
        <v>0</v>
      </c>
      <c r="AE115">
        <f>IF($X115=T$5,$N115,0)</f>
        <v>0</v>
      </c>
      <c r="AF115">
        <f>IF($X115=U$5,$N115,0)</f>
        <v>0</v>
      </c>
      <c r="AG115">
        <f>IF($X115=V$5,$N115,0)</f>
        <v>0</v>
      </c>
      <c r="AH115">
        <f>IF(X115="Tie",N115,0)</f>
        <v>0</v>
      </c>
      <c r="AI115" t="s">
        <v>171</v>
      </c>
      <c r="AJ115" t="s">
        <v>171</v>
      </c>
      <c r="AK115" t="s">
        <v>171</v>
      </c>
      <c r="AL115" t="s">
        <v>173</v>
      </c>
    </row>
    <row r="116" spans="1:38" hidden="1">
      <c r="A116">
        <v>56</v>
      </c>
      <c r="B116" t="s">
        <v>12</v>
      </c>
      <c r="C116">
        <f>IF(B116="Mississippi State",B$2,1-B$2)</f>
        <v>1</v>
      </c>
      <c r="D116" t="s">
        <v>26</v>
      </c>
      <c r="E116">
        <f>IF(D116="Kentucky",D$2,1-D$2)</f>
        <v>0</v>
      </c>
      <c r="F116" t="s">
        <v>16</v>
      </c>
      <c r="G116">
        <f>IF(F116="LSU",F$2,1-F$2)</f>
        <v>0.57499999999999996</v>
      </c>
      <c r="H116" t="s">
        <v>14</v>
      </c>
      <c r="I116">
        <f>IF(H116="Washington",H$2,1-H$2)</f>
        <v>0.55699999999999994</v>
      </c>
      <c r="J116" t="s">
        <v>28</v>
      </c>
      <c r="K116">
        <f>IF(J116="Texas",J$2,1-J$2)</f>
        <v>0.77600000000000002</v>
      </c>
      <c r="L116" t="s">
        <v>15</v>
      </c>
      <c r="M116">
        <v>0.51600000000000001</v>
      </c>
      <c r="N116">
        <f>PRODUCT(C116,E116,G116,I116,K116,M116)</f>
        <v>0</v>
      </c>
      <c r="O116">
        <f>O$2+IF(Sheet1!I34=$B116,1,0)+IF(Sheet1!I35=$D116,1,0)+IF(Sheet1!I43=$F116,1.1,0)+IF(Sheet1!I44=$H116,1.1,0)+IF(Sheet1!I45=$J116,1.1,0)+IF(Sheet1!I48=$L116,1.11,0)</f>
        <v>18.310000000000002</v>
      </c>
      <c r="P116">
        <f>P$2+IF(Sheet1!J34=$B116,1,0)+IF(Sheet1!J35=$D116,1,0)+IF(Sheet1!J43=$F116,1.1,0)+IF(Sheet1!J44=$H116,1.1,0)+IF(Sheet1!J45=$J116,1.1,0)+IF(Sheet1!J48=$L116,1.11,0)</f>
        <v>26.630000000000003</v>
      </c>
      <c r="Q116">
        <f>Q$2+IF(Sheet1!K34=$B116,1,0)+IF(Sheet1!K35=$D116,1,0)+IF(Sheet1!K43=$F116,1.1,0)+IF(Sheet1!K44=$H116,1.1,0)+IF(Sheet1!K45=$J116,1.1,0)+IF(Sheet1!K48=$L116,1.11,0)</f>
        <v>26.630000000000003</v>
      </c>
      <c r="R116">
        <f>R$2+IF(Sheet1!L34=$B116,1,0)+IF(Sheet1!L35=$D116,1,0)+IF(Sheet1!L43=$F116,1.1,0)+IF(Sheet1!L44=$H116,1.1,0)+IF(Sheet1!L45=$J116,1.1,0)+IF(Sheet1!L48=$L116,1.11,0)</f>
        <v>26.630000000000003</v>
      </c>
      <c r="S116">
        <f>S$2+IF(Sheet1!M34=$B116,1,0)+IF(Sheet1!M35=$D116,1,0)+IF(Sheet1!M43=$F116,1.1,0)+IF(Sheet1!M44=$H116,1.1,0)+IF(Sheet1!M45=$J116,1.1,0)+IF(Sheet1!M48=$L116,1.11,0)</f>
        <v>25.630000000000003</v>
      </c>
      <c r="T116">
        <f>T$2+IF(Sheet1!N34=$B116,1,0)+IF(Sheet1!N35=$D116,1,0)+IF(Sheet1!N43=$F116,1.1,0)+IF(Sheet1!N44=$H116,1.1,0)+IF(Sheet1!N45=$J116,1.1,0)+IF(Sheet1!N48=$L116,1.11,0)</f>
        <v>24.53</v>
      </c>
      <c r="U116">
        <f>U$2+IF(Sheet1!O34=$B116,1,0)+IF(Sheet1!O35=$D116,1,0)+IF(Sheet1!O43=$F116,1.1,0)+IF(Sheet1!O44=$H116,1.1,0)+IF(Sheet1!O45=$J116,1.1,0)+IF(Sheet1!O48=$L116,1.11,0)</f>
        <v>24.43</v>
      </c>
      <c r="V116">
        <f>V$2+IF(Sheet1!P34=$B116,1,0)+IF(Sheet1!P35=$D116,1,0)+IF(Sheet1!P43=$F116,1.1,0)+IF(Sheet1!P44=$H116,1.1,0)+IF(Sheet1!P45=$J116,1.1,0)+IF(Sheet1!P48=$L116,1.11,0)</f>
        <v>21.43</v>
      </c>
      <c r="W116">
        <f>MAX(O116,P116,Q116,R116,S116,T116,U116,V116)</f>
        <v>26.630000000000003</v>
      </c>
      <c r="X116" t="str">
        <f>IF(Y116&gt;1,"Tie",IF(O116=W116,"Ryan",IF(P116=W116,"Becca",IF(Q116=W116,"Jason",IF(R116=W116,"Damon",IF(S116=W116,"Grandpa",IF(T116=W116,"Greta",IF(U116=W116,"Amber",IF(V116=W116,"Mom","nowinner")))))))))</f>
        <v>Tie</v>
      </c>
      <c r="Y116">
        <f>COUNTIF(O116:V116,W116)</f>
        <v>3</v>
      </c>
      <c r="Z116">
        <f>IF($X116=O$5,$N116,0)</f>
        <v>0</v>
      </c>
      <c r="AA116">
        <f>IF($X116=P$5,$N116,0)</f>
        <v>0</v>
      </c>
      <c r="AB116">
        <f>IF($X116=Q$5,$N116,0)</f>
        <v>0</v>
      </c>
      <c r="AC116">
        <f>IF($X116=R$5,$N116,0)</f>
        <v>0</v>
      </c>
      <c r="AD116">
        <f>IF($X116=S$5,$N116,0)</f>
        <v>0</v>
      </c>
      <c r="AE116">
        <f>IF($X116=T$5,$N116,0)</f>
        <v>0</v>
      </c>
      <c r="AF116">
        <f>IF($X116=U$5,$N116,0)</f>
        <v>0</v>
      </c>
      <c r="AG116">
        <f>IF($X116=V$5,$N116,0)</f>
        <v>0</v>
      </c>
      <c r="AH116">
        <f>IF(X116="Tie",N116,0)</f>
        <v>0</v>
      </c>
      <c r="AI116" t="s">
        <v>171</v>
      </c>
      <c r="AJ116" t="s">
        <v>171</v>
      </c>
      <c r="AK116" t="s">
        <v>171</v>
      </c>
      <c r="AL116" t="s">
        <v>173</v>
      </c>
    </row>
    <row r="117" spans="1:38" hidden="1">
      <c r="A117">
        <v>112</v>
      </c>
      <c r="B117" t="s">
        <v>12</v>
      </c>
      <c r="C117">
        <f>IF(B117="Mississippi State",B$2,1-B$2)</f>
        <v>1</v>
      </c>
      <c r="D117" t="s">
        <v>26</v>
      </c>
      <c r="E117">
        <f>IF(D117="Kentucky",D$2,1-D$2)</f>
        <v>0</v>
      </c>
      <c r="F117" t="s">
        <v>16</v>
      </c>
      <c r="G117">
        <f>IF(F117="LSU",F$2,1-F$2)</f>
        <v>0.57499999999999996</v>
      </c>
      <c r="H117" t="s">
        <v>14</v>
      </c>
      <c r="I117">
        <f>IF(H117="Washington",H$2,1-H$2)</f>
        <v>0.55699999999999994</v>
      </c>
      <c r="J117" t="s">
        <v>28</v>
      </c>
      <c r="K117">
        <f>IF(J117="Texas",J$2,1-J$2)</f>
        <v>0.77600000000000002</v>
      </c>
      <c r="L117" t="s">
        <v>34</v>
      </c>
      <c r="M117">
        <v>0</v>
      </c>
      <c r="N117">
        <f>PRODUCT(C117,E117,G117,I117,K117,M117)</f>
        <v>0</v>
      </c>
      <c r="O117">
        <f>O$2+IF(Sheet1!I34=$B117,1,0)+IF(Sheet1!I35=$D117,1,0)+IF(Sheet1!I43=$F117,1.1,0)+IF(Sheet1!I44=$H117,1.1,0)+IF(Sheet1!I45=$J117,1.1,0)+IF(Sheet1!I48=$L117,1.11,0)</f>
        <v>18.310000000000002</v>
      </c>
      <c r="P117">
        <f>P$2+IF(Sheet1!J34=$B117,1,0)+IF(Sheet1!J35=$D117,1,0)+IF(Sheet1!J43=$F117,1.1,0)+IF(Sheet1!J44=$H117,1.1,0)+IF(Sheet1!J45=$J117,1.1,0)+IF(Sheet1!J48=$L117,1.11,0)</f>
        <v>25.520000000000003</v>
      </c>
      <c r="Q117">
        <f>Q$2+IF(Sheet1!K34=$B117,1,0)+IF(Sheet1!K35=$D117,1,0)+IF(Sheet1!K43=$F117,1.1,0)+IF(Sheet1!K44=$H117,1.1,0)+IF(Sheet1!K45=$J117,1.1,0)+IF(Sheet1!K48=$L117,1.11,0)</f>
        <v>25.520000000000003</v>
      </c>
      <c r="R117">
        <f>R$2+IF(Sheet1!L34=$B117,1,0)+IF(Sheet1!L35=$D117,1,0)+IF(Sheet1!L43=$F117,1.1,0)+IF(Sheet1!L44=$H117,1.1,0)+IF(Sheet1!L45=$J117,1.1,0)+IF(Sheet1!L48=$L117,1.11,0)</f>
        <v>25.520000000000003</v>
      </c>
      <c r="S117">
        <f>S$2+IF(Sheet1!M34=$B117,1,0)+IF(Sheet1!M35=$D117,1,0)+IF(Sheet1!M43=$F117,1.1,0)+IF(Sheet1!M44=$H117,1.1,0)+IF(Sheet1!M45=$J117,1.1,0)+IF(Sheet1!M48=$L117,1.11,0)</f>
        <v>24.520000000000003</v>
      </c>
      <c r="T117">
        <f>T$2+IF(Sheet1!N34=$B117,1,0)+IF(Sheet1!N35=$D117,1,0)+IF(Sheet1!N43=$F117,1.1,0)+IF(Sheet1!N44=$H117,1.1,0)+IF(Sheet1!N45=$J117,1.1,0)+IF(Sheet1!N48=$L117,1.11,0)</f>
        <v>23.42</v>
      </c>
      <c r="U117">
        <f>U$2+IF(Sheet1!O34=$B117,1,0)+IF(Sheet1!O35=$D117,1,0)+IF(Sheet1!O43=$F117,1.1,0)+IF(Sheet1!O44=$H117,1.1,0)+IF(Sheet1!O45=$J117,1.1,0)+IF(Sheet1!O48=$L117,1.11,0)</f>
        <v>23.32</v>
      </c>
      <c r="V117">
        <f>V$2+IF(Sheet1!P34=$B117,1,0)+IF(Sheet1!P35=$D117,1,0)+IF(Sheet1!P43=$F117,1.1,0)+IF(Sheet1!P44=$H117,1.1,0)+IF(Sheet1!P45=$J117,1.1,0)+IF(Sheet1!P48=$L117,1.11,0)</f>
        <v>20.32</v>
      </c>
      <c r="W117">
        <f>MAX(O117,P117,Q117,R117,S117,T117,U117,V117)</f>
        <v>25.520000000000003</v>
      </c>
      <c r="X117" t="str">
        <f>IF(Y117&gt;1,"Tie",IF(O117=W117,"Ryan",IF(P117=W117,"Becca",IF(Q117=W117,"Jason",IF(R117=W117,"Damon",IF(S117=W117,"Grandpa",IF(T117=W117,"Greta",IF(U117=W117,"Amber",IF(V117=W117,"Mom","nowinner")))))))))</f>
        <v>Tie</v>
      </c>
      <c r="Y117">
        <f>COUNTIF(O117:V117,W117)</f>
        <v>3</v>
      </c>
      <c r="Z117">
        <f>IF($X117=O$5,$N117,0)</f>
        <v>0</v>
      </c>
      <c r="AA117">
        <f>IF($X117=P$5,$N117,0)</f>
        <v>0</v>
      </c>
      <c r="AB117">
        <f>IF($X117=Q$5,$N117,0)</f>
        <v>0</v>
      </c>
      <c r="AC117">
        <f>IF($X117=R$5,$N117,0)</f>
        <v>0</v>
      </c>
      <c r="AD117">
        <f>IF($X117=S$5,$N117,0)</f>
        <v>0</v>
      </c>
      <c r="AE117">
        <f>IF($X117=T$5,$N117,0)</f>
        <v>0</v>
      </c>
      <c r="AF117">
        <f>IF($X117=U$5,$N117,0)</f>
        <v>0</v>
      </c>
      <c r="AG117">
        <f>IF($X117=V$5,$N117,0)</f>
        <v>0</v>
      </c>
      <c r="AH117">
        <f>IF(X117="Tie",N117,0)</f>
        <v>0</v>
      </c>
    </row>
    <row r="118" spans="1:38" hidden="1">
      <c r="A118">
        <v>113</v>
      </c>
      <c r="B118" t="s">
        <v>12</v>
      </c>
      <c r="C118">
        <f>IF(B118="Mississippi State",B$2,1-B$2)</f>
        <v>1</v>
      </c>
      <c r="D118" t="s">
        <v>26</v>
      </c>
      <c r="E118">
        <f>IF(D118="Kentucky",D$2,1-D$2)</f>
        <v>0</v>
      </c>
      <c r="F118" t="s">
        <v>105</v>
      </c>
      <c r="G118">
        <f>IF(F118="LSU",F$2,1-F$2)</f>
        <v>0.42500000000000004</v>
      </c>
      <c r="H118" t="s">
        <v>5</v>
      </c>
      <c r="I118">
        <f>IF(H118="Washington",H$2,1-H$2)</f>
        <v>0.443</v>
      </c>
      <c r="J118" t="s">
        <v>86</v>
      </c>
      <c r="K118">
        <f>IF(J118="Texas",J$2,1-J$2)</f>
        <v>0.224</v>
      </c>
      <c r="L118" t="s">
        <v>103</v>
      </c>
      <c r="M118">
        <v>0</v>
      </c>
      <c r="N118">
        <f>PRODUCT(C118,E118,G118,I118,K118,M118)</f>
        <v>0</v>
      </c>
      <c r="O118">
        <f>O$2+IF(Sheet1!I34=$B118,1,0)+IF(Sheet1!I35=$D118,1,0)+IF(Sheet1!I43=$F118,1.1,0)+IF(Sheet1!I44=$H118,1.1,0)+IF(Sheet1!I45=$J118,1.1,0)+IF(Sheet1!I48=$L118,1.11,0)</f>
        <v>17.21</v>
      </c>
      <c r="P118">
        <f>P$2+IF(Sheet1!J34=$B118,1,0)+IF(Sheet1!J35=$D118,1,0)+IF(Sheet1!J43=$F118,1.1,0)+IF(Sheet1!J44=$H118,1.1,0)+IF(Sheet1!J45=$J118,1.1,0)+IF(Sheet1!J48=$L118,1.11,0)</f>
        <v>22.22</v>
      </c>
      <c r="Q118">
        <f>Q$2+IF(Sheet1!K34=$B118,1,0)+IF(Sheet1!K35=$D118,1,0)+IF(Sheet1!K43=$F118,1.1,0)+IF(Sheet1!K44=$H118,1.1,0)+IF(Sheet1!K45=$J118,1.1,0)+IF(Sheet1!K48=$L118,1.11,0)</f>
        <v>22.22</v>
      </c>
      <c r="R118">
        <f>R$2+IF(Sheet1!L34=$B118,1,0)+IF(Sheet1!L35=$D118,1,0)+IF(Sheet1!L43=$F118,1.1,0)+IF(Sheet1!L44=$H118,1.1,0)+IF(Sheet1!L45=$J118,1.1,0)+IF(Sheet1!L48=$L118,1.11,0)</f>
        <v>22.22</v>
      </c>
      <c r="S118">
        <f>S$2+IF(Sheet1!M34=$B118,1,0)+IF(Sheet1!M35=$D118,1,0)+IF(Sheet1!M43=$F118,1.1,0)+IF(Sheet1!M44=$H118,1.1,0)+IF(Sheet1!M45=$J118,1.1,0)+IF(Sheet1!M48=$L118,1.11,0)</f>
        <v>21.22</v>
      </c>
      <c r="T118">
        <f>T$2+IF(Sheet1!N34=$B118,1,0)+IF(Sheet1!N35=$D118,1,0)+IF(Sheet1!N43=$F118,1.1,0)+IF(Sheet1!N44=$H118,1.1,0)+IF(Sheet1!N45=$J118,1.1,0)+IF(Sheet1!N48=$L118,1.11,0)</f>
        <v>22.32</v>
      </c>
      <c r="U118">
        <f>U$2+IF(Sheet1!O34=$B118,1,0)+IF(Sheet1!O35=$D118,1,0)+IF(Sheet1!O43=$F118,1.1,0)+IF(Sheet1!O44=$H118,1.1,0)+IF(Sheet1!O45=$J118,1.1,0)+IF(Sheet1!O48=$L118,1.11,0)</f>
        <v>24.42</v>
      </c>
      <c r="V118">
        <f>V$2+IF(Sheet1!P34=$B118,1,0)+IF(Sheet1!P35=$D118,1,0)+IF(Sheet1!P43=$F118,1.1,0)+IF(Sheet1!P44=$H118,1.1,0)+IF(Sheet1!P45=$J118,1.1,0)+IF(Sheet1!P48=$L118,1.11,0)</f>
        <v>21.42</v>
      </c>
      <c r="W118">
        <f>MAX(O118,P118,Q118,R118,S118,T118,U118,V118)</f>
        <v>24.42</v>
      </c>
      <c r="X118" t="str">
        <f>IF(Y118&gt;1,"Tie",IF(O118=W118,"Ryan",IF(P118=W118,"Becca",IF(Q118=W118,"Jason",IF(R118=W118,"Damon",IF(S118=W118,"Grandpa",IF(T118=W118,"Greta",IF(U118=W118,"Amber",IF(V118=W118,"Mom","nowinner")))))))))</f>
        <v>Amber</v>
      </c>
      <c r="Y118">
        <f>COUNTIF(O118:V118,W118)</f>
        <v>1</v>
      </c>
      <c r="Z118">
        <f>IF($X118=O$5,$N118,0)</f>
        <v>0</v>
      </c>
      <c r="AA118">
        <f>IF($X118=P$5,$N118,0)</f>
        <v>0</v>
      </c>
      <c r="AB118">
        <f>IF($X118=Q$5,$N118,0)</f>
        <v>0</v>
      </c>
      <c r="AC118">
        <f>IF($X118=R$5,$N118,0)</f>
        <v>0</v>
      </c>
      <c r="AD118">
        <f>IF($X118=S$5,$N118,0)</f>
        <v>0</v>
      </c>
      <c r="AE118">
        <f>IF($X118=T$5,$N118,0)</f>
        <v>0</v>
      </c>
      <c r="AF118">
        <f>IF($X118=U$5,$N118,0)</f>
        <v>0</v>
      </c>
      <c r="AG118">
        <f>IF($X118=V$5,$N118,0)</f>
        <v>0</v>
      </c>
      <c r="AH118">
        <f>IF(X118="Tie",N118,0)</f>
        <v>0</v>
      </c>
    </row>
    <row r="119" spans="1:38" hidden="1">
      <c r="A119">
        <v>57</v>
      </c>
      <c r="B119" t="s">
        <v>12</v>
      </c>
      <c r="C119">
        <f>IF(B119="Mississippi State",B$2,1-B$2)</f>
        <v>1</v>
      </c>
      <c r="D119" t="s">
        <v>26</v>
      </c>
      <c r="E119">
        <f>IF(D119="Kentucky",D$2,1-D$2)</f>
        <v>0</v>
      </c>
      <c r="F119" t="s">
        <v>105</v>
      </c>
      <c r="G119">
        <f>IF(F119="LSU",F$2,1-F$2)</f>
        <v>0.42500000000000004</v>
      </c>
      <c r="H119" t="s">
        <v>5</v>
      </c>
      <c r="I119">
        <f>IF(H119="Washington",H$2,1-H$2)</f>
        <v>0.443</v>
      </c>
      <c r="J119" t="s">
        <v>86</v>
      </c>
      <c r="K119">
        <f>IF(J119="Texas",J$2,1-J$2)</f>
        <v>0.224</v>
      </c>
      <c r="L119" t="s">
        <v>18</v>
      </c>
      <c r="M119">
        <f>1-0.516</f>
        <v>0.48399999999999999</v>
      </c>
      <c r="N119">
        <f>PRODUCT(C119,E119,G119,I119,K119,M119)</f>
        <v>0</v>
      </c>
      <c r="O119">
        <f>O$2+IF(Sheet1!I34=$B119,1,0)+IF(Sheet1!I35=$D119,1,0)+IF(Sheet1!I43=$F119,1.1,0)+IF(Sheet1!I44=$H119,1.1,0)+IF(Sheet1!I45=$J119,1.1,0)+IF(Sheet1!I48=$L119,1.11,0)</f>
        <v>18.32</v>
      </c>
      <c r="P119">
        <f>P$2+IF(Sheet1!J34=$B119,1,0)+IF(Sheet1!J35=$D119,1,0)+IF(Sheet1!J43=$F119,1.1,0)+IF(Sheet1!J44=$H119,1.1,0)+IF(Sheet1!J45=$J119,1.1,0)+IF(Sheet1!J48=$L119,1.11,0)</f>
        <v>22.22</v>
      </c>
      <c r="Q119">
        <f>Q$2+IF(Sheet1!K34=$B119,1,0)+IF(Sheet1!K35=$D119,1,0)+IF(Sheet1!K43=$F119,1.1,0)+IF(Sheet1!K44=$H119,1.1,0)+IF(Sheet1!K45=$J119,1.1,0)+IF(Sheet1!K48=$L119,1.11,0)</f>
        <v>22.22</v>
      </c>
      <c r="R119">
        <f>R$2+IF(Sheet1!L34=$B119,1,0)+IF(Sheet1!L35=$D119,1,0)+IF(Sheet1!L43=$F119,1.1,0)+IF(Sheet1!L44=$H119,1.1,0)+IF(Sheet1!L45=$J119,1.1,0)+IF(Sheet1!L48=$L119,1.11,0)</f>
        <v>22.22</v>
      </c>
      <c r="S119">
        <f>S$2+IF(Sheet1!M34=$B119,1,0)+IF(Sheet1!M35=$D119,1,0)+IF(Sheet1!M43=$F119,1.1,0)+IF(Sheet1!M44=$H119,1.1,0)+IF(Sheet1!M45=$J119,1.1,0)+IF(Sheet1!M48=$L119,1.11,0)</f>
        <v>21.22</v>
      </c>
      <c r="T119">
        <f>T$2+IF(Sheet1!N34=$B119,1,0)+IF(Sheet1!N35=$D119,1,0)+IF(Sheet1!N43=$F119,1.1,0)+IF(Sheet1!N44=$H119,1.1,0)+IF(Sheet1!N45=$J119,1.1,0)+IF(Sheet1!N48=$L119,1.11,0)</f>
        <v>22.32</v>
      </c>
      <c r="U119">
        <f>U$2+IF(Sheet1!O34=$B119,1,0)+IF(Sheet1!O35=$D119,1,0)+IF(Sheet1!O43=$F119,1.1,0)+IF(Sheet1!O44=$H119,1.1,0)+IF(Sheet1!O45=$J119,1.1,0)+IF(Sheet1!O48=$L119,1.11,0)</f>
        <v>24.42</v>
      </c>
      <c r="V119">
        <f>V$2+IF(Sheet1!P34=$B119,1,0)+IF(Sheet1!P35=$D119,1,0)+IF(Sheet1!P43=$F119,1.1,0)+IF(Sheet1!P44=$H119,1.1,0)+IF(Sheet1!P45=$J119,1.1,0)+IF(Sheet1!P48=$L119,1.11,0)</f>
        <v>21.42</v>
      </c>
      <c r="W119">
        <f>MAX(O119,P119,Q119,R119,S119,T119,U119,V119)</f>
        <v>24.42</v>
      </c>
      <c r="X119" t="str">
        <f>IF(Y119&gt;1,"Tie",IF(O119=W119,"Ryan",IF(P119=W119,"Becca",IF(Q119=W119,"Jason",IF(R119=W119,"Damon",IF(S119=W119,"Grandpa",IF(T119=W119,"Greta",IF(U119=W119,"Amber",IF(V119=W119,"Mom","nowinner")))))))))</f>
        <v>Amber</v>
      </c>
      <c r="Y119">
        <f>COUNTIF(O119:V119,W119)</f>
        <v>1</v>
      </c>
      <c r="Z119">
        <f>IF($X119=O$5,$N119,0)</f>
        <v>0</v>
      </c>
      <c r="AA119">
        <f>IF($X119=P$5,$N119,0)</f>
        <v>0</v>
      </c>
      <c r="AB119">
        <f>IF($X119=Q$5,$N119,0)</f>
        <v>0</v>
      </c>
      <c r="AC119">
        <f>IF($X119=R$5,$N119,0)</f>
        <v>0</v>
      </c>
      <c r="AD119">
        <f>IF($X119=S$5,$N119,0)</f>
        <v>0</v>
      </c>
      <c r="AE119">
        <f>IF($X119=T$5,$N119,0)</f>
        <v>0</v>
      </c>
      <c r="AF119">
        <f>IF($X119=U$5,$N119,0)</f>
        <v>0</v>
      </c>
      <c r="AG119">
        <f>IF($X119=V$5,$N119,0)</f>
        <v>0</v>
      </c>
      <c r="AH119">
        <f>IF(X119="Tie",N119,0)</f>
        <v>0</v>
      </c>
    </row>
    <row r="120" spans="1:38" hidden="1">
      <c r="A120">
        <v>58</v>
      </c>
      <c r="B120" t="s">
        <v>12</v>
      </c>
      <c r="C120">
        <f>IF(B120="Mississippi State",B$2,1-B$2)</f>
        <v>1</v>
      </c>
      <c r="D120" t="s">
        <v>26</v>
      </c>
      <c r="E120">
        <f>IF(D120="Kentucky",D$2,1-D$2)</f>
        <v>0</v>
      </c>
      <c r="F120" t="s">
        <v>105</v>
      </c>
      <c r="G120">
        <f>IF(F120="LSU",F$2,1-F$2)</f>
        <v>0.42500000000000004</v>
      </c>
      <c r="H120" t="s">
        <v>5</v>
      </c>
      <c r="I120">
        <f>IF(H120="Washington",H$2,1-H$2)</f>
        <v>0.443</v>
      </c>
      <c r="J120" t="s">
        <v>86</v>
      </c>
      <c r="K120">
        <f>IF(J120="Texas",J$2,1-J$2)</f>
        <v>0.224</v>
      </c>
      <c r="L120" t="s">
        <v>15</v>
      </c>
      <c r="M120">
        <v>0.51600000000000001</v>
      </c>
      <c r="N120">
        <f>PRODUCT(C120,E120,G120,I120,K120,M120)</f>
        <v>0</v>
      </c>
      <c r="O120">
        <f>O$2+IF(Sheet1!I34=$B120,1,0)+IF(Sheet1!I35=$D120,1,0)+IF(Sheet1!I43=$F120,1.1,0)+IF(Sheet1!I44=$H120,1.1,0)+IF(Sheet1!I45=$J120,1.1,0)+IF(Sheet1!I48=$L120,1.11,0)</f>
        <v>17.21</v>
      </c>
      <c r="P120">
        <f>P$2+IF(Sheet1!J34=$B120,1,0)+IF(Sheet1!J35=$D120,1,0)+IF(Sheet1!J43=$F120,1.1,0)+IF(Sheet1!J44=$H120,1.1,0)+IF(Sheet1!J45=$J120,1.1,0)+IF(Sheet1!J48=$L120,1.11,0)</f>
        <v>23.33</v>
      </c>
      <c r="Q120">
        <f>Q$2+IF(Sheet1!K34=$B120,1,0)+IF(Sheet1!K35=$D120,1,0)+IF(Sheet1!K43=$F120,1.1,0)+IF(Sheet1!K44=$H120,1.1,0)+IF(Sheet1!K45=$J120,1.1,0)+IF(Sheet1!K48=$L120,1.11,0)</f>
        <v>23.33</v>
      </c>
      <c r="R120">
        <f>R$2+IF(Sheet1!L34=$B120,1,0)+IF(Sheet1!L35=$D120,1,0)+IF(Sheet1!L43=$F120,1.1,0)+IF(Sheet1!L44=$H120,1.1,0)+IF(Sheet1!L45=$J120,1.1,0)+IF(Sheet1!L48=$L120,1.11,0)</f>
        <v>23.33</v>
      </c>
      <c r="S120">
        <f>S$2+IF(Sheet1!M34=$B120,1,0)+IF(Sheet1!M35=$D120,1,0)+IF(Sheet1!M43=$F120,1.1,0)+IF(Sheet1!M44=$H120,1.1,0)+IF(Sheet1!M45=$J120,1.1,0)+IF(Sheet1!M48=$L120,1.11,0)</f>
        <v>22.33</v>
      </c>
      <c r="T120">
        <f>T$2+IF(Sheet1!N34=$B120,1,0)+IF(Sheet1!N35=$D120,1,0)+IF(Sheet1!N43=$F120,1.1,0)+IF(Sheet1!N44=$H120,1.1,0)+IF(Sheet1!N45=$J120,1.1,0)+IF(Sheet1!N48=$L120,1.11,0)</f>
        <v>23.43</v>
      </c>
      <c r="U120">
        <f>U$2+IF(Sheet1!O34=$B120,1,0)+IF(Sheet1!O35=$D120,1,0)+IF(Sheet1!O43=$F120,1.1,0)+IF(Sheet1!O44=$H120,1.1,0)+IF(Sheet1!O45=$J120,1.1,0)+IF(Sheet1!O48=$L120,1.11,0)</f>
        <v>25.53</v>
      </c>
      <c r="V120">
        <f>V$2+IF(Sheet1!P34=$B120,1,0)+IF(Sheet1!P35=$D120,1,0)+IF(Sheet1!P43=$F120,1.1,0)+IF(Sheet1!P44=$H120,1.1,0)+IF(Sheet1!P45=$J120,1.1,0)+IF(Sheet1!P48=$L120,1.11,0)</f>
        <v>22.53</v>
      </c>
      <c r="W120">
        <f>MAX(O120,P120,Q120,R120,S120,T120,U120,V120)</f>
        <v>25.53</v>
      </c>
      <c r="X120" t="str">
        <f>IF(Y120&gt;1,"Tie",IF(O120=W120,"Ryan",IF(P120=W120,"Becca",IF(Q120=W120,"Jason",IF(R120=W120,"Damon",IF(S120=W120,"Grandpa",IF(T120=W120,"Greta",IF(U120=W120,"Amber",IF(V120=W120,"Mom","nowinner")))))))))</f>
        <v>Amber</v>
      </c>
      <c r="Y120">
        <f>COUNTIF(O120:V120,W120)</f>
        <v>1</v>
      </c>
      <c r="Z120">
        <f>IF($X120=O$5,$N120,0)</f>
        <v>0</v>
      </c>
      <c r="AA120">
        <f>IF($X120=P$5,$N120,0)</f>
        <v>0</v>
      </c>
      <c r="AB120">
        <f>IF($X120=Q$5,$N120,0)</f>
        <v>0</v>
      </c>
      <c r="AC120">
        <f>IF($X120=R$5,$N120,0)</f>
        <v>0</v>
      </c>
      <c r="AD120">
        <f>IF($X120=S$5,$N120,0)</f>
        <v>0</v>
      </c>
      <c r="AE120">
        <f>IF($X120=T$5,$N120,0)</f>
        <v>0</v>
      </c>
      <c r="AF120">
        <f>IF($X120=U$5,$N120,0)</f>
        <v>0</v>
      </c>
      <c r="AG120">
        <f>IF($X120=V$5,$N120,0)</f>
        <v>0</v>
      </c>
      <c r="AH120">
        <f>IF(X120="Tie",N120,0)</f>
        <v>0</v>
      </c>
    </row>
    <row r="121" spans="1:38" hidden="1">
      <c r="A121">
        <v>116</v>
      </c>
      <c r="B121" t="s">
        <v>12</v>
      </c>
      <c r="C121">
        <f>IF(B121="Mississippi State",B$2,1-B$2)</f>
        <v>1</v>
      </c>
      <c r="D121" t="s">
        <v>26</v>
      </c>
      <c r="E121">
        <f>IF(D121="Kentucky",D$2,1-D$2)</f>
        <v>0</v>
      </c>
      <c r="F121" t="s">
        <v>105</v>
      </c>
      <c r="G121">
        <f>IF(F121="LSU",F$2,1-F$2)</f>
        <v>0.42500000000000004</v>
      </c>
      <c r="H121" t="s">
        <v>5</v>
      </c>
      <c r="I121">
        <f>IF(H121="Washington",H$2,1-H$2)</f>
        <v>0.443</v>
      </c>
      <c r="J121" t="s">
        <v>86</v>
      </c>
      <c r="K121">
        <f>IF(J121="Texas",J$2,1-J$2)</f>
        <v>0.224</v>
      </c>
      <c r="L121" t="s">
        <v>34</v>
      </c>
      <c r="M121">
        <v>0</v>
      </c>
      <c r="N121">
        <f>PRODUCT(C121,E121,G121,I121,K121,M121)</f>
        <v>0</v>
      </c>
      <c r="O121">
        <f>O$2+IF(Sheet1!I34=$B121,1,0)+IF(Sheet1!I35=$D121,1,0)+IF(Sheet1!I43=$F121,1.1,0)+IF(Sheet1!I44=$H121,1.1,0)+IF(Sheet1!I45=$J121,1.1,0)+IF(Sheet1!I48=$L121,1.11,0)</f>
        <v>17.21</v>
      </c>
      <c r="P121">
        <f>P$2+IF(Sheet1!J34=$B121,1,0)+IF(Sheet1!J35=$D121,1,0)+IF(Sheet1!J43=$F121,1.1,0)+IF(Sheet1!J44=$H121,1.1,0)+IF(Sheet1!J45=$J121,1.1,0)+IF(Sheet1!J48=$L121,1.11,0)</f>
        <v>22.22</v>
      </c>
      <c r="Q121">
        <f>Q$2+IF(Sheet1!K34=$B121,1,0)+IF(Sheet1!K35=$D121,1,0)+IF(Sheet1!K43=$F121,1.1,0)+IF(Sheet1!K44=$H121,1.1,0)+IF(Sheet1!K45=$J121,1.1,0)+IF(Sheet1!K48=$L121,1.11,0)</f>
        <v>22.22</v>
      </c>
      <c r="R121">
        <f>R$2+IF(Sheet1!L34=$B121,1,0)+IF(Sheet1!L35=$D121,1,0)+IF(Sheet1!L43=$F121,1.1,0)+IF(Sheet1!L44=$H121,1.1,0)+IF(Sheet1!L45=$J121,1.1,0)+IF(Sheet1!L48=$L121,1.11,0)</f>
        <v>22.22</v>
      </c>
      <c r="S121">
        <f>S$2+IF(Sheet1!M34=$B121,1,0)+IF(Sheet1!M35=$D121,1,0)+IF(Sheet1!M43=$F121,1.1,0)+IF(Sheet1!M44=$H121,1.1,0)+IF(Sheet1!M45=$J121,1.1,0)+IF(Sheet1!M48=$L121,1.11,0)</f>
        <v>21.22</v>
      </c>
      <c r="T121">
        <f>T$2+IF(Sheet1!N34=$B121,1,0)+IF(Sheet1!N35=$D121,1,0)+IF(Sheet1!N43=$F121,1.1,0)+IF(Sheet1!N44=$H121,1.1,0)+IF(Sheet1!N45=$J121,1.1,0)+IF(Sheet1!N48=$L121,1.11,0)</f>
        <v>22.32</v>
      </c>
      <c r="U121">
        <f>U$2+IF(Sheet1!O34=$B121,1,0)+IF(Sheet1!O35=$D121,1,0)+IF(Sheet1!O43=$F121,1.1,0)+IF(Sheet1!O44=$H121,1.1,0)+IF(Sheet1!O45=$J121,1.1,0)+IF(Sheet1!O48=$L121,1.11,0)</f>
        <v>24.42</v>
      </c>
      <c r="V121">
        <f>V$2+IF(Sheet1!P34=$B121,1,0)+IF(Sheet1!P35=$D121,1,0)+IF(Sheet1!P43=$F121,1.1,0)+IF(Sheet1!P44=$H121,1.1,0)+IF(Sheet1!P45=$J121,1.1,0)+IF(Sheet1!P48=$L121,1.11,0)</f>
        <v>21.42</v>
      </c>
      <c r="W121">
        <f>MAX(O121,P121,Q121,R121,S121,T121,U121,V121)</f>
        <v>24.42</v>
      </c>
      <c r="X121" t="str">
        <f>IF(Y121&gt;1,"Tie",IF(O121=W121,"Ryan",IF(P121=W121,"Becca",IF(Q121=W121,"Jason",IF(R121=W121,"Damon",IF(S121=W121,"Grandpa",IF(T121=W121,"Greta",IF(U121=W121,"Amber",IF(V121=W121,"Mom","nowinner")))))))))</f>
        <v>Amber</v>
      </c>
      <c r="Y121">
        <f>COUNTIF(O121:V121,W121)</f>
        <v>1</v>
      </c>
      <c r="Z121">
        <f>IF($X121=O$5,$N121,0)</f>
        <v>0</v>
      </c>
      <c r="AA121">
        <f>IF($X121=P$5,$N121,0)</f>
        <v>0</v>
      </c>
      <c r="AB121">
        <f>IF($X121=Q$5,$N121,0)</f>
        <v>0</v>
      </c>
      <c r="AC121">
        <f>IF($X121=R$5,$N121,0)</f>
        <v>0</v>
      </c>
      <c r="AD121">
        <f>IF($X121=S$5,$N121,0)</f>
        <v>0</v>
      </c>
      <c r="AE121">
        <f>IF($X121=T$5,$N121,0)</f>
        <v>0</v>
      </c>
      <c r="AF121">
        <f>IF($X121=U$5,$N121,0)</f>
        <v>0</v>
      </c>
      <c r="AG121">
        <f>IF($X121=V$5,$N121,0)</f>
        <v>0</v>
      </c>
      <c r="AH121">
        <f>IF(X121="Tie",N121,0)</f>
        <v>0</v>
      </c>
    </row>
    <row r="122" spans="1:38" hidden="1">
      <c r="A122">
        <v>117</v>
      </c>
      <c r="B122" t="s">
        <v>12</v>
      </c>
      <c r="C122">
        <f>IF(B122="Mississippi State",B$2,1-B$2)</f>
        <v>1</v>
      </c>
      <c r="D122" t="s">
        <v>26</v>
      </c>
      <c r="E122">
        <f>IF(D122="Kentucky",D$2,1-D$2)</f>
        <v>0</v>
      </c>
      <c r="F122" t="s">
        <v>105</v>
      </c>
      <c r="G122">
        <f>IF(F122="LSU",F$2,1-F$2)</f>
        <v>0.42500000000000004</v>
      </c>
      <c r="H122" t="s">
        <v>5</v>
      </c>
      <c r="I122">
        <f>IF(H122="Washington",H$2,1-H$2)</f>
        <v>0.443</v>
      </c>
      <c r="J122" t="s">
        <v>28</v>
      </c>
      <c r="K122">
        <f>IF(J122="Texas",J$2,1-J$2)</f>
        <v>0.77600000000000002</v>
      </c>
      <c r="L122" t="s">
        <v>103</v>
      </c>
      <c r="M122">
        <v>0</v>
      </c>
      <c r="N122">
        <f>PRODUCT(C122,E122,G122,I122,K122,M122)</f>
        <v>0</v>
      </c>
      <c r="O122">
        <f>O$2+IF(Sheet1!I34=$B122,1,0)+IF(Sheet1!I35=$D122,1,0)+IF(Sheet1!I43=$F122,1.1,0)+IF(Sheet1!I44=$H122,1.1,0)+IF(Sheet1!I45=$J122,1.1,0)+IF(Sheet1!I48=$L122,1.11,0)</f>
        <v>18.310000000000002</v>
      </c>
      <c r="P122">
        <f>P$2+IF(Sheet1!J34=$B122,1,0)+IF(Sheet1!J35=$D122,1,0)+IF(Sheet1!J43=$F122,1.1,0)+IF(Sheet1!J44=$H122,1.1,0)+IF(Sheet1!J45=$J122,1.1,0)+IF(Sheet1!J48=$L122,1.11,0)</f>
        <v>23.32</v>
      </c>
      <c r="Q122">
        <f>Q$2+IF(Sheet1!K34=$B122,1,0)+IF(Sheet1!K35=$D122,1,0)+IF(Sheet1!K43=$F122,1.1,0)+IF(Sheet1!K44=$H122,1.1,0)+IF(Sheet1!K45=$J122,1.1,0)+IF(Sheet1!K48=$L122,1.11,0)</f>
        <v>23.32</v>
      </c>
      <c r="R122">
        <f>R$2+IF(Sheet1!L34=$B122,1,0)+IF(Sheet1!L35=$D122,1,0)+IF(Sheet1!L43=$F122,1.1,0)+IF(Sheet1!L44=$H122,1.1,0)+IF(Sheet1!L45=$J122,1.1,0)+IF(Sheet1!L48=$L122,1.11,0)</f>
        <v>23.32</v>
      </c>
      <c r="S122">
        <f>S$2+IF(Sheet1!M34=$B122,1,0)+IF(Sheet1!M35=$D122,1,0)+IF(Sheet1!M43=$F122,1.1,0)+IF(Sheet1!M44=$H122,1.1,0)+IF(Sheet1!M45=$J122,1.1,0)+IF(Sheet1!M48=$L122,1.11,0)</f>
        <v>22.32</v>
      </c>
      <c r="T122">
        <f>T$2+IF(Sheet1!N34=$B122,1,0)+IF(Sheet1!N35=$D122,1,0)+IF(Sheet1!N43=$F122,1.1,0)+IF(Sheet1!N44=$H122,1.1,0)+IF(Sheet1!N45=$J122,1.1,0)+IF(Sheet1!N48=$L122,1.11,0)</f>
        <v>21.22</v>
      </c>
      <c r="U122">
        <f>U$2+IF(Sheet1!O34=$B122,1,0)+IF(Sheet1!O35=$D122,1,0)+IF(Sheet1!O43=$F122,1.1,0)+IF(Sheet1!O44=$H122,1.1,0)+IF(Sheet1!O45=$J122,1.1,0)+IF(Sheet1!O48=$L122,1.11,0)</f>
        <v>25.520000000000003</v>
      </c>
      <c r="V122">
        <f>V$2+IF(Sheet1!P34=$B122,1,0)+IF(Sheet1!P35=$D122,1,0)+IF(Sheet1!P43=$F122,1.1,0)+IF(Sheet1!P44=$H122,1.1,0)+IF(Sheet1!P45=$J122,1.1,0)+IF(Sheet1!P48=$L122,1.11,0)</f>
        <v>20.32</v>
      </c>
      <c r="W122">
        <f>MAX(O122,P122,Q122,R122,S122,T122,U122,V122)</f>
        <v>25.520000000000003</v>
      </c>
      <c r="X122" t="str">
        <f>IF(Y122&gt;1,"Tie",IF(O122=W122,"Ryan",IF(P122=W122,"Becca",IF(Q122=W122,"Jason",IF(R122=W122,"Damon",IF(S122=W122,"Grandpa",IF(T122=W122,"Greta",IF(U122=W122,"Amber",IF(V122=W122,"Mom","nowinner")))))))))</f>
        <v>Amber</v>
      </c>
      <c r="Y122">
        <f>COUNTIF(O122:V122,W122)</f>
        <v>1</v>
      </c>
      <c r="Z122">
        <f>IF($X122=O$5,$N122,0)</f>
        <v>0</v>
      </c>
      <c r="AA122">
        <f>IF($X122=P$5,$N122,0)</f>
        <v>0</v>
      </c>
      <c r="AB122">
        <f>IF($X122=Q$5,$N122,0)</f>
        <v>0</v>
      </c>
      <c r="AC122">
        <f>IF($X122=R$5,$N122,0)</f>
        <v>0</v>
      </c>
      <c r="AD122">
        <f>IF($X122=S$5,$N122,0)</f>
        <v>0</v>
      </c>
      <c r="AE122">
        <f>IF($X122=T$5,$N122,0)</f>
        <v>0</v>
      </c>
      <c r="AF122">
        <f>IF($X122=U$5,$N122,0)</f>
        <v>0</v>
      </c>
      <c r="AG122">
        <f>IF($X122=V$5,$N122,0)</f>
        <v>0</v>
      </c>
      <c r="AH122">
        <f>IF(X122="Tie",N122,0)</f>
        <v>0</v>
      </c>
    </row>
    <row r="123" spans="1:38" hidden="1">
      <c r="A123">
        <v>59</v>
      </c>
      <c r="B123" t="s">
        <v>12</v>
      </c>
      <c r="C123">
        <f>IF(B123="Mississippi State",B$2,1-B$2)</f>
        <v>1</v>
      </c>
      <c r="D123" t="s">
        <v>26</v>
      </c>
      <c r="E123">
        <f>IF(D123="Kentucky",D$2,1-D$2)</f>
        <v>0</v>
      </c>
      <c r="F123" t="s">
        <v>105</v>
      </c>
      <c r="G123">
        <f>IF(F123="LSU",F$2,1-F$2)</f>
        <v>0.42500000000000004</v>
      </c>
      <c r="H123" t="s">
        <v>5</v>
      </c>
      <c r="I123">
        <f>IF(H123="Washington",H$2,1-H$2)</f>
        <v>0.443</v>
      </c>
      <c r="J123" t="s">
        <v>28</v>
      </c>
      <c r="K123">
        <f>IF(J123="Texas",J$2,1-J$2)</f>
        <v>0.77600000000000002</v>
      </c>
      <c r="L123" t="s">
        <v>18</v>
      </c>
      <c r="M123">
        <f>1-0.516</f>
        <v>0.48399999999999999</v>
      </c>
      <c r="N123">
        <f>PRODUCT(C123,E123,G123,I123,K123,M123)</f>
        <v>0</v>
      </c>
      <c r="O123">
        <f>O$2+IF(Sheet1!I34=$B123,1,0)+IF(Sheet1!I35=$D123,1,0)+IF(Sheet1!I43=$F123,1.1,0)+IF(Sheet1!I44=$H123,1.1,0)+IF(Sheet1!I45=$J123,1.1,0)+IF(Sheet1!I48=$L123,1.11,0)</f>
        <v>19.420000000000002</v>
      </c>
      <c r="P123">
        <f>P$2+IF(Sheet1!J34=$B123,1,0)+IF(Sheet1!J35=$D123,1,0)+IF(Sheet1!J43=$F123,1.1,0)+IF(Sheet1!J44=$H123,1.1,0)+IF(Sheet1!J45=$J123,1.1,0)+IF(Sheet1!J48=$L123,1.11,0)</f>
        <v>23.32</v>
      </c>
      <c r="Q123">
        <f>Q$2+IF(Sheet1!K34=$B123,1,0)+IF(Sheet1!K35=$D123,1,0)+IF(Sheet1!K43=$F123,1.1,0)+IF(Sheet1!K44=$H123,1.1,0)+IF(Sheet1!K45=$J123,1.1,0)+IF(Sheet1!K48=$L123,1.11,0)</f>
        <v>23.32</v>
      </c>
      <c r="R123">
        <f>R$2+IF(Sheet1!L34=$B123,1,0)+IF(Sheet1!L35=$D123,1,0)+IF(Sheet1!L43=$F123,1.1,0)+IF(Sheet1!L44=$H123,1.1,0)+IF(Sheet1!L45=$J123,1.1,0)+IF(Sheet1!L48=$L123,1.11,0)</f>
        <v>23.32</v>
      </c>
      <c r="S123">
        <f>S$2+IF(Sheet1!M34=$B123,1,0)+IF(Sheet1!M35=$D123,1,0)+IF(Sheet1!M43=$F123,1.1,0)+IF(Sheet1!M44=$H123,1.1,0)+IF(Sheet1!M45=$J123,1.1,0)+IF(Sheet1!M48=$L123,1.11,0)</f>
        <v>22.32</v>
      </c>
      <c r="T123">
        <f>T$2+IF(Sheet1!N34=$B123,1,0)+IF(Sheet1!N35=$D123,1,0)+IF(Sheet1!N43=$F123,1.1,0)+IF(Sheet1!N44=$H123,1.1,0)+IF(Sheet1!N45=$J123,1.1,0)+IF(Sheet1!N48=$L123,1.11,0)</f>
        <v>21.22</v>
      </c>
      <c r="U123">
        <f>U$2+IF(Sheet1!O34=$B123,1,0)+IF(Sheet1!O35=$D123,1,0)+IF(Sheet1!O43=$F123,1.1,0)+IF(Sheet1!O44=$H123,1.1,0)+IF(Sheet1!O45=$J123,1.1,0)+IF(Sheet1!O48=$L123,1.11,0)</f>
        <v>25.520000000000003</v>
      </c>
      <c r="V123">
        <f>V$2+IF(Sheet1!P34=$B123,1,0)+IF(Sheet1!P35=$D123,1,0)+IF(Sheet1!P43=$F123,1.1,0)+IF(Sheet1!P44=$H123,1.1,0)+IF(Sheet1!P45=$J123,1.1,0)+IF(Sheet1!P48=$L123,1.11,0)</f>
        <v>20.32</v>
      </c>
      <c r="W123">
        <f>MAX(O123,P123,Q123,R123,S123,T123,U123,V123)</f>
        <v>25.520000000000003</v>
      </c>
      <c r="X123" t="str">
        <f>IF(Y123&gt;1,"Tie",IF(O123=W123,"Ryan",IF(P123=W123,"Becca",IF(Q123=W123,"Jason",IF(R123=W123,"Damon",IF(S123=W123,"Grandpa",IF(T123=W123,"Greta",IF(U123=W123,"Amber",IF(V123=W123,"Mom","nowinner")))))))))</f>
        <v>Amber</v>
      </c>
      <c r="Y123">
        <f>COUNTIF(O123:V123,W123)</f>
        <v>1</v>
      </c>
      <c r="Z123">
        <f>IF($X123=O$5,$N123,0)</f>
        <v>0</v>
      </c>
      <c r="AA123">
        <f>IF($X123=P$5,$N123,0)</f>
        <v>0</v>
      </c>
      <c r="AB123">
        <f>IF($X123=Q$5,$N123,0)</f>
        <v>0</v>
      </c>
      <c r="AC123">
        <f>IF($X123=R$5,$N123,0)</f>
        <v>0</v>
      </c>
      <c r="AD123">
        <f>IF($X123=S$5,$N123,0)</f>
        <v>0</v>
      </c>
      <c r="AE123">
        <f>IF($X123=T$5,$N123,0)</f>
        <v>0</v>
      </c>
      <c r="AF123">
        <f>IF($X123=U$5,$N123,0)</f>
        <v>0</v>
      </c>
      <c r="AG123">
        <f>IF($X123=V$5,$N123,0)</f>
        <v>0</v>
      </c>
      <c r="AH123">
        <f>IF(X123="Tie",N123,0)</f>
        <v>0</v>
      </c>
    </row>
    <row r="124" spans="1:38" hidden="1">
      <c r="A124">
        <v>60</v>
      </c>
      <c r="B124" t="s">
        <v>12</v>
      </c>
      <c r="C124">
        <f>IF(B124="Mississippi State",B$2,1-B$2)</f>
        <v>1</v>
      </c>
      <c r="D124" t="s">
        <v>26</v>
      </c>
      <c r="E124">
        <f>IF(D124="Kentucky",D$2,1-D$2)</f>
        <v>0</v>
      </c>
      <c r="F124" t="s">
        <v>105</v>
      </c>
      <c r="G124">
        <f>IF(F124="LSU",F$2,1-F$2)</f>
        <v>0.42500000000000004</v>
      </c>
      <c r="H124" t="s">
        <v>5</v>
      </c>
      <c r="I124">
        <f>IF(H124="Washington",H$2,1-H$2)</f>
        <v>0.443</v>
      </c>
      <c r="J124" t="s">
        <v>28</v>
      </c>
      <c r="K124">
        <f>IF(J124="Texas",J$2,1-J$2)</f>
        <v>0.77600000000000002</v>
      </c>
      <c r="L124" t="s">
        <v>15</v>
      </c>
      <c r="M124">
        <v>0.51600000000000001</v>
      </c>
      <c r="N124">
        <f>PRODUCT(C124,E124,G124,I124,K124,M124)</f>
        <v>0</v>
      </c>
      <c r="O124">
        <f>O$2+IF(Sheet1!I34=$B124,1,0)+IF(Sheet1!I35=$D124,1,0)+IF(Sheet1!I43=$F124,1.1,0)+IF(Sheet1!I44=$H124,1.1,0)+IF(Sheet1!I45=$J124,1.1,0)+IF(Sheet1!I48=$L124,1.11,0)</f>
        <v>18.310000000000002</v>
      </c>
      <c r="P124">
        <f>P$2+IF(Sheet1!J34=$B124,1,0)+IF(Sheet1!J35=$D124,1,0)+IF(Sheet1!J43=$F124,1.1,0)+IF(Sheet1!J44=$H124,1.1,0)+IF(Sheet1!J45=$J124,1.1,0)+IF(Sheet1!J48=$L124,1.11,0)</f>
        <v>24.43</v>
      </c>
      <c r="Q124">
        <f>Q$2+IF(Sheet1!K34=$B124,1,0)+IF(Sheet1!K35=$D124,1,0)+IF(Sheet1!K43=$F124,1.1,0)+IF(Sheet1!K44=$H124,1.1,0)+IF(Sheet1!K45=$J124,1.1,0)+IF(Sheet1!K48=$L124,1.11,0)</f>
        <v>24.43</v>
      </c>
      <c r="R124">
        <f>R$2+IF(Sheet1!L34=$B124,1,0)+IF(Sheet1!L35=$D124,1,0)+IF(Sheet1!L43=$F124,1.1,0)+IF(Sheet1!L44=$H124,1.1,0)+IF(Sheet1!L45=$J124,1.1,0)+IF(Sheet1!L48=$L124,1.11,0)</f>
        <v>24.43</v>
      </c>
      <c r="S124">
        <f>S$2+IF(Sheet1!M34=$B124,1,0)+IF(Sheet1!M35=$D124,1,0)+IF(Sheet1!M43=$F124,1.1,0)+IF(Sheet1!M44=$H124,1.1,0)+IF(Sheet1!M45=$J124,1.1,0)+IF(Sheet1!M48=$L124,1.11,0)</f>
        <v>23.43</v>
      </c>
      <c r="T124">
        <f>T$2+IF(Sheet1!N34=$B124,1,0)+IF(Sheet1!N35=$D124,1,0)+IF(Sheet1!N43=$F124,1.1,0)+IF(Sheet1!N44=$H124,1.1,0)+IF(Sheet1!N45=$J124,1.1,0)+IF(Sheet1!N48=$L124,1.11,0)</f>
        <v>22.33</v>
      </c>
      <c r="U124">
        <f>U$2+IF(Sheet1!O34=$B124,1,0)+IF(Sheet1!O35=$D124,1,0)+IF(Sheet1!O43=$F124,1.1,0)+IF(Sheet1!O44=$H124,1.1,0)+IF(Sheet1!O45=$J124,1.1,0)+IF(Sheet1!O48=$L124,1.11,0)</f>
        <v>26.630000000000003</v>
      </c>
      <c r="V124">
        <f>V$2+IF(Sheet1!P34=$B124,1,0)+IF(Sheet1!P35=$D124,1,0)+IF(Sheet1!P43=$F124,1.1,0)+IF(Sheet1!P44=$H124,1.1,0)+IF(Sheet1!P45=$J124,1.1,0)+IF(Sheet1!P48=$L124,1.11,0)</f>
        <v>21.43</v>
      </c>
      <c r="W124">
        <f>MAX(O124,P124,Q124,R124,S124,T124,U124,V124)</f>
        <v>26.630000000000003</v>
      </c>
      <c r="X124" t="str">
        <f>IF(Y124&gt;1,"Tie",IF(O124=W124,"Ryan",IF(P124=W124,"Becca",IF(Q124=W124,"Jason",IF(R124=W124,"Damon",IF(S124=W124,"Grandpa",IF(T124=W124,"Greta",IF(U124=W124,"Amber",IF(V124=W124,"Mom","nowinner")))))))))</f>
        <v>Amber</v>
      </c>
      <c r="Y124">
        <f>COUNTIF(O124:V124,W124)</f>
        <v>1</v>
      </c>
      <c r="Z124">
        <f>IF($X124=O$5,$N124,0)</f>
        <v>0</v>
      </c>
      <c r="AA124">
        <f>IF($X124=P$5,$N124,0)</f>
        <v>0</v>
      </c>
      <c r="AB124">
        <f>IF($X124=Q$5,$N124,0)</f>
        <v>0</v>
      </c>
      <c r="AC124">
        <f>IF($X124=R$5,$N124,0)</f>
        <v>0</v>
      </c>
      <c r="AD124">
        <f>IF($X124=S$5,$N124,0)</f>
        <v>0</v>
      </c>
      <c r="AE124">
        <f>IF($X124=T$5,$N124,0)</f>
        <v>0</v>
      </c>
      <c r="AF124">
        <f>IF($X124=U$5,$N124,0)</f>
        <v>0</v>
      </c>
      <c r="AG124">
        <f>IF($X124=V$5,$N124,0)</f>
        <v>0</v>
      </c>
      <c r="AH124">
        <f>IF(X124="Tie",N124,0)</f>
        <v>0</v>
      </c>
    </row>
    <row r="125" spans="1:38" hidden="1">
      <c r="A125">
        <v>120</v>
      </c>
      <c r="B125" t="s">
        <v>12</v>
      </c>
      <c r="C125">
        <f>IF(B125="Mississippi State",B$2,1-B$2)</f>
        <v>1</v>
      </c>
      <c r="D125" t="s">
        <v>26</v>
      </c>
      <c r="E125">
        <f>IF(D125="Kentucky",D$2,1-D$2)</f>
        <v>0</v>
      </c>
      <c r="F125" t="s">
        <v>105</v>
      </c>
      <c r="G125">
        <f>IF(F125="LSU",F$2,1-F$2)</f>
        <v>0.42500000000000004</v>
      </c>
      <c r="H125" t="s">
        <v>5</v>
      </c>
      <c r="I125">
        <f>IF(H125="Washington",H$2,1-H$2)</f>
        <v>0.443</v>
      </c>
      <c r="J125" t="s">
        <v>28</v>
      </c>
      <c r="K125">
        <f>IF(J125="Texas",J$2,1-J$2)</f>
        <v>0.77600000000000002</v>
      </c>
      <c r="L125" t="s">
        <v>34</v>
      </c>
      <c r="M125">
        <v>0</v>
      </c>
      <c r="N125">
        <f>PRODUCT(C125,E125,G125,I125,K125,M125)</f>
        <v>0</v>
      </c>
      <c r="O125">
        <f>O$2+IF(Sheet1!I34=$B125,1,0)+IF(Sheet1!I35=$D125,1,0)+IF(Sheet1!I43=$F125,1.1,0)+IF(Sheet1!I44=$H125,1.1,0)+IF(Sheet1!I45=$J125,1.1,0)+IF(Sheet1!I48=$L125,1.11,0)</f>
        <v>18.310000000000002</v>
      </c>
      <c r="P125">
        <f>P$2+IF(Sheet1!J34=$B125,1,0)+IF(Sheet1!J35=$D125,1,0)+IF(Sheet1!J43=$F125,1.1,0)+IF(Sheet1!J44=$H125,1.1,0)+IF(Sheet1!J45=$J125,1.1,0)+IF(Sheet1!J48=$L125,1.11,0)</f>
        <v>23.32</v>
      </c>
      <c r="Q125">
        <f>Q$2+IF(Sheet1!K34=$B125,1,0)+IF(Sheet1!K35=$D125,1,0)+IF(Sheet1!K43=$F125,1.1,0)+IF(Sheet1!K44=$H125,1.1,0)+IF(Sheet1!K45=$J125,1.1,0)+IF(Sheet1!K48=$L125,1.11,0)</f>
        <v>23.32</v>
      </c>
      <c r="R125">
        <f>R$2+IF(Sheet1!L34=$B125,1,0)+IF(Sheet1!L35=$D125,1,0)+IF(Sheet1!L43=$F125,1.1,0)+IF(Sheet1!L44=$H125,1.1,0)+IF(Sheet1!L45=$J125,1.1,0)+IF(Sheet1!L48=$L125,1.11,0)</f>
        <v>23.32</v>
      </c>
      <c r="S125">
        <f>S$2+IF(Sheet1!M34=$B125,1,0)+IF(Sheet1!M35=$D125,1,0)+IF(Sheet1!M43=$F125,1.1,0)+IF(Sheet1!M44=$H125,1.1,0)+IF(Sheet1!M45=$J125,1.1,0)+IF(Sheet1!M48=$L125,1.11,0)</f>
        <v>22.32</v>
      </c>
      <c r="T125">
        <f>T$2+IF(Sheet1!N34=$B125,1,0)+IF(Sheet1!N35=$D125,1,0)+IF(Sheet1!N43=$F125,1.1,0)+IF(Sheet1!N44=$H125,1.1,0)+IF(Sheet1!N45=$J125,1.1,0)+IF(Sheet1!N48=$L125,1.11,0)</f>
        <v>21.22</v>
      </c>
      <c r="U125">
        <f>U$2+IF(Sheet1!O34=$B125,1,0)+IF(Sheet1!O35=$D125,1,0)+IF(Sheet1!O43=$F125,1.1,0)+IF(Sheet1!O44=$H125,1.1,0)+IF(Sheet1!O45=$J125,1.1,0)+IF(Sheet1!O48=$L125,1.11,0)</f>
        <v>25.520000000000003</v>
      </c>
      <c r="V125">
        <f>V$2+IF(Sheet1!P34=$B125,1,0)+IF(Sheet1!P35=$D125,1,0)+IF(Sheet1!P43=$F125,1.1,0)+IF(Sheet1!P44=$H125,1.1,0)+IF(Sheet1!P45=$J125,1.1,0)+IF(Sheet1!P48=$L125,1.11,0)</f>
        <v>20.32</v>
      </c>
      <c r="W125">
        <f>MAX(O125,P125,Q125,R125,S125,T125,U125,V125)</f>
        <v>25.520000000000003</v>
      </c>
      <c r="X125" t="str">
        <f>IF(Y125&gt;1,"Tie",IF(O125=W125,"Ryan",IF(P125=W125,"Becca",IF(Q125=W125,"Jason",IF(R125=W125,"Damon",IF(S125=W125,"Grandpa",IF(T125=W125,"Greta",IF(U125=W125,"Amber",IF(V125=W125,"Mom","nowinner")))))))))</f>
        <v>Amber</v>
      </c>
      <c r="Y125">
        <f>COUNTIF(O125:V125,W125)</f>
        <v>1</v>
      </c>
      <c r="Z125">
        <f>IF($X125=O$5,$N125,0)</f>
        <v>0</v>
      </c>
      <c r="AA125">
        <f>IF($X125=P$5,$N125,0)</f>
        <v>0</v>
      </c>
      <c r="AB125">
        <f>IF($X125=Q$5,$N125,0)</f>
        <v>0</v>
      </c>
      <c r="AC125">
        <f>IF($X125=R$5,$N125,0)</f>
        <v>0</v>
      </c>
      <c r="AD125">
        <f>IF($X125=S$5,$N125,0)</f>
        <v>0</v>
      </c>
      <c r="AE125">
        <f>IF($X125=T$5,$N125,0)</f>
        <v>0</v>
      </c>
      <c r="AF125">
        <f>IF($X125=U$5,$N125,0)</f>
        <v>0</v>
      </c>
      <c r="AG125">
        <f>IF($X125=V$5,$N125,0)</f>
        <v>0</v>
      </c>
      <c r="AH125">
        <f>IF(X125="Tie",N125,0)</f>
        <v>0</v>
      </c>
    </row>
    <row r="126" spans="1:38" hidden="1">
      <c r="A126">
        <v>121</v>
      </c>
      <c r="B126" t="s">
        <v>12</v>
      </c>
      <c r="C126">
        <f>IF(B126="Mississippi State",B$2,1-B$2)</f>
        <v>1</v>
      </c>
      <c r="D126" t="s">
        <v>26</v>
      </c>
      <c r="E126">
        <f>IF(D126="Kentucky",D$2,1-D$2)</f>
        <v>0</v>
      </c>
      <c r="F126" t="s">
        <v>105</v>
      </c>
      <c r="G126">
        <f>IF(F126="LSU",F$2,1-F$2)</f>
        <v>0.42500000000000004</v>
      </c>
      <c r="H126" t="s">
        <v>14</v>
      </c>
      <c r="I126">
        <f>IF(H126="Washington",H$2,1-H$2)</f>
        <v>0.55699999999999994</v>
      </c>
      <c r="J126" t="s">
        <v>86</v>
      </c>
      <c r="K126">
        <f>IF(J126="Texas",J$2,1-J$2)</f>
        <v>0.224</v>
      </c>
      <c r="L126" t="s">
        <v>103</v>
      </c>
      <c r="M126">
        <v>0</v>
      </c>
      <c r="N126">
        <f>PRODUCT(C126,E126,G126,I126,K126,M126)</f>
        <v>0</v>
      </c>
      <c r="O126">
        <f>O$2+IF(Sheet1!I34=$B126,1,0)+IF(Sheet1!I35=$D126,1,0)+IF(Sheet1!I43=$F126,1.1,0)+IF(Sheet1!I44=$H126,1.1,0)+IF(Sheet1!I45=$J126,1.1,0)+IF(Sheet1!I48=$L126,1.11,0)</f>
        <v>18.310000000000002</v>
      </c>
      <c r="P126">
        <f>P$2+IF(Sheet1!J34=$B126,1,0)+IF(Sheet1!J35=$D126,1,0)+IF(Sheet1!J43=$F126,1.1,0)+IF(Sheet1!J44=$H126,1.1,0)+IF(Sheet1!J45=$J126,1.1,0)+IF(Sheet1!J48=$L126,1.11,0)</f>
        <v>23.32</v>
      </c>
      <c r="Q126">
        <f>Q$2+IF(Sheet1!K34=$B126,1,0)+IF(Sheet1!K35=$D126,1,0)+IF(Sheet1!K43=$F126,1.1,0)+IF(Sheet1!K44=$H126,1.1,0)+IF(Sheet1!K45=$J126,1.1,0)+IF(Sheet1!K48=$L126,1.11,0)</f>
        <v>23.32</v>
      </c>
      <c r="R126">
        <f>R$2+IF(Sheet1!L34=$B126,1,0)+IF(Sheet1!L35=$D126,1,0)+IF(Sheet1!L43=$F126,1.1,0)+IF(Sheet1!L44=$H126,1.1,0)+IF(Sheet1!L45=$J126,1.1,0)+IF(Sheet1!L48=$L126,1.11,0)</f>
        <v>23.32</v>
      </c>
      <c r="S126">
        <f>S$2+IF(Sheet1!M34=$B126,1,0)+IF(Sheet1!M35=$D126,1,0)+IF(Sheet1!M43=$F126,1.1,0)+IF(Sheet1!M44=$H126,1.1,0)+IF(Sheet1!M45=$J126,1.1,0)+IF(Sheet1!M48=$L126,1.11,0)</f>
        <v>22.32</v>
      </c>
      <c r="T126">
        <f>T$2+IF(Sheet1!N34=$B126,1,0)+IF(Sheet1!N35=$D126,1,0)+IF(Sheet1!N43=$F126,1.1,0)+IF(Sheet1!N44=$H126,1.1,0)+IF(Sheet1!N45=$J126,1.1,0)+IF(Sheet1!N48=$L126,1.11,0)</f>
        <v>23.42</v>
      </c>
      <c r="U126">
        <f>U$2+IF(Sheet1!O34=$B126,1,0)+IF(Sheet1!O35=$D126,1,0)+IF(Sheet1!O43=$F126,1.1,0)+IF(Sheet1!O44=$H126,1.1,0)+IF(Sheet1!O45=$J126,1.1,0)+IF(Sheet1!O48=$L126,1.11,0)</f>
        <v>23.32</v>
      </c>
      <c r="V126">
        <f>V$2+IF(Sheet1!P34=$B126,1,0)+IF(Sheet1!P35=$D126,1,0)+IF(Sheet1!P43=$F126,1.1,0)+IF(Sheet1!P44=$H126,1.1,0)+IF(Sheet1!P45=$J126,1.1,0)+IF(Sheet1!P48=$L126,1.11,0)</f>
        <v>22.520000000000003</v>
      </c>
      <c r="W126">
        <f>MAX(O126,P126,Q126,R126,S126,T126,U126,V126)</f>
        <v>23.42</v>
      </c>
      <c r="X126" t="str">
        <f>IF(Y126&gt;1,"Tie",IF(O126=W126,"Ryan",IF(P126=W126,"Becca",IF(Q126=W126,"Jason",IF(R126=W126,"Damon",IF(S126=W126,"Grandpa",IF(T126=W126,"Greta",IF(U126=W126,"Amber",IF(V126=W126,"Mom","nowinner")))))))))</f>
        <v>Greta</v>
      </c>
      <c r="Y126">
        <f>COUNTIF(O126:V126,W126)</f>
        <v>1</v>
      </c>
      <c r="Z126">
        <f>IF($X126=O$5,$N126,0)</f>
        <v>0</v>
      </c>
      <c r="AA126">
        <f>IF($X126=P$5,$N126,0)</f>
        <v>0</v>
      </c>
      <c r="AB126">
        <f>IF($X126=Q$5,$N126,0)</f>
        <v>0</v>
      </c>
      <c r="AC126">
        <f>IF($X126=R$5,$N126,0)</f>
        <v>0</v>
      </c>
      <c r="AD126">
        <f>IF($X126=S$5,$N126,0)</f>
        <v>0</v>
      </c>
      <c r="AE126">
        <f>IF($X126=T$5,$N126,0)</f>
        <v>0</v>
      </c>
      <c r="AF126">
        <f>IF($X126=U$5,$N126,0)</f>
        <v>0</v>
      </c>
      <c r="AG126">
        <f>IF($X126=V$5,$N126,0)</f>
        <v>0</v>
      </c>
      <c r="AH126">
        <f>IF(X126="Tie",N126,0)</f>
        <v>0</v>
      </c>
    </row>
    <row r="127" spans="1:38" hidden="1">
      <c r="A127">
        <v>61</v>
      </c>
      <c r="B127" t="s">
        <v>12</v>
      </c>
      <c r="C127">
        <f>IF(B127="Mississippi State",B$2,1-B$2)</f>
        <v>1</v>
      </c>
      <c r="D127" t="s">
        <v>26</v>
      </c>
      <c r="E127">
        <f>IF(D127="Kentucky",D$2,1-D$2)</f>
        <v>0</v>
      </c>
      <c r="F127" t="s">
        <v>105</v>
      </c>
      <c r="G127">
        <f>IF(F127="LSU",F$2,1-F$2)</f>
        <v>0.42500000000000004</v>
      </c>
      <c r="H127" t="s">
        <v>14</v>
      </c>
      <c r="I127">
        <f>IF(H127="Washington",H$2,1-H$2)</f>
        <v>0.55699999999999994</v>
      </c>
      <c r="J127" t="s">
        <v>86</v>
      </c>
      <c r="K127">
        <f>IF(J127="Texas",J$2,1-J$2)</f>
        <v>0.224</v>
      </c>
      <c r="L127" t="s">
        <v>18</v>
      </c>
      <c r="M127">
        <f>1-0.516</f>
        <v>0.48399999999999999</v>
      </c>
      <c r="N127">
        <f>PRODUCT(C127,E127,G127,I127,K127,M127)</f>
        <v>0</v>
      </c>
      <c r="O127">
        <f>O$2+IF(Sheet1!I34=$B127,1,0)+IF(Sheet1!I35=$D127,1,0)+IF(Sheet1!I43=$F127,1.1,0)+IF(Sheet1!I44=$H127,1.1,0)+IF(Sheet1!I45=$J127,1.1,0)+IF(Sheet1!I48=$L127,1.11,0)</f>
        <v>19.420000000000002</v>
      </c>
      <c r="P127">
        <f>P$2+IF(Sheet1!J34=$B127,1,0)+IF(Sheet1!J35=$D127,1,0)+IF(Sheet1!J43=$F127,1.1,0)+IF(Sheet1!J44=$H127,1.1,0)+IF(Sheet1!J45=$J127,1.1,0)+IF(Sheet1!J48=$L127,1.11,0)</f>
        <v>23.32</v>
      </c>
      <c r="Q127">
        <f>Q$2+IF(Sheet1!K34=$B127,1,0)+IF(Sheet1!K35=$D127,1,0)+IF(Sheet1!K43=$F127,1.1,0)+IF(Sheet1!K44=$H127,1.1,0)+IF(Sheet1!K45=$J127,1.1,0)+IF(Sheet1!K48=$L127,1.11,0)</f>
        <v>23.32</v>
      </c>
      <c r="R127">
        <f>R$2+IF(Sheet1!L34=$B127,1,0)+IF(Sheet1!L35=$D127,1,0)+IF(Sheet1!L43=$F127,1.1,0)+IF(Sheet1!L44=$H127,1.1,0)+IF(Sheet1!L45=$J127,1.1,0)+IF(Sheet1!L48=$L127,1.11,0)</f>
        <v>23.32</v>
      </c>
      <c r="S127">
        <f>S$2+IF(Sheet1!M34=$B127,1,0)+IF(Sheet1!M35=$D127,1,0)+IF(Sheet1!M43=$F127,1.1,0)+IF(Sheet1!M44=$H127,1.1,0)+IF(Sheet1!M45=$J127,1.1,0)+IF(Sheet1!M48=$L127,1.11,0)</f>
        <v>22.32</v>
      </c>
      <c r="T127">
        <f>T$2+IF(Sheet1!N34=$B127,1,0)+IF(Sheet1!N35=$D127,1,0)+IF(Sheet1!N43=$F127,1.1,0)+IF(Sheet1!N44=$H127,1.1,0)+IF(Sheet1!N45=$J127,1.1,0)+IF(Sheet1!N48=$L127,1.11,0)</f>
        <v>23.42</v>
      </c>
      <c r="U127">
        <f>U$2+IF(Sheet1!O34=$B127,1,0)+IF(Sheet1!O35=$D127,1,0)+IF(Sheet1!O43=$F127,1.1,0)+IF(Sheet1!O44=$H127,1.1,0)+IF(Sheet1!O45=$J127,1.1,0)+IF(Sheet1!O48=$L127,1.11,0)</f>
        <v>23.32</v>
      </c>
      <c r="V127">
        <f>V$2+IF(Sheet1!P34=$B127,1,0)+IF(Sheet1!P35=$D127,1,0)+IF(Sheet1!P43=$F127,1.1,0)+IF(Sheet1!P44=$H127,1.1,0)+IF(Sheet1!P45=$J127,1.1,0)+IF(Sheet1!P48=$L127,1.11,0)</f>
        <v>22.520000000000003</v>
      </c>
      <c r="W127">
        <f>MAX(O127,P127,Q127,R127,S127,T127,U127,V127)</f>
        <v>23.42</v>
      </c>
      <c r="X127" t="str">
        <f>IF(Y127&gt;1,"Tie",IF(O127=W127,"Ryan",IF(P127=W127,"Becca",IF(Q127=W127,"Jason",IF(R127=W127,"Damon",IF(S127=W127,"Grandpa",IF(T127=W127,"Greta",IF(U127=W127,"Amber",IF(V127=W127,"Mom","nowinner")))))))))</f>
        <v>Greta</v>
      </c>
      <c r="Y127">
        <f>COUNTIF(O127:V127,W127)</f>
        <v>1</v>
      </c>
      <c r="Z127">
        <f>IF($X127=O$5,$N127,0)</f>
        <v>0</v>
      </c>
      <c r="AA127">
        <f>IF($X127=P$5,$N127,0)</f>
        <v>0</v>
      </c>
      <c r="AB127">
        <f>IF($X127=Q$5,$N127,0)</f>
        <v>0</v>
      </c>
      <c r="AC127">
        <f>IF($X127=R$5,$N127,0)</f>
        <v>0</v>
      </c>
      <c r="AD127">
        <f>IF($X127=S$5,$N127,0)</f>
        <v>0</v>
      </c>
      <c r="AE127">
        <f>IF($X127=T$5,$N127,0)</f>
        <v>0</v>
      </c>
      <c r="AF127">
        <f>IF($X127=U$5,$N127,0)</f>
        <v>0</v>
      </c>
      <c r="AG127">
        <f>IF($X127=V$5,$N127,0)</f>
        <v>0</v>
      </c>
      <c r="AH127">
        <f>IF(X127="Tie",N127,0)</f>
        <v>0</v>
      </c>
    </row>
    <row r="128" spans="1:38" hidden="1">
      <c r="A128">
        <v>62</v>
      </c>
      <c r="B128" t="s">
        <v>12</v>
      </c>
      <c r="C128">
        <f>IF(B128="Mississippi State",B$2,1-B$2)</f>
        <v>1</v>
      </c>
      <c r="D128" t="s">
        <v>26</v>
      </c>
      <c r="E128">
        <f>IF(D128="Kentucky",D$2,1-D$2)</f>
        <v>0</v>
      </c>
      <c r="F128" t="s">
        <v>105</v>
      </c>
      <c r="G128">
        <f>IF(F128="LSU",F$2,1-F$2)</f>
        <v>0.42500000000000004</v>
      </c>
      <c r="H128" t="s">
        <v>14</v>
      </c>
      <c r="I128">
        <f>IF(H128="Washington",H$2,1-H$2)</f>
        <v>0.55699999999999994</v>
      </c>
      <c r="J128" t="s">
        <v>86</v>
      </c>
      <c r="K128">
        <f>IF(J128="Texas",J$2,1-J$2)</f>
        <v>0.224</v>
      </c>
      <c r="L128" t="s">
        <v>15</v>
      </c>
      <c r="M128">
        <v>0.51600000000000001</v>
      </c>
      <c r="N128">
        <f>PRODUCT(C128,E128,G128,I128,K128,M128)</f>
        <v>0</v>
      </c>
      <c r="O128">
        <f>O$2+IF(Sheet1!I34=$B128,1,0)+IF(Sheet1!I35=$D128,1,0)+IF(Sheet1!I43=$F128,1.1,0)+IF(Sheet1!I44=$H128,1.1,0)+IF(Sheet1!I45=$J128,1.1,0)+IF(Sheet1!I48=$L128,1.11,0)</f>
        <v>18.310000000000002</v>
      </c>
      <c r="P128">
        <f>P$2+IF(Sheet1!J34=$B128,1,0)+IF(Sheet1!J35=$D128,1,0)+IF(Sheet1!J43=$F128,1.1,0)+IF(Sheet1!J44=$H128,1.1,0)+IF(Sheet1!J45=$J128,1.1,0)+IF(Sheet1!J48=$L128,1.11,0)</f>
        <v>24.43</v>
      </c>
      <c r="Q128">
        <f>Q$2+IF(Sheet1!K34=$B128,1,0)+IF(Sheet1!K35=$D128,1,0)+IF(Sheet1!K43=$F128,1.1,0)+IF(Sheet1!K44=$H128,1.1,0)+IF(Sheet1!K45=$J128,1.1,0)+IF(Sheet1!K48=$L128,1.11,0)</f>
        <v>24.43</v>
      </c>
      <c r="R128">
        <f>R$2+IF(Sheet1!L34=$B128,1,0)+IF(Sheet1!L35=$D128,1,0)+IF(Sheet1!L43=$F128,1.1,0)+IF(Sheet1!L44=$H128,1.1,0)+IF(Sheet1!L45=$J128,1.1,0)+IF(Sheet1!L48=$L128,1.11,0)</f>
        <v>24.43</v>
      </c>
      <c r="S128">
        <f>S$2+IF(Sheet1!M34=$B128,1,0)+IF(Sheet1!M35=$D128,1,0)+IF(Sheet1!M43=$F128,1.1,0)+IF(Sheet1!M44=$H128,1.1,0)+IF(Sheet1!M45=$J128,1.1,0)+IF(Sheet1!M48=$L128,1.11,0)</f>
        <v>23.43</v>
      </c>
      <c r="T128">
        <f>T$2+IF(Sheet1!N34=$B128,1,0)+IF(Sheet1!N35=$D128,1,0)+IF(Sheet1!N43=$F128,1.1,0)+IF(Sheet1!N44=$H128,1.1,0)+IF(Sheet1!N45=$J128,1.1,0)+IF(Sheet1!N48=$L128,1.11,0)</f>
        <v>24.53</v>
      </c>
      <c r="U128">
        <f>U$2+IF(Sheet1!O34=$B128,1,0)+IF(Sheet1!O35=$D128,1,0)+IF(Sheet1!O43=$F128,1.1,0)+IF(Sheet1!O44=$H128,1.1,0)+IF(Sheet1!O45=$J128,1.1,0)+IF(Sheet1!O48=$L128,1.11,0)</f>
        <v>24.43</v>
      </c>
      <c r="V128">
        <f>V$2+IF(Sheet1!P34=$B128,1,0)+IF(Sheet1!P35=$D128,1,0)+IF(Sheet1!P43=$F128,1.1,0)+IF(Sheet1!P44=$H128,1.1,0)+IF(Sheet1!P45=$J128,1.1,0)+IF(Sheet1!P48=$L128,1.11,0)</f>
        <v>23.630000000000003</v>
      </c>
      <c r="W128">
        <f>MAX(O128,P128,Q128,R128,S128,T128,U128,V128)</f>
        <v>24.53</v>
      </c>
      <c r="X128" t="str">
        <f>IF(Y128&gt;1,"Tie",IF(O128=W128,"Ryan",IF(P128=W128,"Becca",IF(Q128=W128,"Jason",IF(R128=W128,"Damon",IF(S128=W128,"Grandpa",IF(T128=W128,"Greta",IF(U128=W128,"Amber",IF(V128=W128,"Mom","nowinner")))))))))</f>
        <v>Greta</v>
      </c>
      <c r="Y128">
        <f>COUNTIF(O128:V128,W128)</f>
        <v>1</v>
      </c>
      <c r="Z128">
        <f>IF($X128=O$5,$N128,0)</f>
        <v>0</v>
      </c>
      <c r="AA128">
        <f>IF($X128=P$5,$N128,0)</f>
        <v>0</v>
      </c>
      <c r="AB128">
        <f>IF($X128=Q$5,$N128,0)</f>
        <v>0</v>
      </c>
      <c r="AC128">
        <f>IF($X128=R$5,$N128,0)</f>
        <v>0</v>
      </c>
      <c r="AD128">
        <f>IF($X128=S$5,$N128,0)</f>
        <v>0</v>
      </c>
      <c r="AE128">
        <f>IF($X128=T$5,$N128,0)</f>
        <v>0</v>
      </c>
      <c r="AF128">
        <f>IF($X128=U$5,$N128,0)</f>
        <v>0</v>
      </c>
      <c r="AG128">
        <f>IF($X128=V$5,$N128,0)</f>
        <v>0</v>
      </c>
      <c r="AH128">
        <f>IF(X128="Tie",N128,0)</f>
        <v>0</v>
      </c>
    </row>
    <row r="129" spans="1:38" hidden="1">
      <c r="A129">
        <v>124</v>
      </c>
      <c r="B129" t="s">
        <v>12</v>
      </c>
      <c r="C129">
        <f>IF(B129="Mississippi State",B$2,1-B$2)</f>
        <v>1</v>
      </c>
      <c r="D129" t="s">
        <v>26</v>
      </c>
      <c r="E129">
        <f>IF(D129="Kentucky",D$2,1-D$2)</f>
        <v>0</v>
      </c>
      <c r="F129" t="s">
        <v>105</v>
      </c>
      <c r="G129">
        <f>IF(F129="LSU",F$2,1-F$2)</f>
        <v>0.42500000000000004</v>
      </c>
      <c r="H129" t="s">
        <v>14</v>
      </c>
      <c r="I129">
        <f>IF(H129="Washington",H$2,1-H$2)</f>
        <v>0.55699999999999994</v>
      </c>
      <c r="J129" t="s">
        <v>86</v>
      </c>
      <c r="K129">
        <f>IF(J129="Texas",J$2,1-J$2)</f>
        <v>0.224</v>
      </c>
      <c r="L129" t="s">
        <v>34</v>
      </c>
      <c r="M129">
        <v>0</v>
      </c>
      <c r="N129">
        <f>PRODUCT(C129,E129,G129,I129,K129,M129)</f>
        <v>0</v>
      </c>
      <c r="O129">
        <f>O$2+IF(Sheet1!I34=$B129,1,0)+IF(Sheet1!I35=$D129,1,0)+IF(Sheet1!I43=$F129,1.1,0)+IF(Sheet1!I44=$H129,1.1,0)+IF(Sheet1!I45=$J129,1.1,0)+IF(Sheet1!I48=$L129,1.11,0)</f>
        <v>18.310000000000002</v>
      </c>
      <c r="P129">
        <f>P$2+IF(Sheet1!J34=$B129,1,0)+IF(Sheet1!J35=$D129,1,0)+IF(Sheet1!J43=$F129,1.1,0)+IF(Sheet1!J44=$H129,1.1,0)+IF(Sheet1!J45=$J129,1.1,0)+IF(Sheet1!J48=$L129,1.11,0)</f>
        <v>23.32</v>
      </c>
      <c r="Q129">
        <f>Q$2+IF(Sheet1!K34=$B129,1,0)+IF(Sheet1!K35=$D129,1,0)+IF(Sheet1!K43=$F129,1.1,0)+IF(Sheet1!K44=$H129,1.1,0)+IF(Sheet1!K45=$J129,1.1,0)+IF(Sheet1!K48=$L129,1.11,0)</f>
        <v>23.32</v>
      </c>
      <c r="R129">
        <f>R$2+IF(Sheet1!L34=$B129,1,0)+IF(Sheet1!L35=$D129,1,0)+IF(Sheet1!L43=$F129,1.1,0)+IF(Sheet1!L44=$H129,1.1,0)+IF(Sheet1!L45=$J129,1.1,0)+IF(Sheet1!L48=$L129,1.11,0)</f>
        <v>23.32</v>
      </c>
      <c r="S129">
        <f>S$2+IF(Sheet1!M34=$B129,1,0)+IF(Sheet1!M35=$D129,1,0)+IF(Sheet1!M43=$F129,1.1,0)+IF(Sheet1!M44=$H129,1.1,0)+IF(Sheet1!M45=$J129,1.1,0)+IF(Sheet1!M48=$L129,1.11,0)</f>
        <v>22.32</v>
      </c>
      <c r="T129">
        <f>T$2+IF(Sheet1!N34=$B129,1,0)+IF(Sheet1!N35=$D129,1,0)+IF(Sheet1!N43=$F129,1.1,0)+IF(Sheet1!N44=$H129,1.1,0)+IF(Sheet1!N45=$J129,1.1,0)+IF(Sheet1!N48=$L129,1.11,0)</f>
        <v>23.42</v>
      </c>
      <c r="U129">
        <f>U$2+IF(Sheet1!O34=$B129,1,0)+IF(Sheet1!O35=$D129,1,0)+IF(Sheet1!O43=$F129,1.1,0)+IF(Sheet1!O44=$H129,1.1,0)+IF(Sheet1!O45=$J129,1.1,0)+IF(Sheet1!O48=$L129,1.11,0)</f>
        <v>23.32</v>
      </c>
      <c r="V129">
        <f>V$2+IF(Sheet1!P34=$B129,1,0)+IF(Sheet1!P35=$D129,1,0)+IF(Sheet1!P43=$F129,1.1,0)+IF(Sheet1!P44=$H129,1.1,0)+IF(Sheet1!P45=$J129,1.1,0)+IF(Sheet1!P48=$L129,1.11,0)</f>
        <v>22.520000000000003</v>
      </c>
      <c r="W129">
        <f>MAX(O129,P129,Q129,R129,S129,T129,U129,V129)</f>
        <v>23.42</v>
      </c>
      <c r="X129" t="str">
        <f>IF(Y129&gt;1,"Tie",IF(O129=W129,"Ryan",IF(P129=W129,"Becca",IF(Q129=W129,"Jason",IF(R129=W129,"Damon",IF(S129=W129,"Grandpa",IF(T129=W129,"Greta",IF(U129=W129,"Amber",IF(V129=W129,"Mom","nowinner")))))))))</f>
        <v>Greta</v>
      </c>
      <c r="Y129">
        <f>COUNTIF(O129:V129,W129)</f>
        <v>1</v>
      </c>
      <c r="Z129">
        <f>IF($X129=O$5,$N129,0)</f>
        <v>0</v>
      </c>
      <c r="AA129">
        <f>IF($X129=P$5,$N129,0)</f>
        <v>0</v>
      </c>
      <c r="AB129">
        <f>IF($X129=Q$5,$N129,0)</f>
        <v>0</v>
      </c>
      <c r="AC129">
        <f>IF($X129=R$5,$N129,0)</f>
        <v>0</v>
      </c>
      <c r="AD129">
        <f>IF($X129=S$5,$N129,0)</f>
        <v>0</v>
      </c>
      <c r="AE129">
        <f>IF($X129=T$5,$N129,0)</f>
        <v>0</v>
      </c>
      <c r="AF129">
        <f>IF($X129=U$5,$N129,0)</f>
        <v>0</v>
      </c>
      <c r="AG129">
        <f>IF($X129=V$5,$N129,0)</f>
        <v>0</v>
      </c>
      <c r="AH129">
        <f>IF(X129="Tie",N129,0)</f>
        <v>0</v>
      </c>
    </row>
    <row r="130" spans="1:38" hidden="1">
      <c r="A130">
        <v>125</v>
      </c>
      <c r="B130" t="s">
        <v>12</v>
      </c>
      <c r="C130">
        <f>IF(B130="Mississippi State",B$2,1-B$2)</f>
        <v>1</v>
      </c>
      <c r="D130" t="s">
        <v>26</v>
      </c>
      <c r="E130">
        <f>IF(D130="Kentucky",D$2,1-D$2)</f>
        <v>0</v>
      </c>
      <c r="F130" t="s">
        <v>105</v>
      </c>
      <c r="G130">
        <f>IF(F130="LSU",F$2,1-F$2)</f>
        <v>0.42500000000000004</v>
      </c>
      <c r="H130" t="s">
        <v>14</v>
      </c>
      <c r="I130">
        <f>IF(H130="Washington",H$2,1-H$2)</f>
        <v>0.55699999999999994</v>
      </c>
      <c r="J130" t="s">
        <v>28</v>
      </c>
      <c r="K130">
        <f>IF(J130="Texas",J$2,1-J$2)</f>
        <v>0.77600000000000002</v>
      </c>
      <c r="L130" t="s">
        <v>103</v>
      </c>
      <c r="M130">
        <v>0</v>
      </c>
      <c r="N130">
        <f>PRODUCT(C130,E130,G130,I130,K130,M130)</f>
        <v>0</v>
      </c>
      <c r="O130">
        <f>O$2+IF(Sheet1!I34=$B130,1,0)+IF(Sheet1!I35=$D130,1,0)+IF(Sheet1!I43=$F130,1.1,0)+IF(Sheet1!I44=$H130,1.1,0)+IF(Sheet1!I45=$J130,1.1,0)+IF(Sheet1!I48=$L130,1.11,0)</f>
        <v>19.410000000000004</v>
      </c>
      <c r="P130">
        <f>P$2+IF(Sheet1!J34=$B130,1,0)+IF(Sheet1!J35=$D130,1,0)+IF(Sheet1!J43=$F130,1.1,0)+IF(Sheet1!J44=$H130,1.1,0)+IF(Sheet1!J45=$J130,1.1,0)+IF(Sheet1!J48=$L130,1.11,0)</f>
        <v>24.42</v>
      </c>
      <c r="Q130">
        <f>Q$2+IF(Sheet1!K34=$B130,1,0)+IF(Sheet1!K35=$D130,1,0)+IF(Sheet1!K43=$F130,1.1,0)+IF(Sheet1!K44=$H130,1.1,0)+IF(Sheet1!K45=$J130,1.1,0)+IF(Sheet1!K48=$L130,1.11,0)</f>
        <v>24.42</v>
      </c>
      <c r="R130">
        <f>R$2+IF(Sheet1!L34=$B130,1,0)+IF(Sheet1!L35=$D130,1,0)+IF(Sheet1!L43=$F130,1.1,0)+IF(Sheet1!L44=$H130,1.1,0)+IF(Sheet1!L45=$J130,1.1,0)+IF(Sheet1!L48=$L130,1.11,0)</f>
        <v>24.42</v>
      </c>
      <c r="S130">
        <f>S$2+IF(Sheet1!M34=$B130,1,0)+IF(Sheet1!M35=$D130,1,0)+IF(Sheet1!M43=$F130,1.1,0)+IF(Sheet1!M44=$H130,1.1,0)+IF(Sheet1!M45=$J130,1.1,0)+IF(Sheet1!M48=$L130,1.11,0)</f>
        <v>23.42</v>
      </c>
      <c r="T130">
        <f>T$2+IF(Sheet1!N34=$B130,1,0)+IF(Sheet1!N35=$D130,1,0)+IF(Sheet1!N43=$F130,1.1,0)+IF(Sheet1!N44=$H130,1.1,0)+IF(Sheet1!N45=$J130,1.1,0)+IF(Sheet1!N48=$L130,1.11,0)</f>
        <v>22.32</v>
      </c>
      <c r="U130">
        <f>U$2+IF(Sheet1!O34=$B130,1,0)+IF(Sheet1!O35=$D130,1,0)+IF(Sheet1!O43=$F130,1.1,0)+IF(Sheet1!O44=$H130,1.1,0)+IF(Sheet1!O45=$J130,1.1,0)+IF(Sheet1!O48=$L130,1.11,0)</f>
        <v>24.42</v>
      </c>
      <c r="V130">
        <f>V$2+IF(Sheet1!P34=$B130,1,0)+IF(Sheet1!P35=$D130,1,0)+IF(Sheet1!P43=$F130,1.1,0)+IF(Sheet1!P44=$H130,1.1,0)+IF(Sheet1!P45=$J130,1.1,0)+IF(Sheet1!P48=$L130,1.11,0)</f>
        <v>21.42</v>
      </c>
      <c r="W130">
        <f>MAX(O130,P130,Q130,R130,S130,T130,U130,V130)</f>
        <v>24.42</v>
      </c>
      <c r="X130" t="str">
        <f>IF(Y130&gt;1,"Tie",IF(O130=W130,"Ryan",IF(P130=W130,"Becca",IF(Q130=W130,"Jason",IF(R130=W130,"Damon",IF(S130=W130,"Grandpa",IF(T130=W130,"Greta",IF(U130=W130,"Amber",IF(V130=W130,"Mom","nowinner")))))))))</f>
        <v>Tie</v>
      </c>
      <c r="Y130">
        <f>COUNTIF(O130:V130,W130)</f>
        <v>4</v>
      </c>
      <c r="Z130">
        <f>IF($X130=O$5,$N130,0)</f>
        <v>0</v>
      </c>
      <c r="AA130">
        <f>IF($X130=P$5,$N130,0)</f>
        <v>0</v>
      </c>
      <c r="AB130">
        <f>IF($X130=Q$5,$N130,0)</f>
        <v>0</v>
      </c>
      <c r="AC130">
        <f>IF($X130=R$5,$N130,0)</f>
        <v>0</v>
      </c>
      <c r="AD130">
        <f>IF($X130=S$5,$N130,0)</f>
        <v>0</v>
      </c>
      <c r="AE130">
        <f>IF($X130=T$5,$N130,0)</f>
        <v>0</v>
      </c>
      <c r="AF130">
        <f>IF($X130=U$5,$N130,0)</f>
        <v>0</v>
      </c>
      <c r="AG130">
        <f>IF($X130=V$5,$N130,0)</f>
        <v>0</v>
      </c>
      <c r="AH130">
        <f>IF(X130="Tie",N130,0)</f>
        <v>0</v>
      </c>
    </row>
    <row r="131" spans="1:38" hidden="1">
      <c r="A131">
        <v>63</v>
      </c>
      <c r="B131" t="s">
        <v>12</v>
      </c>
      <c r="C131">
        <f>IF(B131="Mississippi State",B$2,1-B$2)</f>
        <v>1</v>
      </c>
      <c r="D131" t="s">
        <v>26</v>
      </c>
      <c r="E131">
        <f>IF(D131="Kentucky",D$2,1-D$2)</f>
        <v>0</v>
      </c>
      <c r="F131" t="s">
        <v>105</v>
      </c>
      <c r="G131">
        <f>IF(F131="LSU",F$2,1-F$2)</f>
        <v>0.42500000000000004</v>
      </c>
      <c r="H131" t="s">
        <v>14</v>
      </c>
      <c r="I131">
        <f>IF(H131="Washington",H$2,1-H$2)</f>
        <v>0.55699999999999994</v>
      </c>
      <c r="J131" t="s">
        <v>28</v>
      </c>
      <c r="K131">
        <f>IF(J131="Texas",J$2,1-J$2)</f>
        <v>0.77600000000000002</v>
      </c>
      <c r="L131" t="s">
        <v>18</v>
      </c>
      <c r="M131">
        <f>1-0.516</f>
        <v>0.48399999999999999</v>
      </c>
      <c r="N131">
        <f>PRODUCT(C131,E131,G131,I131,K131,M131)</f>
        <v>0</v>
      </c>
      <c r="O131">
        <f>O$2+IF(Sheet1!I34=$B131,1,0)+IF(Sheet1!I35=$D131,1,0)+IF(Sheet1!I43=$F131,1.1,0)+IF(Sheet1!I44=$H131,1.1,0)+IF(Sheet1!I45=$J131,1.1,0)+IF(Sheet1!I48=$L131,1.11,0)</f>
        <v>20.520000000000003</v>
      </c>
      <c r="P131">
        <f>P$2+IF(Sheet1!J34=$B131,1,0)+IF(Sheet1!J35=$D131,1,0)+IF(Sheet1!J43=$F131,1.1,0)+IF(Sheet1!J44=$H131,1.1,0)+IF(Sheet1!J45=$J131,1.1,0)+IF(Sheet1!J48=$L131,1.11,0)</f>
        <v>24.42</v>
      </c>
      <c r="Q131">
        <f>Q$2+IF(Sheet1!K34=$B131,1,0)+IF(Sheet1!K35=$D131,1,0)+IF(Sheet1!K43=$F131,1.1,0)+IF(Sheet1!K44=$H131,1.1,0)+IF(Sheet1!K45=$J131,1.1,0)+IF(Sheet1!K48=$L131,1.11,0)</f>
        <v>24.42</v>
      </c>
      <c r="R131">
        <f>R$2+IF(Sheet1!L34=$B131,1,0)+IF(Sheet1!L35=$D131,1,0)+IF(Sheet1!L43=$F131,1.1,0)+IF(Sheet1!L44=$H131,1.1,0)+IF(Sheet1!L45=$J131,1.1,0)+IF(Sheet1!L48=$L131,1.11,0)</f>
        <v>24.42</v>
      </c>
      <c r="S131">
        <f>S$2+IF(Sheet1!M34=$B131,1,0)+IF(Sheet1!M35=$D131,1,0)+IF(Sheet1!M43=$F131,1.1,0)+IF(Sheet1!M44=$H131,1.1,0)+IF(Sheet1!M45=$J131,1.1,0)+IF(Sheet1!M48=$L131,1.11,0)</f>
        <v>23.42</v>
      </c>
      <c r="T131">
        <f>T$2+IF(Sheet1!N34=$B131,1,0)+IF(Sheet1!N35=$D131,1,0)+IF(Sheet1!N43=$F131,1.1,0)+IF(Sheet1!N44=$H131,1.1,0)+IF(Sheet1!N45=$J131,1.1,0)+IF(Sheet1!N48=$L131,1.11,0)</f>
        <v>22.32</v>
      </c>
      <c r="U131">
        <f>U$2+IF(Sheet1!O34=$B131,1,0)+IF(Sheet1!O35=$D131,1,0)+IF(Sheet1!O43=$F131,1.1,0)+IF(Sheet1!O44=$H131,1.1,0)+IF(Sheet1!O45=$J131,1.1,0)+IF(Sheet1!O48=$L131,1.11,0)</f>
        <v>24.42</v>
      </c>
      <c r="V131">
        <f>V$2+IF(Sheet1!P34=$B131,1,0)+IF(Sheet1!P35=$D131,1,0)+IF(Sheet1!P43=$F131,1.1,0)+IF(Sheet1!P44=$H131,1.1,0)+IF(Sheet1!P45=$J131,1.1,0)+IF(Sheet1!P48=$L131,1.11,0)</f>
        <v>21.42</v>
      </c>
      <c r="W131">
        <f>MAX(O131,P131,Q131,R131,S131,T131,U131,V131)</f>
        <v>24.42</v>
      </c>
      <c r="X131" t="str">
        <f>IF(Y131&gt;1,"Tie",IF(O131=W131,"Ryan",IF(P131=W131,"Becca",IF(Q131=W131,"Jason",IF(R131=W131,"Damon",IF(S131=W131,"Grandpa",IF(T131=W131,"Greta",IF(U131=W131,"Amber",IF(V131=W131,"Mom","nowinner")))))))))</f>
        <v>Tie</v>
      </c>
      <c r="Y131">
        <f>COUNTIF(O131:V131,W131)</f>
        <v>4</v>
      </c>
      <c r="Z131">
        <f>IF($X131=O$5,$N131,0)</f>
        <v>0</v>
      </c>
      <c r="AA131">
        <f>IF($X131=P$5,$N131,0)</f>
        <v>0</v>
      </c>
      <c r="AB131">
        <f>IF($X131=Q$5,$N131,0)</f>
        <v>0</v>
      </c>
      <c r="AC131">
        <f>IF($X131=R$5,$N131,0)</f>
        <v>0</v>
      </c>
      <c r="AD131">
        <f>IF($X131=S$5,$N131,0)</f>
        <v>0</v>
      </c>
      <c r="AE131">
        <f>IF($X131=T$5,$N131,0)</f>
        <v>0</v>
      </c>
      <c r="AF131">
        <f>IF($X131=U$5,$N131,0)</f>
        <v>0</v>
      </c>
      <c r="AG131">
        <f>IF($X131=V$5,$N131,0)</f>
        <v>0</v>
      </c>
      <c r="AH131">
        <f>IF(X131="Tie",N131,0)</f>
        <v>0</v>
      </c>
      <c r="AI131" t="s">
        <v>171</v>
      </c>
      <c r="AJ131" t="s">
        <v>171</v>
      </c>
      <c r="AK131" t="s">
        <v>171</v>
      </c>
      <c r="AL131" t="s">
        <v>171</v>
      </c>
    </row>
    <row r="132" spans="1:38" hidden="1">
      <c r="A132">
        <v>64</v>
      </c>
      <c r="B132" t="s">
        <v>12</v>
      </c>
      <c r="C132">
        <f>IF(B132="Mississippi State",B$2,1-B$2)</f>
        <v>1</v>
      </c>
      <c r="D132" t="s">
        <v>26</v>
      </c>
      <c r="E132">
        <f>IF(D132="Kentucky",D$2,1-D$2)</f>
        <v>0</v>
      </c>
      <c r="F132" t="s">
        <v>105</v>
      </c>
      <c r="G132">
        <f>IF(F132="LSU",F$2,1-F$2)</f>
        <v>0.42500000000000004</v>
      </c>
      <c r="H132" t="s">
        <v>14</v>
      </c>
      <c r="I132">
        <f>IF(H132="Washington",H$2,1-H$2)</f>
        <v>0.55699999999999994</v>
      </c>
      <c r="J132" t="s">
        <v>28</v>
      </c>
      <c r="K132">
        <f>IF(J132="Texas",J$2,1-J$2)</f>
        <v>0.77600000000000002</v>
      </c>
      <c r="L132" t="s">
        <v>15</v>
      </c>
      <c r="M132">
        <v>0.51600000000000001</v>
      </c>
      <c r="N132">
        <f>PRODUCT(C132,E132,G132,I132,K132,M132)</f>
        <v>0</v>
      </c>
      <c r="O132">
        <f>O$2+IF(Sheet1!I34=$B132,1,0)+IF(Sheet1!I35=$D132,1,0)+IF(Sheet1!I43=$F132,1.1,0)+IF(Sheet1!I44=$H132,1.1,0)+IF(Sheet1!I45=$J132,1.1,0)+IF(Sheet1!I48=$L132,1.11,0)</f>
        <v>19.410000000000004</v>
      </c>
      <c r="P132">
        <f>P$2+IF(Sheet1!J34=$B132,1,0)+IF(Sheet1!J35=$D132,1,0)+IF(Sheet1!J43=$F132,1.1,0)+IF(Sheet1!J44=$H132,1.1,0)+IF(Sheet1!J45=$J132,1.1,0)+IF(Sheet1!J48=$L132,1.11,0)</f>
        <v>25.53</v>
      </c>
      <c r="Q132">
        <f>Q$2+IF(Sheet1!K34=$B132,1,0)+IF(Sheet1!K35=$D132,1,0)+IF(Sheet1!K43=$F132,1.1,0)+IF(Sheet1!K44=$H132,1.1,0)+IF(Sheet1!K45=$J132,1.1,0)+IF(Sheet1!K48=$L132,1.11,0)</f>
        <v>25.53</v>
      </c>
      <c r="R132">
        <f>R$2+IF(Sheet1!L34=$B132,1,0)+IF(Sheet1!L35=$D132,1,0)+IF(Sheet1!L43=$F132,1.1,0)+IF(Sheet1!L44=$H132,1.1,0)+IF(Sheet1!L45=$J132,1.1,0)+IF(Sheet1!L48=$L132,1.11,0)</f>
        <v>25.53</v>
      </c>
      <c r="S132">
        <f>S$2+IF(Sheet1!M34=$B132,1,0)+IF(Sheet1!M35=$D132,1,0)+IF(Sheet1!M43=$F132,1.1,0)+IF(Sheet1!M44=$H132,1.1,0)+IF(Sheet1!M45=$J132,1.1,0)+IF(Sheet1!M48=$L132,1.11,0)</f>
        <v>24.53</v>
      </c>
      <c r="T132">
        <f>T$2+IF(Sheet1!N34=$B132,1,0)+IF(Sheet1!N35=$D132,1,0)+IF(Sheet1!N43=$F132,1.1,0)+IF(Sheet1!N44=$H132,1.1,0)+IF(Sheet1!N45=$J132,1.1,0)+IF(Sheet1!N48=$L132,1.11,0)</f>
        <v>23.43</v>
      </c>
      <c r="U132">
        <f>U$2+IF(Sheet1!O34=$B132,1,0)+IF(Sheet1!O35=$D132,1,0)+IF(Sheet1!O43=$F132,1.1,0)+IF(Sheet1!O44=$H132,1.1,0)+IF(Sheet1!O45=$J132,1.1,0)+IF(Sheet1!O48=$L132,1.11,0)</f>
        <v>25.53</v>
      </c>
      <c r="V132">
        <f>V$2+IF(Sheet1!P34=$B132,1,0)+IF(Sheet1!P35=$D132,1,0)+IF(Sheet1!P43=$F132,1.1,0)+IF(Sheet1!P44=$H132,1.1,0)+IF(Sheet1!P45=$J132,1.1,0)+IF(Sheet1!P48=$L132,1.11,0)</f>
        <v>22.53</v>
      </c>
      <c r="W132">
        <f>MAX(O132,P132,Q132,R132,S132,T132,U132,V132)</f>
        <v>25.53</v>
      </c>
      <c r="X132" t="str">
        <f>IF(Y132&gt;1,"Tie",IF(O132=W132,"Ryan",IF(P132=W132,"Becca",IF(Q132=W132,"Jason",IF(R132=W132,"Damon",IF(S132=W132,"Grandpa",IF(T132=W132,"Greta",IF(U132=W132,"Amber",IF(V132=W132,"Mom","nowinner")))))))))</f>
        <v>Tie</v>
      </c>
      <c r="Y132">
        <f>COUNTIF(O132:V132,W132)</f>
        <v>4</v>
      </c>
      <c r="Z132">
        <f>IF($X132=O$5,$N132,0)</f>
        <v>0</v>
      </c>
      <c r="AA132">
        <f>IF($X132=P$5,$N132,0)</f>
        <v>0</v>
      </c>
      <c r="AB132">
        <f>IF($X132=Q$5,$N132,0)</f>
        <v>0</v>
      </c>
      <c r="AC132">
        <f>IF($X132=R$5,$N132,0)</f>
        <v>0</v>
      </c>
      <c r="AD132">
        <f>IF($X132=S$5,$N132,0)</f>
        <v>0</v>
      </c>
      <c r="AE132">
        <f>IF($X132=T$5,$N132,0)</f>
        <v>0</v>
      </c>
      <c r="AF132">
        <f>IF($X132=U$5,$N132,0)</f>
        <v>0</v>
      </c>
      <c r="AG132">
        <f>IF($X132=V$5,$N132,0)</f>
        <v>0</v>
      </c>
      <c r="AH132">
        <f>IF(X132="Tie",N132,0)</f>
        <v>0</v>
      </c>
      <c r="AI132" t="s">
        <v>171</v>
      </c>
      <c r="AJ132" t="s">
        <v>171</v>
      </c>
      <c r="AK132" t="s">
        <v>171</v>
      </c>
      <c r="AL132" t="s">
        <v>171</v>
      </c>
    </row>
    <row r="133" spans="1:38" hidden="1">
      <c r="A133">
        <v>128</v>
      </c>
      <c r="B133" t="s">
        <v>12</v>
      </c>
      <c r="C133">
        <f t="shared" ref="C102:C133" si="20">IF(B133="Mississippi State",B$2,1-B$2)</f>
        <v>1</v>
      </c>
      <c r="D133" t="s">
        <v>26</v>
      </c>
      <c r="E133">
        <f t="shared" ref="E102:E133" si="21">IF(D133="Kentucky",D$2,1-D$2)</f>
        <v>0</v>
      </c>
      <c r="F133" t="s">
        <v>105</v>
      </c>
      <c r="G133">
        <f t="shared" ref="G102:G133" si="22">IF(F133="LSU",F$2,1-F$2)</f>
        <v>0.42500000000000004</v>
      </c>
      <c r="H133" t="s">
        <v>14</v>
      </c>
      <c r="I133">
        <f t="shared" ref="I102:I133" si="23">IF(H133="Washington",H$2,1-H$2)</f>
        <v>0.55699999999999994</v>
      </c>
      <c r="J133" t="s">
        <v>28</v>
      </c>
      <c r="K133">
        <f t="shared" ref="K102:K133" si="24">IF(J133="Texas",J$2,1-J$2)</f>
        <v>0.77600000000000002</v>
      </c>
      <c r="L133" t="s">
        <v>34</v>
      </c>
      <c r="M133">
        <v>0</v>
      </c>
      <c r="N133">
        <f t="shared" ref="N102:N133" si="25">PRODUCT(C133,E133,G133,I133,K133,M133)</f>
        <v>0</v>
      </c>
      <c r="O133">
        <f>O$2+IF(Sheet1!I34=$B133,1,0)+IF(Sheet1!I35=$D133,1,0)+IF(Sheet1!I43=$F133,1.1,0)+IF(Sheet1!I44=$H133,1.1,0)+IF(Sheet1!I45=$J133,1.1,0)+IF(Sheet1!I48=$L133,1.11,0)</f>
        <v>19.410000000000004</v>
      </c>
      <c r="P133">
        <f>P$2+IF(Sheet1!J34=$B133,1,0)+IF(Sheet1!J35=$D133,1,0)+IF(Sheet1!J43=$F133,1.1,0)+IF(Sheet1!J44=$H133,1.1,0)+IF(Sheet1!J45=$J133,1.1,0)+IF(Sheet1!J48=$L133,1.11,0)</f>
        <v>24.42</v>
      </c>
      <c r="Q133">
        <f>Q$2+IF(Sheet1!K34=$B133,1,0)+IF(Sheet1!K35=$D133,1,0)+IF(Sheet1!K43=$F133,1.1,0)+IF(Sheet1!K44=$H133,1.1,0)+IF(Sheet1!K45=$J133,1.1,0)+IF(Sheet1!K48=$L133,1.11,0)</f>
        <v>24.42</v>
      </c>
      <c r="R133">
        <f>R$2+IF(Sheet1!L34=$B133,1,0)+IF(Sheet1!L35=$D133,1,0)+IF(Sheet1!L43=$F133,1.1,0)+IF(Sheet1!L44=$H133,1.1,0)+IF(Sheet1!L45=$J133,1.1,0)+IF(Sheet1!L48=$L133,1.11,0)</f>
        <v>24.42</v>
      </c>
      <c r="S133">
        <f>S$2+IF(Sheet1!M34=$B133,1,0)+IF(Sheet1!M35=$D133,1,0)+IF(Sheet1!M43=$F133,1.1,0)+IF(Sheet1!M44=$H133,1.1,0)+IF(Sheet1!M45=$J133,1.1,0)+IF(Sheet1!M48=$L133,1.11,0)</f>
        <v>23.42</v>
      </c>
      <c r="T133">
        <f>T$2+IF(Sheet1!N34=$B133,1,0)+IF(Sheet1!N35=$D133,1,0)+IF(Sheet1!N43=$F133,1.1,0)+IF(Sheet1!N44=$H133,1.1,0)+IF(Sheet1!N45=$J133,1.1,0)+IF(Sheet1!N48=$L133,1.11,0)</f>
        <v>22.32</v>
      </c>
      <c r="U133">
        <f>U$2+IF(Sheet1!O34=$B133,1,0)+IF(Sheet1!O35=$D133,1,0)+IF(Sheet1!O43=$F133,1.1,0)+IF(Sheet1!O44=$H133,1.1,0)+IF(Sheet1!O45=$J133,1.1,0)+IF(Sheet1!O48=$L133,1.11,0)</f>
        <v>24.42</v>
      </c>
      <c r="V133">
        <f>V$2+IF(Sheet1!P34=$B133,1,0)+IF(Sheet1!P35=$D133,1,0)+IF(Sheet1!P43=$F133,1.1,0)+IF(Sheet1!P44=$H133,1.1,0)+IF(Sheet1!P45=$J133,1.1,0)+IF(Sheet1!P48=$L133,1.11,0)</f>
        <v>21.42</v>
      </c>
      <c r="W133">
        <f t="shared" ref="W102:W133" si="26">MAX(O133,P133,Q133,R133,S133,T133,U133,V133)</f>
        <v>24.42</v>
      </c>
      <c r="X133" t="str">
        <f t="shared" ref="X102:X133" si="27">IF(Y133&gt;1,"Tie",IF(O133=W133,"Ryan",IF(P133=W133,"Becca",IF(Q133=W133,"Jason",IF(R133=W133,"Damon",IF(S133=W133,"Grandpa",IF(T133=W133,"Greta",IF(U133=W133,"Amber",IF(V133=W133,"Mom","nowinner")))))))))</f>
        <v>Tie</v>
      </c>
      <c r="Y133">
        <f t="shared" ref="Y102:Y133" si="28">COUNTIF(O133:V133,W133)</f>
        <v>4</v>
      </c>
      <c r="Z133">
        <f t="shared" ref="Z102:Z133" si="29">IF($X133=O$5,$N133,0)</f>
        <v>0</v>
      </c>
      <c r="AA133">
        <f t="shared" ref="AA102:AA133" si="30">IF($X133=P$5,$N133,0)</f>
        <v>0</v>
      </c>
      <c r="AB133">
        <f t="shared" ref="AB102:AB133" si="31">IF($X133=Q$5,$N133,0)</f>
        <v>0</v>
      </c>
      <c r="AC133">
        <f t="shared" ref="AC102:AC133" si="32">IF($X133=R$5,$N133,0)</f>
        <v>0</v>
      </c>
      <c r="AD133">
        <f t="shared" ref="AD102:AD133" si="33">IF($X133=S$5,$N133,0)</f>
        <v>0</v>
      </c>
      <c r="AE133">
        <f t="shared" ref="AE102:AE133" si="34">IF($X133=T$5,$N133,0)</f>
        <v>0</v>
      </c>
      <c r="AF133">
        <f t="shared" ref="AF102:AF133" si="35">IF($X133=U$5,$N133,0)</f>
        <v>0</v>
      </c>
      <c r="AG133">
        <f t="shared" ref="AG102:AG133" si="36">IF($X133=V$5,$N133,0)</f>
        <v>0</v>
      </c>
      <c r="AH133">
        <f t="shared" ref="AH102:AH133" si="37">IF(X133="Tie",N133,0)</f>
        <v>0</v>
      </c>
    </row>
  </sheetData>
  <autoFilter ref="A5:AL133" xr:uid="{709DB247-D40B-4BAA-845B-1A4BE156039C}">
    <filterColumn colId="1">
      <filters>
        <filter val="Iowa"/>
      </filters>
    </filterColumn>
    <filterColumn colId="3">
      <filters>
        <filter val="Kentucky"/>
      </filters>
    </filterColumn>
    <filterColumn colId="5">
      <filters>
        <filter val="LSU"/>
      </filters>
    </filterColumn>
    <filterColumn colId="11">
      <filters>
        <filter val="Alabama"/>
      </filters>
    </filterColumn>
    <sortState ref="A72:AL132">
      <sortCondition ref="A5:A133"/>
    </sortState>
  </autoFilter>
  <conditionalFormatting sqref="A1:XFD1048576">
    <cfRule type="cellIs" dxfId="27" priority="13" operator="equal">
      <formula>"Mississippi State"</formula>
    </cfRule>
    <cfRule type="cellIs" dxfId="28" priority="12" operator="equal">
      <formula>"Iowa"</formula>
    </cfRule>
    <cfRule type="cellIs" dxfId="29" priority="11" operator="equal">
      <formula>"Kentucky"</formula>
    </cfRule>
    <cfRule type="cellIs" dxfId="30" priority="10" operator="equal">
      <formula>"Penn State"</formula>
    </cfRule>
    <cfRule type="cellIs" dxfId="31" priority="9" operator="equal">
      <formula>"UCF"</formula>
    </cfRule>
    <cfRule type="cellIs" dxfId="32" priority="8" operator="equal">
      <formula>"LSU"</formula>
    </cfRule>
    <cfRule type="cellIs" dxfId="33" priority="7" operator="equal">
      <formula>"Washington"</formula>
    </cfRule>
    <cfRule type="cellIs" dxfId="34" priority="6" operator="equal">
      <formula>"Ohio State"</formula>
    </cfRule>
    <cfRule type="cellIs" dxfId="35" priority="5" operator="equal">
      <formula>"Texas"</formula>
    </cfRule>
    <cfRule type="cellIs" dxfId="36" priority="4" operator="equal">
      <formula>"Georgia"</formula>
    </cfRule>
    <cfRule type="cellIs" dxfId="37" priority="3" operator="equal">
      <formula>"Clemson"</formula>
    </cfRule>
    <cfRule type="cellIs" dxfId="38" priority="2" operator="equal">
      <formula>"Alabama"</formula>
    </cfRule>
    <cfRule type="cellIs" dxfId="26" priority="1" operator="equal">
      <formula>"Clemson"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93CC-BC6C-42E3-8C9A-5230735BE054}">
  <dimension ref="A1"/>
  <sheetViews>
    <sheetView workbookViewId="0">
      <selection activeCell="D17" sqref="D17"/>
    </sheetView>
  </sheetViews>
  <sheetFormatPr defaultRowHeight="15.6"/>
  <sheetData/>
  <conditionalFormatting sqref="E6:H23">
    <cfRule type="cellIs" dxfId="13" priority="1" operator="equal">
      <formula>"Clemson"</formula>
    </cfRule>
    <cfRule type="cellIs" dxfId="14" priority="2" operator="equal">
      <formula>"Alabama"</formula>
    </cfRule>
    <cfRule type="cellIs" dxfId="15" priority="3" operator="equal">
      <formula>"Clemson"</formula>
    </cfRule>
    <cfRule type="cellIs" dxfId="16" priority="4" operator="equal">
      <formula>"Georgia"</formula>
    </cfRule>
    <cfRule type="cellIs" dxfId="17" priority="5" operator="equal">
      <formula>"Texas"</formula>
    </cfRule>
    <cfRule type="cellIs" dxfId="18" priority="6" operator="equal">
      <formula>"Ohio State"</formula>
    </cfRule>
    <cfRule type="cellIs" dxfId="19" priority="7" operator="equal">
      <formula>"Washington"</formula>
    </cfRule>
    <cfRule type="cellIs" dxfId="20" priority="8" operator="equal">
      <formula>"LSU"</formula>
    </cfRule>
    <cfRule type="cellIs" dxfId="21" priority="9" operator="equal">
      <formula>"UCF"</formula>
    </cfRule>
    <cfRule type="cellIs" dxfId="22" priority="10" operator="equal">
      <formula>"Penn State"</formula>
    </cfRule>
    <cfRule type="cellIs" dxfId="23" priority="11" operator="equal">
      <formula>"Kentucky"</formula>
    </cfRule>
    <cfRule type="cellIs" dxfId="24" priority="12" operator="equal">
      <formula>"Iowa"</formula>
    </cfRule>
    <cfRule type="cellIs" dxfId="25" priority="13" operator="equal">
      <formula>"Mississippi 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New Years Day Scenarios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Morgan</dc:creator>
  <cp:lastModifiedBy>Ryan Morgan</cp:lastModifiedBy>
  <dcterms:created xsi:type="dcterms:W3CDTF">2013-12-09T06:39:40Z</dcterms:created>
  <dcterms:modified xsi:type="dcterms:W3CDTF">2019-01-03T00:06:46Z</dcterms:modified>
</cp:coreProperties>
</file>