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esktop\Home\2020 Bowl Games\"/>
    </mc:Choice>
  </mc:AlternateContent>
  <xr:revisionPtr revIDLastSave="0" documentId="13_ncr:1_{EFBEEB65-E206-4D16-9D20-83A65FDD9B47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  <sheet name="Sheet4" sheetId="5" r:id="rId2"/>
  </sheets>
  <definedNames>
    <definedName name="_xlnm._FilterDatabase" localSheetId="1" hidden="1">Sheet4!$A$5:$AF$37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" i="5" l="1"/>
  <c r="N31" i="5"/>
  <c r="O31" i="5"/>
  <c r="P31" i="5"/>
  <c r="Q31" i="5"/>
  <c r="R31" i="5"/>
  <c r="S31" i="5"/>
  <c r="T31" i="5"/>
  <c r="M32" i="5"/>
  <c r="N32" i="5"/>
  <c r="O32" i="5"/>
  <c r="P32" i="5"/>
  <c r="Q32" i="5"/>
  <c r="R32" i="5"/>
  <c r="S32" i="5"/>
  <c r="T32" i="5"/>
  <c r="M33" i="5"/>
  <c r="N33" i="5"/>
  <c r="O33" i="5"/>
  <c r="P33" i="5"/>
  <c r="Q33" i="5"/>
  <c r="R33" i="5"/>
  <c r="S33" i="5"/>
  <c r="T33" i="5"/>
  <c r="M34" i="5"/>
  <c r="N34" i="5"/>
  <c r="O34" i="5"/>
  <c r="P34" i="5"/>
  <c r="Q34" i="5"/>
  <c r="R34" i="5"/>
  <c r="S34" i="5"/>
  <c r="T34" i="5"/>
  <c r="M35" i="5"/>
  <c r="N35" i="5"/>
  <c r="O35" i="5"/>
  <c r="P35" i="5"/>
  <c r="Q35" i="5"/>
  <c r="R35" i="5"/>
  <c r="S35" i="5"/>
  <c r="T35" i="5"/>
  <c r="M36" i="5"/>
  <c r="N36" i="5"/>
  <c r="O36" i="5"/>
  <c r="P36" i="5"/>
  <c r="Q36" i="5"/>
  <c r="R36" i="5"/>
  <c r="S36" i="5"/>
  <c r="T36" i="5"/>
  <c r="M37" i="5"/>
  <c r="N37" i="5"/>
  <c r="O37" i="5"/>
  <c r="P37" i="5"/>
  <c r="Q37" i="5"/>
  <c r="R37" i="5"/>
  <c r="S37" i="5"/>
  <c r="T37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11" i="5"/>
  <c r="N11" i="5"/>
  <c r="O11" i="5"/>
  <c r="P11" i="5"/>
  <c r="Q11" i="5"/>
  <c r="R11" i="5"/>
  <c r="S11" i="5"/>
  <c r="T11" i="5"/>
  <c r="M12" i="5"/>
  <c r="N12" i="5"/>
  <c r="O12" i="5"/>
  <c r="P12" i="5"/>
  <c r="Q12" i="5"/>
  <c r="R12" i="5"/>
  <c r="S12" i="5"/>
  <c r="T12" i="5"/>
  <c r="M13" i="5"/>
  <c r="N13" i="5"/>
  <c r="O13" i="5"/>
  <c r="P13" i="5"/>
  <c r="Q13" i="5"/>
  <c r="R13" i="5"/>
  <c r="S13" i="5"/>
  <c r="T13" i="5"/>
  <c r="M14" i="5"/>
  <c r="N14" i="5"/>
  <c r="O14" i="5"/>
  <c r="P14" i="5"/>
  <c r="Q14" i="5"/>
  <c r="R14" i="5"/>
  <c r="S14" i="5"/>
  <c r="T14" i="5"/>
  <c r="M15" i="5"/>
  <c r="N15" i="5"/>
  <c r="O15" i="5"/>
  <c r="P15" i="5"/>
  <c r="Q15" i="5"/>
  <c r="R15" i="5"/>
  <c r="S15" i="5"/>
  <c r="T15" i="5"/>
  <c r="M16" i="5"/>
  <c r="N16" i="5"/>
  <c r="O16" i="5"/>
  <c r="P16" i="5"/>
  <c r="Q16" i="5"/>
  <c r="R16" i="5"/>
  <c r="S16" i="5"/>
  <c r="T16" i="5"/>
  <c r="M17" i="5"/>
  <c r="N17" i="5"/>
  <c r="O17" i="5"/>
  <c r="P17" i="5"/>
  <c r="Q17" i="5"/>
  <c r="R17" i="5"/>
  <c r="S17" i="5"/>
  <c r="T17" i="5"/>
  <c r="M18" i="5"/>
  <c r="N18" i="5"/>
  <c r="O18" i="5"/>
  <c r="P18" i="5"/>
  <c r="Q18" i="5"/>
  <c r="R18" i="5"/>
  <c r="S18" i="5"/>
  <c r="T18" i="5"/>
  <c r="M19" i="5"/>
  <c r="N19" i="5"/>
  <c r="O19" i="5"/>
  <c r="P19" i="5"/>
  <c r="Q19" i="5"/>
  <c r="R19" i="5"/>
  <c r="S19" i="5"/>
  <c r="T19" i="5"/>
  <c r="M20" i="5"/>
  <c r="N20" i="5"/>
  <c r="O20" i="5"/>
  <c r="P20" i="5"/>
  <c r="Q20" i="5"/>
  <c r="R20" i="5"/>
  <c r="S20" i="5"/>
  <c r="T20" i="5"/>
  <c r="M21" i="5"/>
  <c r="N21" i="5"/>
  <c r="O21" i="5"/>
  <c r="P21" i="5"/>
  <c r="Q21" i="5"/>
  <c r="R21" i="5"/>
  <c r="S21" i="5"/>
  <c r="T21" i="5"/>
  <c r="M22" i="5"/>
  <c r="N22" i="5"/>
  <c r="O22" i="5"/>
  <c r="P22" i="5"/>
  <c r="Q22" i="5"/>
  <c r="R22" i="5"/>
  <c r="S22" i="5"/>
  <c r="T22" i="5"/>
  <c r="M23" i="5"/>
  <c r="N23" i="5"/>
  <c r="O23" i="5"/>
  <c r="P23" i="5"/>
  <c r="Q23" i="5"/>
  <c r="R23" i="5"/>
  <c r="S23" i="5"/>
  <c r="T23" i="5"/>
  <c r="M24" i="5"/>
  <c r="N24" i="5"/>
  <c r="O24" i="5"/>
  <c r="P24" i="5"/>
  <c r="Q24" i="5"/>
  <c r="R24" i="5"/>
  <c r="S24" i="5"/>
  <c r="T24" i="5"/>
  <c r="M25" i="5"/>
  <c r="N25" i="5"/>
  <c r="O25" i="5"/>
  <c r="P25" i="5"/>
  <c r="Q25" i="5"/>
  <c r="R25" i="5"/>
  <c r="S25" i="5"/>
  <c r="T25" i="5"/>
  <c r="M26" i="5"/>
  <c r="N26" i="5"/>
  <c r="O26" i="5"/>
  <c r="P26" i="5"/>
  <c r="Q26" i="5"/>
  <c r="R26" i="5"/>
  <c r="S26" i="5"/>
  <c r="T26" i="5"/>
  <c r="M27" i="5"/>
  <c r="N27" i="5"/>
  <c r="O27" i="5"/>
  <c r="P27" i="5"/>
  <c r="Q27" i="5"/>
  <c r="R27" i="5"/>
  <c r="S27" i="5"/>
  <c r="T27" i="5"/>
  <c r="M28" i="5"/>
  <c r="N28" i="5"/>
  <c r="O28" i="5"/>
  <c r="P28" i="5"/>
  <c r="Q28" i="5"/>
  <c r="R28" i="5"/>
  <c r="S28" i="5"/>
  <c r="T28" i="5"/>
  <c r="M29" i="5"/>
  <c r="N29" i="5"/>
  <c r="O29" i="5"/>
  <c r="P29" i="5"/>
  <c r="Q29" i="5"/>
  <c r="R29" i="5"/>
  <c r="S29" i="5"/>
  <c r="T29" i="5"/>
  <c r="M30" i="5"/>
  <c r="N30" i="5"/>
  <c r="O30" i="5"/>
  <c r="P30" i="5"/>
  <c r="Q30" i="5"/>
  <c r="R30" i="5"/>
  <c r="S30" i="5"/>
  <c r="T30" i="5"/>
  <c r="N6" i="5"/>
  <c r="O6" i="5"/>
  <c r="P6" i="5"/>
  <c r="Q6" i="5"/>
  <c r="R6" i="5"/>
  <c r="S6" i="5"/>
  <c r="T6" i="5"/>
  <c r="M6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C7" i="5"/>
  <c r="C8" i="5"/>
  <c r="L8" i="5" s="1"/>
  <c r="C9" i="5"/>
  <c r="C10" i="5"/>
  <c r="L10" i="5" s="1"/>
  <c r="C11" i="5"/>
  <c r="C12" i="5"/>
  <c r="L12" i="5" s="1"/>
  <c r="C13" i="5"/>
  <c r="C14" i="5"/>
  <c r="C15" i="5"/>
  <c r="C16" i="5"/>
  <c r="L16" i="5" s="1"/>
  <c r="C17" i="5"/>
  <c r="C18" i="5"/>
  <c r="L18" i="5" s="1"/>
  <c r="C19" i="5"/>
  <c r="C20" i="5"/>
  <c r="L20" i="5" s="1"/>
  <c r="C21" i="5"/>
  <c r="C22" i="5"/>
  <c r="L22" i="5" s="1"/>
  <c r="C23" i="5"/>
  <c r="C24" i="5"/>
  <c r="L24" i="5" s="1"/>
  <c r="C25" i="5"/>
  <c r="C26" i="5"/>
  <c r="L26" i="5" s="1"/>
  <c r="C27" i="5"/>
  <c r="C28" i="5"/>
  <c r="L28" i="5" s="1"/>
  <c r="C29" i="5"/>
  <c r="C30" i="5"/>
  <c r="L30" i="5" s="1"/>
  <c r="C31" i="5"/>
  <c r="C32" i="5"/>
  <c r="L32" i="5" s="1"/>
  <c r="C33" i="5"/>
  <c r="C34" i="5"/>
  <c r="L34" i="5" s="1"/>
  <c r="C35" i="5"/>
  <c r="C36" i="5"/>
  <c r="L36" i="5" s="1"/>
  <c r="C37" i="5"/>
  <c r="C6" i="5"/>
  <c r="L6" i="5" s="1"/>
  <c r="L14" i="5" l="1"/>
  <c r="L37" i="5"/>
  <c r="L33" i="5"/>
  <c r="L29" i="5"/>
  <c r="L25" i="5"/>
  <c r="L21" i="5"/>
  <c r="L17" i="5"/>
  <c r="L13" i="5"/>
  <c r="L9" i="5"/>
  <c r="L35" i="5"/>
  <c r="L31" i="5"/>
  <c r="L27" i="5"/>
  <c r="L23" i="5"/>
  <c r="L19" i="5"/>
  <c r="L15" i="5"/>
  <c r="L11" i="5"/>
  <c r="L7" i="5"/>
  <c r="U29" i="5"/>
  <c r="W29" i="5" s="1"/>
  <c r="V29" i="5" s="1"/>
  <c r="Y29" i="5" s="1"/>
  <c r="U24" i="5"/>
  <c r="W24" i="5" s="1"/>
  <c r="V24" i="5" s="1"/>
  <c r="AC24" i="5" s="1"/>
  <c r="U20" i="5"/>
  <c r="W20" i="5" s="1"/>
  <c r="V20" i="5" s="1"/>
  <c r="X20" i="5" s="1"/>
  <c r="U17" i="5"/>
  <c r="W17" i="5" s="1"/>
  <c r="V17" i="5" s="1"/>
  <c r="AB17" i="5" s="1"/>
  <c r="U7" i="5"/>
  <c r="W7" i="5" s="1"/>
  <c r="V7" i="5" s="1"/>
  <c r="AF7" i="5" s="1"/>
  <c r="U36" i="5"/>
  <c r="W36" i="5" s="1"/>
  <c r="V36" i="5" s="1"/>
  <c r="X36" i="5" s="1"/>
  <c r="U32" i="5"/>
  <c r="W32" i="5" s="1"/>
  <c r="V32" i="5" s="1"/>
  <c r="AB32" i="5" s="1"/>
  <c r="U28" i="5"/>
  <c r="W28" i="5" s="1"/>
  <c r="V28" i="5" s="1"/>
  <c r="AB28" i="5" s="1"/>
  <c r="U25" i="5"/>
  <c r="W25" i="5" s="1"/>
  <c r="V25" i="5" s="1"/>
  <c r="Y25" i="5" s="1"/>
  <c r="U22" i="5"/>
  <c r="W22" i="5" s="1"/>
  <c r="V22" i="5" s="1"/>
  <c r="X22" i="5" s="1"/>
  <c r="U15" i="5"/>
  <c r="W15" i="5" s="1"/>
  <c r="V15" i="5" s="1"/>
  <c r="AB15" i="5" s="1"/>
  <c r="U9" i="5"/>
  <c r="W9" i="5" s="1"/>
  <c r="V9" i="5" s="1"/>
  <c r="AF9" i="5" s="1"/>
  <c r="U37" i="5"/>
  <c r="W37" i="5" s="1"/>
  <c r="V37" i="5" s="1"/>
  <c r="Y37" i="5" s="1"/>
  <c r="U33" i="5"/>
  <c r="W33" i="5" s="1"/>
  <c r="V33" i="5" s="1"/>
  <c r="AF33" i="5" s="1"/>
  <c r="U30" i="5"/>
  <c r="W30" i="5" s="1"/>
  <c r="V30" i="5" s="1"/>
  <c r="AC30" i="5" s="1"/>
  <c r="U26" i="5"/>
  <c r="W26" i="5" s="1"/>
  <c r="V26" i="5" s="1"/>
  <c r="Y26" i="5" s="1"/>
  <c r="U21" i="5"/>
  <c r="W21" i="5" s="1"/>
  <c r="V21" i="5" s="1"/>
  <c r="X21" i="5" s="1"/>
  <c r="U13" i="5"/>
  <c r="W13" i="5" s="1"/>
  <c r="V13" i="5" s="1"/>
  <c r="X13" i="5" s="1"/>
  <c r="U34" i="5"/>
  <c r="W34" i="5" s="1"/>
  <c r="V34" i="5" s="1"/>
  <c r="Y34" i="5" s="1"/>
  <c r="U27" i="5"/>
  <c r="W27" i="5" s="1"/>
  <c r="V27" i="5" s="1"/>
  <c r="AF27" i="5" s="1"/>
  <c r="U23" i="5"/>
  <c r="W23" i="5" s="1"/>
  <c r="V23" i="5" s="1"/>
  <c r="Y23" i="5" s="1"/>
  <c r="U19" i="5"/>
  <c r="W19" i="5" s="1"/>
  <c r="V19" i="5" s="1"/>
  <c r="X19" i="5" s="1"/>
  <c r="U11" i="5"/>
  <c r="W11" i="5" s="1"/>
  <c r="V11" i="5" s="1"/>
  <c r="Y11" i="5" s="1"/>
  <c r="U35" i="5"/>
  <c r="W35" i="5" s="1"/>
  <c r="V35" i="5" s="1"/>
  <c r="Y35" i="5" s="1"/>
  <c r="U31" i="5"/>
  <c r="W31" i="5" s="1"/>
  <c r="V31" i="5" s="1"/>
  <c r="AB31" i="5" s="1"/>
  <c r="X24" i="5"/>
  <c r="U18" i="5"/>
  <c r="W18" i="5" s="1"/>
  <c r="V18" i="5" s="1"/>
  <c r="U16" i="5"/>
  <c r="W16" i="5" s="1"/>
  <c r="V16" i="5" s="1"/>
  <c r="U14" i="5"/>
  <c r="W14" i="5" s="1"/>
  <c r="V14" i="5" s="1"/>
  <c r="U12" i="5"/>
  <c r="W12" i="5" s="1"/>
  <c r="V12" i="5" s="1"/>
  <c r="U10" i="5"/>
  <c r="W10" i="5" s="1"/>
  <c r="V10" i="5" s="1"/>
  <c r="U8" i="5"/>
  <c r="W8" i="5" s="1"/>
  <c r="V8" i="5" s="1"/>
  <c r="U6" i="5"/>
  <c r="W6" i="5" s="1"/>
  <c r="V6" i="5" s="1"/>
  <c r="Z39" i="1"/>
  <c r="AB39" i="1"/>
  <c r="AD39" i="1"/>
  <c r="AF39" i="1"/>
  <c r="AH39" i="1"/>
  <c r="AJ39" i="1"/>
  <c r="AL39" i="1"/>
  <c r="AN39" i="1"/>
  <c r="AB24" i="5" l="1"/>
  <c r="AC25" i="5"/>
  <c r="AE29" i="5"/>
  <c r="Z29" i="5"/>
  <c r="X7" i="5"/>
  <c r="AC29" i="5"/>
  <c r="AD25" i="5"/>
  <c r="Z7" i="5"/>
  <c r="X25" i="5"/>
  <c r="AB29" i="5"/>
  <c r="AA7" i="5"/>
  <c r="Z25" i="5"/>
  <c r="AD29" i="5"/>
  <c r="X29" i="5"/>
  <c r="AC22" i="5"/>
  <c r="AD7" i="5"/>
  <c r="AE25" i="5"/>
  <c r="AB25" i="5"/>
  <c r="X37" i="5"/>
  <c r="Y7" i="5"/>
  <c r="AA25" i="5"/>
  <c r="AA29" i="5"/>
  <c r="Y24" i="5"/>
  <c r="AE24" i="5"/>
  <c r="Z33" i="5"/>
  <c r="AF24" i="5"/>
  <c r="AA21" i="5"/>
  <c r="AF25" i="5"/>
  <c r="AA36" i="5"/>
  <c r="AC36" i="5"/>
  <c r="AE22" i="5"/>
  <c r="Y36" i="5"/>
  <c r="X33" i="5"/>
  <c r="AF36" i="5"/>
  <c r="Y22" i="5"/>
  <c r="AD36" i="5"/>
  <c r="AD24" i="5"/>
  <c r="AF29" i="5"/>
  <c r="AE36" i="5"/>
  <c r="AB36" i="5"/>
  <c r="AD22" i="5"/>
  <c r="Z24" i="5"/>
  <c r="AD33" i="5"/>
  <c r="AD37" i="5"/>
  <c r="Y33" i="5"/>
  <c r="Z37" i="5"/>
  <c r="AF22" i="5"/>
  <c r="AB22" i="5"/>
  <c r="AB37" i="5"/>
  <c r="AD13" i="5"/>
  <c r="AA33" i="5"/>
  <c r="AB33" i="5"/>
  <c r="AE20" i="5"/>
  <c r="X32" i="5"/>
  <c r="AF15" i="5"/>
  <c r="AE33" i="5"/>
  <c r="AC33" i="5"/>
  <c r="Z36" i="5"/>
  <c r="AA22" i="5"/>
  <c r="Z22" i="5"/>
  <c r="AE13" i="5"/>
  <c r="AA24" i="5"/>
  <c r="AE21" i="5"/>
  <c r="AF21" i="5"/>
  <c r="AF19" i="5"/>
  <c r="AE31" i="5"/>
  <c r="AD30" i="5"/>
  <c r="AF13" i="5"/>
  <c r="AE32" i="5"/>
  <c r="Z34" i="5"/>
  <c r="AE15" i="5"/>
  <c r="Y20" i="5"/>
  <c r="Y30" i="5"/>
  <c r="AC32" i="5"/>
  <c r="AB34" i="5"/>
  <c r="X15" i="5"/>
  <c r="AC13" i="5"/>
  <c r="AF20" i="5"/>
  <c r="AA32" i="5"/>
  <c r="X34" i="5"/>
  <c r="Z15" i="5"/>
  <c r="AE19" i="5"/>
  <c r="AA20" i="5"/>
  <c r="AB30" i="5"/>
  <c r="AF32" i="5"/>
  <c r="AD34" i="5"/>
  <c r="AC15" i="5"/>
  <c r="AC19" i="5"/>
  <c r="AB13" i="5"/>
  <c r="AC20" i="5"/>
  <c r="AF30" i="5"/>
  <c r="AA19" i="5"/>
  <c r="Y19" i="5"/>
  <c r="AA13" i="5"/>
  <c r="Y13" i="5"/>
  <c r="AD19" i="5"/>
  <c r="AB19" i="5"/>
  <c r="Z19" i="5"/>
  <c r="Z13" i="5"/>
  <c r="AD32" i="5"/>
  <c r="Y32" i="5"/>
  <c r="AE34" i="5"/>
  <c r="AC34" i="5"/>
  <c r="AF34" i="5"/>
  <c r="AA15" i="5"/>
  <c r="Y15" i="5"/>
  <c r="AD11" i="5"/>
  <c r="AD20" i="5"/>
  <c r="AB20" i="5"/>
  <c r="AA30" i="5"/>
  <c r="Z30" i="5"/>
  <c r="X30" i="5"/>
  <c r="Z32" i="5"/>
  <c r="AA34" i="5"/>
  <c r="AD15" i="5"/>
  <c r="Z20" i="5"/>
  <c r="AE30" i="5"/>
  <c r="AB7" i="5"/>
  <c r="AF17" i="5"/>
  <c r="AE7" i="5"/>
  <c r="AC7" i="5"/>
  <c r="AB11" i="5"/>
  <c r="Z31" i="5"/>
  <c r="Z23" i="5"/>
  <c r="AB23" i="5"/>
  <c r="AE28" i="5"/>
  <c r="AE17" i="5"/>
  <c r="AF31" i="5"/>
  <c r="X23" i="5"/>
  <c r="AC21" i="5"/>
  <c r="AF28" i="5"/>
  <c r="Z26" i="5"/>
  <c r="Z17" i="5"/>
  <c r="AD35" i="5"/>
  <c r="AD23" i="5"/>
  <c r="AD27" i="5"/>
  <c r="Y21" i="5"/>
  <c r="Y9" i="5"/>
  <c r="AB9" i="5"/>
  <c r="AC17" i="5"/>
  <c r="AC31" i="5"/>
  <c r="Z35" i="5"/>
  <c r="Y27" i="5"/>
  <c r="Z28" i="5"/>
  <c r="AB26" i="5"/>
  <c r="AA9" i="5"/>
  <c r="X17" i="5"/>
  <c r="X31" i="5"/>
  <c r="AB35" i="5"/>
  <c r="AB27" i="5"/>
  <c r="AC28" i="5"/>
  <c r="AD9" i="5"/>
  <c r="X35" i="5"/>
  <c r="AA27" i="5"/>
  <c r="X28" i="5"/>
  <c r="Z9" i="5"/>
  <c r="X9" i="5"/>
  <c r="AA17" i="5"/>
  <c r="Y17" i="5"/>
  <c r="AA31" i="5"/>
  <c r="Y31" i="5"/>
  <c r="AE35" i="5"/>
  <c r="AC35" i="5"/>
  <c r="AF35" i="5"/>
  <c r="AE23" i="5"/>
  <c r="AC23" i="5"/>
  <c r="AF23" i="5"/>
  <c r="Z27" i="5"/>
  <c r="X27" i="5"/>
  <c r="AD21" i="5"/>
  <c r="AB21" i="5"/>
  <c r="AA28" i="5"/>
  <c r="Y28" i="5"/>
  <c r="AE37" i="5"/>
  <c r="AC37" i="5"/>
  <c r="AF37" i="5"/>
  <c r="AA26" i="5"/>
  <c r="AF26" i="5"/>
  <c r="X26" i="5"/>
  <c r="AE9" i="5"/>
  <c r="AC9" i="5"/>
  <c r="AD17" i="5"/>
  <c r="AD31" i="5"/>
  <c r="AA35" i="5"/>
  <c r="AA23" i="5"/>
  <c r="AE27" i="5"/>
  <c r="AC27" i="5"/>
  <c r="Z21" i="5"/>
  <c r="AD28" i="5"/>
  <c r="AA37" i="5"/>
  <c r="AE26" i="5"/>
  <c r="AC26" i="5"/>
  <c r="AD26" i="5"/>
  <c r="Z11" i="5"/>
  <c r="X11" i="5"/>
  <c r="AE11" i="5"/>
  <c r="AC11" i="5"/>
  <c r="AF11" i="5"/>
  <c r="AA11" i="5"/>
  <c r="AF6" i="5"/>
  <c r="Y6" i="5"/>
  <c r="AC6" i="5"/>
  <c r="Z6" i="5"/>
  <c r="AD6" i="5"/>
  <c r="AA6" i="5"/>
  <c r="AE6" i="5"/>
  <c r="AB6" i="5"/>
  <c r="X6" i="5"/>
  <c r="X14" i="5"/>
  <c r="AB14" i="5"/>
  <c r="Y14" i="5"/>
  <c r="AC14" i="5"/>
  <c r="AF14" i="5"/>
  <c r="Z14" i="5"/>
  <c r="AD14" i="5"/>
  <c r="AE14" i="5"/>
  <c r="AA14" i="5"/>
  <c r="AF8" i="5"/>
  <c r="X8" i="5"/>
  <c r="AB8" i="5"/>
  <c r="Y8" i="5"/>
  <c r="AC8" i="5"/>
  <c r="Z8" i="5"/>
  <c r="AD8" i="5"/>
  <c r="AA8" i="5"/>
  <c r="AE8" i="5"/>
  <c r="AF16" i="5"/>
  <c r="X16" i="5"/>
  <c r="AB16" i="5"/>
  <c r="Y16" i="5"/>
  <c r="AC16" i="5"/>
  <c r="Z16" i="5"/>
  <c r="AD16" i="5"/>
  <c r="AA16" i="5"/>
  <c r="AE16" i="5"/>
  <c r="X10" i="5"/>
  <c r="AB10" i="5"/>
  <c r="AF10" i="5"/>
  <c r="Y10" i="5"/>
  <c r="AC10" i="5"/>
  <c r="Z10" i="5"/>
  <c r="AD10" i="5"/>
  <c r="AE10" i="5"/>
  <c r="AA10" i="5"/>
  <c r="X18" i="5"/>
  <c r="AB18" i="5"/>
  <c r="Y18" i="5"/>
  <c r="AC18" i="5"/>
  <c r="Z18" i="5"/>
  <c r="AD18" i="5"/>
  <c r="AF18" i="5"/>
  <c r="AE18" i="5"/>
  <c r="AA18" i="5"/>
  <c r="AF12" i="5"/>
  <c r="X12" i="5"/>
  <c r="AB12" i="5"/>
  <c r="Y12" i="5"/>
  <c r="AC12" i="5"/>
  <c r="Z12" i="5"/>
  <c r="AD12" i="5"/>
  <c r="AE12" i="5"/>
  <c r="AA12" i="5"/>
  <c r="W12" i="1"/>
  <c r="W13" i="1"/>
  <c r="W14" i="1"/>
  <c r="V4" i="5" l="1"/>
  <c r="V3" i="5"/>
  <c r="AP37" i="1"/>
  <c r="AP38" i="1"/>
  <c r="AP39" i="1"/>
  <c r="AP31" i="1"/>
  <c r="AO2" i="1" l="1"/>
  <c r="AO3" i="1"/>
  <c r="AO4" i="1"/>
  <c r="AO5" i="1"/>
  <c r="AO6" i="1"/>
  <c r="AO7" i="1"/>
  <c r="AO8" i="1"/>
  <c r="AO9" i="1"/>
  <c r="AO10" i="1"/>
  <c r="AO11" i="1"/>
  <c r="AO12" i="1"/>
  <c r="AP12" i="1" s="1"/>
  <c r="AO13" i="1"/>
  <c r="AO14" i="1"/>
  <c r="AO15" i="1"/>
  <c r="AO16" i="1"/>
  <c r="AO17" i="1"/>
  <c r="AO18" i="1"/>
  <c r="AO19" i="1"/>
  <c r="AO20" i="1"/>
  <c r="AO23" i="1"/>
  <c r="AO24" i="1"/>
  <c r="AO25" i="1"/>
  <c r="AO26" i="1"/>
  <c r="AO27" i="1"/>
  <c r="AO28" i="1"/>
  <c r="AN37" i="1" l="1"/>
  <c r="AN38" i="1"/>
  <c r="W19" i="1"/>
  <c r="Y19" i="1"/>
  <c r="AA19" i="1"/>
  <c r="AC19" i="1"/>
  <c r="AE19" i="1"/>
  <c r="AG19" i="1"/>
  <c r="AI19" i="1"/>
  <c r="AK19" i="1"/>
  <c r="AM19" i="1"/>
  <c r="W3" i="1"/>
  <c r="Y3" i="1"/>
  <c r="AA3" i="1"/>
  <c r="AC3" i="1"/>
  <c r="AE3" i="1"/>
  <c r="AG3" i="1"/>
  <c r="AI3" i="1"/>
  <c r="AK3" i="1"/>
  <c r="AM3" i="1"/>
  <c r="W4" i="1"/>
  <c r="Y4" i="1"/>
  <c r="AA4" i="1"/>
  <c r="AC4" i="1"/>
  <c r="AE4" i="1"/>
  <c r="AG4" i="1"/>
  <c r="AI4" i="1"/>
  <c r="AK4" i="1"/>
  <c r="AM4" i="1"/>
  <c r="W5" i="1"/>
  <c r="Y5" i="1"/>
  <c r="AA5" i="1"/>
  <c r="AC5" i="1"/>
  <c r="AE5" i="1"/>
  <c r="AG5" i="1"/>
  <c r="AI5" i="1"/>
  <c r="AK5" i="1"/>
  <c r="AM5" i="1"/>
  <c r="W6" i="1"/>
  <c r="Y6" i="1"/>
  <c r="AA6" i="1"/>
  <c r="AC6" i="1"/>
  <c r="AE6" i="1"/>
  <c r="AG6" i="1"/>
  <c r="AI6" i="1"/>
  <c r="AK6" i="1"/>
  <c r="AM6" i="1"/>
  <c r="W7" i="1"/>
  <c r="Y7" i="1"/>
  <c r="AA7" i="1"/>
  <c r="AC7" i="1"/>
  <c r="AE7" i="1"/>
  <c r="AG7" i="1"/>
  <c r="AI7" i="1"/>
  <c r="AK7" i="1"/>
  <c r="AM7" i="1"/>
  <c r="W8" i="1"/>
  <c r="Y8" i="1"/>
  <c r="AA8" i="1"/>
  <c r="AC8" i="1"/>
  <c r="AE8" i="1"/>
  <c r="AG8" i="1"/>
  <c r="AI8" i="1"/>
  <c r="AK8" i="1"/>
  <c r="AM8" i="1"/>
  <c r="W9" i="1"/>
  <c r="Y9" i="1"/>
  <c r="AA9" i="1"/>
  <c r="AC9" i="1"/>
  <c r="AE9" i="1"/>
  <c r="AG9" i="1"/>
  <c r="AI9" i="1"/>
  <c r="AK9" i="1"/>
  <c r="AM9" i="1"/>
  <c r="W10" i="1"/>
  <c r="Y10" i="1"/>
  <c r="AA10" i="1"/>
  <c r="AC10" i="1"/>
  <c r="AE10" i="1"/>
  <c r="AG10" i="1"/>
  <c r="AI10" i="1"/>
  <c r="AK10" i="1"/>
  <c r="AM10" i="1"/>
  <c r="W11" i="1"/>
  <c r="Y11" i="1"/>
  <c r="AA11" i="1"/>
  <c r="AC11" i="1"/>
  <c r="AE11" i="1"/>
  <c r="AG11" i="1"/>
  <c r="AI11" i="1"/>
  <c r="AK11" i="1"/>
  <c r="AM11" i="1"/>
  <c r="Y12" i="1"/>
  <c r="Z12" i="1" s="1"/>
  <c r="AA12" i="1"/>
  <c r="AB12" i="1" s="1"/>
  <c r="AC12" i="1"/>
  <c r="AD12" i="1" s="1"/>
  <c r="AE12" i="1"/>
  <c r="AF12" i="1" s="1"/>
  <c r="AG12" i="1"/>
  <c r="AH12" i="1" s="1"/>
  <c r="AI12" i="1"/>
  <c r="AJ12" i="1" s="1"/>
  <c r="AK12" i="1"/>
  <c r="AL12" i="1" s="1"/>
  <c r="AM12" i="1"/>
  <c r="AN12" i="1" s="1"/>
  <c r="Y13" i="1"/>
  <c r="AA13" i="1"/>
  <c r="AC13" i="1"/>
  <c r="AE13" i="1"/>
  <c r="AG13" i="1"/>
  <c r="AI13" i="1"/>
  <c r="AK13" i="1"/>
  <c r="AM13" i="1"/>
  <c r="Y14" i="1"/>
  <c r="AA14" i="1"/>
  <c r="AC14" i="1"/>
  <c r="AE14" i="1"/>
  <c r="AG14" i="1"/>
  <c r="AI14" i="1"/>
  <c r="AK14" i="1"/>
  <c r="AM14" i="1"/>
  <c r="W15" i="1"/>
  <c r="Y15" i="1"/>
  <c r="AA15" i="1"/>
  <c r="AC15" i="1"/>
  <c r="AE15" i="1"/>
  <c r="AG15" i="1"/>
  <c r="AI15" i="1"/>
  <c r="AK15" i="1"/>
  <c r="AM15" i="1"/>
  <c r="W16" i="1"/>
  <c r="Y16" i="1"/>
  <c r="AA16" i="1"/>
  <c r="AC16" i="1"/>
  <c r="AE16" i="1"/>
  <c r="AG16" i="1"/>
  <c r="AI16" i="1"/>
  <c r="AK16" i="1"/>
  <c r="AM16" i="1"/>
  <c r="W17" i="1"/>
  <c r="Y17" i="1"/>
  <c r="AA17" i="1"/>
  <c r="AC17" i="1"/>
  <c r="AE17" i="1"/>
  <c r="AG17" i="1"/>
  <c r="AI17" i="1"/>
  <c r="AK17" i="1"/>
  <c r="AM17" i="1"/>
  <c r="W18" i="1"/>
  <c r="Y18" i="1"/>
  <c r="AA18" i="1"/>
  <c r="AC18" i="1"/>
  <c r="AE18" i="1"/>
  <c r="AG18" i="1"/>
  <c r="AI18" i="1"/>
  <c r="AK18" i="1"/>
  <c r="AM18" i="1"/>
  <c r="W20" i="1"/>
  <c r="Y20" i="1"/>
  <c r="AA20" i="1"/>
  <c r="AC20" i="1"/>
  <c r="AE20" i="1"/>
  <c r="AG20" i="1"/>
  <c r="AI20" i="1"/>
  <c r="AK20" i="1"/>
  <c r="AM20" i="1"/>
  <c r="W23" i="1"/>
  <c r="Y23" i="1"/>
  <c r="AA23" i="1"/>
  <c r="AC23" i="1"/>
  <c r="AE23" i="1"/>
  <c r="AG23" i="1"/>
  <c r="AI23" i="1"/>
  <c r="AK23" i="1"/>
  <c r="AM23" i="1"/>
  <c r="W24" i="1"/>
  <c r="Y24" i="1"/>
  <c r="AA24" i="1"/>
  <c r="AC24" i="1"/>
  <c r="AE24" i="1"/>
  <c r="AG24" i="1"/>
  <c r="AI24" i="1"/>
  <c r="AK24" i="1"/>
  <c r="AM24" i="1"/>
  <c r="W25" i="1"/>
  <c r="Y25" i="1"/>
  <c r="AA25" i="1"/>
  <c r="AC25" i="1"/>
  <c r="AE25" i="1"/>
  <c r="AG25" i="1"/>
  <c r="AI25" i="1"/>
  <c r="AK25" i="1"/>
  <c r="AM25" i="1"/>
  <c r="W26" i="1"/>
  <c r="Y26" i="1"/>
  <c r="AA26" i="1"/>
  <c r="AC26" i="1"/>
  <c r="AE26" i="1"/>
  <c r="AG26" i="1"/>
  <c r="AI26" i="1"/>
  <c r="AK26" i="1"/>
  <c r="AM26" i="1"/>
  <c r="W27" i="1"/>
  <c r="Y27" i="1"/>
  <c r="AA27" i="1"/>
  <c r="AC27" i="1"/>
  <c r="AE27" i="1"/>
  <c r="AG27" i="1"/>
  <c r="AI27" i="1"/>
  <c r="AK27" i="1"/>
  <c r="AM27" i="1"/>
  <c r="W28" i="1"/>
  <c r="Y28" i="1"/>
  <c r="AA28" i="1"/>
  <c r="AC28" i="1"/>
  <c r="AE28" i="1"/>
  <c r="AG28" i="1"/>
  <c r="AI28" i="1"/>
  <c r="AK28" i="1"/>
  <c r="AM28" i="1"/>
  <c r="AP9" i="1" l="1"/>
  <c r="AN9" i="1"/>
  <c r="AL9" i="1"/>
  <c r="AJ9" i="1"/>
  <c r="AH9" i="1"/>
  <c r="AF9" i="1"/>
  <c r="AD9" i="1"/>
  <c r="AB9" i="1"/>
  <c r="Z9" i="1"/>
  <c r="Z6" i="1"/>
  <c r="AP6" i="1"/>
  <c r="AN6" i="1"/>
  <c r="AL6" i="1"/>
  <c r="AJ6" i="1"/>
  <c r="AH6" i="1"/>
  <c r="AF6" i="1"/>
  <c r="AD6" i="1"/>
  <c r="AB6" i="1"/>
  <c r="AP19" i="1"/>
  <c r="AN19" i="1"/>
  <c r="AL19" i="1"/>
  <c r="AJ19" i="1"/>
  <c r="AH19" i="1"/>
  <c r="AF19" i="1"/>
  <c r="AD19" i="1"/>
  <c r="AB19" i="1"/>
  <c r="Z19" i="1"/>
  <c r="Z24" i="1"/>
  <c r="AD24" i="1"/>
  <c r="AP24" i="1"/>
  <c r="AN24" i="1"/>
  <c r="AL24" i="1"/>
  <c r="AJ24" i="1"/>
  <c r="AH24" i="1"/>
  <c r="AF24" i="1"/>
  <c r="AB24" i="1"/>
  <c r="AL38" i="1"/>
  <c r="AD38" i="1"/>
  <c r="AP23" i="1"/>
  <c r="AN23" i="1"/>
  <c r="AL23" i="1"/>
  <c r="AJ23" i="1"/>
  <c r="AH23" i="1"/>
  <c r="AF23" i="1"/>
  <c r="AD23" i="1"/>
  <c r="AB23" i="1"/>
  <c r="Z23" i="1"/>
  <c r="Z20" i="1"/>
  <c r="AP20" i="1"/>
  <c r="AN20" i="1"/>
  <c r="AL20" i="1"/>
  <c r="AJ20" i="1"/>
  <c r="AH20" i="1"/>
  <c r="AF20" i="1"/>
  <c r="AD20" i="1"/>
  <c r="AB20" i="1"/>
  <c r="Z17" i="1"/>
  <c r="AP17" i="1"/>
  <c r="AN17" i="1"/>
  <c r="AL17" i="1"/>
  <c r="AJ17" i="1"/>
  <c r="AH17" i="1"/>
  <c r="AF17" i="1"/>
  <c r="AD17" i="1"/>
  <c r="AB17" i="1"/>
  <c r="AP14" i="1"/>
  <c r="AN14" i="1"/>
  <c r="AL14" i="1"/>
  <c r="AJ14" i="1"/>
  <c r="AH14" i="1"/>
  <c r="AF14" i="1"/>
  <c r="AD14" i="1"/>
  <c r="AB14" i="1"/>
  <c r="Z14" i="1"/>
  <c r="AP5" i="1"/>
  <c r="AN5" i="1"/>
  <c r="AL5" i="1"/>
  <c r="AJ5" i="1"/>
  <c r="AH5" i="1"/>
  <c r="AF5" i="1"/>
  <c r="AD5" i="1"/>
  <c r="AB5" i="1"/>
  <c r="Z5" i="1"/>
  <c r="AP25" i="1"/>
  <c r="AO39" i="1" s="1"/>
  <c r="AN25" i="1"/>
  <c r="AL25" i="1"/>
  <c r="AJ25" i="1"/>
  <c r="AH25" i="1"/>
  <c r="AG39" i="1" s="1"/>
  <c r="AF25" i="1"/>
  <c r="AD25" i="1"/>
  <c r="AB25" i="1"/>
  <c r="Z25" i="1"/>
  <c r="Y39" i="1" s="1"/>
  <c r="AF38" i="1"/>
  <c r="AJ38" i="1"/>
  <c r="AB38" i="1"/>
  <c r="AP18" i="1"/>
  <c r="AN18" i="1"/>
  <c r="AL18" i="1"/>
  <c r="AJ18" i="1"/>
  <c r="AH18" i="1"/>
  <c r="AF18" i="1"/>
  <c r="AD18" i="1"/>
  <c r="AB18" i="1"/>
  <c r="Z18" i="1"/>
  <c r="AP16" i="1"/>
  <c r="AN16" i="1"/>
  <c r="AL16" i="1"/>
  <c r="AJ16" i="1"/>
  <c r="AH16" i="1"/>
  <c r="AF16" i="1"/>
  <c r="AD16" i="1"/>
  <c r="AB16" i="1"/>
  <c r="Z16" i="1"/>
  <c r="AP13" i="1"/>
  <c r="AN13" i="1"/>
  <c r="AL13" i="1"/>
  <c r="AJ13" i="1"/>
  <c r="AH13" i="1"/>
  <c r="AF13" i="1"/>
  <c r="AD13" i="1"/>
  <c r="AB13" i="1"/>
  <c r="Z13" i="1"/>
  <c r="AP11" i="1"/>
  <c r="AN11" i="1"/>
  <c r="AL11" i="1"/>
  <c r="AJ11" i="1"/>
  <c r="AH11" i="1"/>
  <c r="AF11" i="1"/>
  <c r="AD11" i="1"/>
  <c r="AB11" i="1"/>
  <c r="Z11" i="1"/>
  <c r="AB8" i="1"/>
  <c r="AP8" i="1"/>
  <c r="AN8" i="1"/>
  <c r="AL8" i="1"/>
  <c r="AJ8" i="1"/>
  <c r="AH8" i="1"/>
  <c r="AF8" i="1"/>
  <c r="AD8" i="1"/>
  <c r="Z8" i="1"/>
  <c r="AP4" i="1"/>
  <c r="AN4" i="1"/>
  <c r="AL4" i="1"/>
  <c r="AJ4" i="1"/>
  <c r="AH4" i="1"/>
  <c r="AF4" i="1"/>
  <c r="AD4" i="1"/>
  <c r="AB4" i="1"/>
  <c r="Z4" i="1"/>
  <c r="AH38" i="1"/>
  <c r="Z38" i="1"/>
  <c r="AP15" i="1"/>
  <c r="AN15" i="1"/>
  <c r="AL15" i="1"/>
  <c r="AJ15" i="1"/>
  <c r="AH15" i="1"/>
  <c r="AF15" i="1"/>
  <c r="AD15" i="1"/>
  <c r="AB15" i="1"/>
  <c r="Z15" i="1"/>
  <c r="Z10" i="1"/>
  <c r="AP10" i="1"/>
  <c r="AN10" i="1"/>
  <c r="AL10" i="1"/>
  <c r="AJ10" i="1"/>
  <c r="AH10" i="1"/>
  <c r="AF10" i="1"/>
  <c r="AD10" i="1"/>
  <c r="AB10" i="1"/>
  <c r="Z7" i="1"/>
  <c r="AP7" i="1"/>
  <c r="AN7" i="1"/>
  <c r="AL7" i="1"/>
  <c r="AJ7" i="1"/>
  <c r="AH7" i="1"/>
  <c r="AF7" i="1"/>
  <c r="AD7" i="1"/>
  <c r="AB7" i="1"/>
  <c r="AD3" i="1"/>
  <c r="AB3" i="1"/>
  <c r="AP3" i="1"/>
  <c r="AN3" i="1"/>
  <c r="AL3" i="1"/>
  <c r="AJ3" i="1"/>
  <c r="AH3" i="1"/>
  <c r="AF3" i="1"/>
  <c r="Z3" i="1"/>
  <c r="AP28" i="1"/>
  <c r="AH28" i="1"/>
  <c r="AF28" i="1"/>
  <c r="AN28" i="1"/>
  <c r="AL28" i="1"/>
  <c r="AD28" i="1"/>
  <c r="Z28" i="1"/>
  <c r="AJ28" i="1"/>
  <c r="AB28" i="1"/>
  <c r="AN27" i="1"/>
  <c r="AJ27" i="1"/>
  <c r="AF27" i="1"/>
  <c r="AB27" i="1"/>
  <c r="AL27" i="1"/>
  <c r="AP27" i="1"/>
  <c r="AH27" i="1"/>
  <c r="AD27" i="1"/>
  <c r="Z27" i="1"/>
  <c r="AP26" i="1"/>
  <c r="AH26" i="1"/>
  <c r="Z26" i="1"/>
  <c r="AN26" i="1"/>
  <c r="AJ26" i="1"/>
  <c r="AB26" i="1"/>
  <c r="AL26" i="1"/>
  <c r="AD26" i="1"/>
  <c r="AF26" i="1"/>
  <c r="AA2" i="1"/>
  <c r="Z37" i="1" s="1"/>
  <c r="AC2" i="1"/>
  <c r="AB37" i="1" s="1"/>
  <c r="AE2" i="1"/>
  <c r="AD37" i="1" s="1"/>
  <c r="AG2" i="1"/>
  <c r="AF37" i="1" s="1"/>
  <c r="AI2" i="1"/>
  <c r="AH37" i="1" s="1"/>
  <c r="AK2" i="1"/>
  <c r="AJ37" i="1" s="1"/>
  <c r="AM2" i="1"/>
  <c r="AL37" i="1" s="1"/>
  <c r="Y2" i="1"/>
  <c r="W2" i="1"/>
  <c r="AA39" i="1" l="1"/>
  <c r="AI39" i="1"/>
  <c r="AC39" i="1"/>
  <c r="AK39" i="1"/>
  <c r="AE39" i="1"/>
  <c r="AM39" i="1"/>
  <c r="AK38" i="1"/>
  <c r="Y38" i="1"/>
  <c r="AG38" i="1"/>
  <c r="AE38" i="1"/>
  <c r="AO38" i="1"/>
  <c r="AP2" i="1"/>
  <c r="AO37" i="1" s="1"/>
  <c r="AN2" i="1"/>
  <c r="AM37" i="1" s="1"/>
  <c r="AL2" i="1"/>
  <c r="AK37" i="1" s="1"/>
  <c r="AJ2" i="1"/>
  <c r="AI37" i="1" s="1"/>
  <c r="AH2" i="1"/>
  <c r="AG37" i="1" s="1"/>
  <c r="AF2" i="1"/>
  <c r="AE37" i="1" s="1"/>
  <c r="AD2" i="1"/>
  <c r="AC37" i="1" s="1"/>
  <c r="AB2" i="1"/>
  <c r="AA37" i="1" s="1"/>
  <c r="Z2" i="1"/>
  <c r="Y37" i="1" s="1"/>
  <c r="AI38" i="1"/>
  <c r="AM38" i="1"/>
  <c r="AA38" i="1"/>
  <c r="AC38" i="1"/>
  <c r="R3" i="5"/>
  <c r="R4" i="5"/>
  <c r="Q3" i="5"/>
  <c r="Q4" i="5"/>
  <c r="T3" i="5"/>
  <c r="T4" i="5"/>
  <c r="S3" i="5"/>
  <c r="S4" i="5"/>
  <c r="N4" i="5"/>
  <c r="N3" i="5"/>
  <c r="M3" i="5"/>
  <c r="M4" i="5"/>
  <c r="P3" i="5"/>
  <c r="P4" i="5"/>
  <c r="O3" i="5"/>
  <c r="O4" i="5"/>
</calcChain>
</file>

<file path=xl/sharedStrings.xml><?xml version="1.0" encoding="utf-8"?>
<sst xmlns="http://schemas.openxmlformats.org/spreadsheetml/2006/main" count="694" uniqueCount="154">
  <si>
    <t>Bowl Games!</t>
  </si>
  <si>
    <t>Date</t>
  </si>
  <si>
    <t>Bowl</t>
  </si>
  <si>
    <t>KEY</t>
  </si>
  <si>
    <t>Mississippi State</t>
  </si>
  <si>
    <t>National Championship</t>
  </si>
  <si>
    <t>Ryan</t>
  </si>
  <si>
    <t>Ohio State</t>
  </si>
  <si>
    <t>Alabama</t>
  </si>
  <si>
    <t>Clemson</t>
  </si>
  <si>
    <t>Memphis</t>
  </si>
  <si>
    <t>Louisiana Tech</t>
  </si>
  <si>
    <t>Georgia</t>
  </si>
  <si>
    <t>Oklahoma</t>
  </si>
  <si>
    <t>Winner Score:</t>
  </si>
  <si>
    <t>Loser Score:</t>
  </si>
  <si>
    <t>Appalachian State</t>
  </si>
  <si>
    <t>Kentucky</t>
  </si>
  <si>
    <t>Committee Bowls:</t>
  </si>
  <si>
    <t>Becca</t>
  </si>
  <si>
    <t>Jason</t>
  </si>
  <si>
    <t>Damon</t>
  </si>
  <si>
    <t>Grandpa</t>
  </si>
  <si>
    <t>Greta</t>
  </si>
  <si>
    <t>Amber</t>
  </si>
  <si>
    <t>Mom</t>
  </si>
  <si>
    <t>Numeric Key</t>
  </si>
  <si>
    <t>Winner</t>
  </si>
  <si>
    <t>New Orleans Bowl</t>
  </si>
  <si>
    <t>Cure Bowl</t>
  </si>
  <si>
    <t>New Mexico Bowl</t>
  </si>
  <si>
    <t>Boca Raton Bowl</t>
  </si>
  <si>
    <t>Armed Forces Bowl</t>
  </si>
  <si>
    <t>Texas</t>
  </si>
  <si>
    <t>Alamo Bowl</t>
  </si>
  <si>
    <t>Arizona Bowl</t>
  </si>
  <si>
    <t>Liberty Bowl</t>
  </si>
  <si>
    <t>Outback Bowl</t>
  </si>
  <si>
    <t>Notre Dame</t>
  </si>
  <si>
    <t>UCF</t>
  </si>
  <si>
    <t>Cheez-It Bowl</t>
  </si>
  <si>
    <t>Gator Bowl</t>
  </si>
  <si>
    <t>Citrus Bowl</t>
  </si>
  <si>
    <t>Cotton Bowl</t>
  </si>
  <si>
    <t>Orange Bowl</t>
  </si>
  <si>
    <t>Fiesta Bowl</t>
  </si>
  <si>
    <t>Tulane</t>
  </si>
  <si>
    <t>Georgia Southern</t>
  </si>
  <si>
    <t>BYU</t>
  </si>
  <si>
    <t>Hawaii</t>
  </si>
  <si>
    <t>Nevada</t>
  </si>
  <si>
    <t>Wrigley</t>
  </si>
  <si>
    <t>Prob of Winning</t>
  </si>
  <si>
    <t>Prob of Team 1 Winning</t>
  </si>
  <si>
    <t>Prob of Happening</t>
  </si>
  <si>
    <t>Current Totals:</t>
  </si>
  <si>
    <t>High Score</t>
  </si>
  <si>
    <t>Ryan Prob</t>
  </si>
  <si>
    <t>Becca Prob</t>
  </si>
  <si>
    <t>Jason Prob</t>
  </si>
  <si>
    <t>Damon Prob</t>
  </si>
  <si>
    <t>Grandpa Prob</t>
  </si>
  <si>
    <t>Greta Prob</t>
  </si>
  <si>
    <t>Amber Prob</t>
  </si>
  <si>
    <t>Mom Prob</t>
  </si>
  <si>
    <t>Tie Prob</t>
  </si>
  <si>
    <t>Prob of Tie:</t>
  </si>
  <si>
    <t>Number w/ max</t>
  </si>
  <si>
    <t>Overall Prob Of Winning</t>
  </si>
  <si>
    <t>Conditonal Prob of Winning</t>
  </si>
  <si>
    <t>Overall:</t>
  </si>
  <si>
    <t>New Years Six:</t>
  </si>
  <si>
    <t>Semis+Champ:</t>
  </si>
  <si>
    <t>Channel</t>
  </si>
  <si>
    <t>Time (Central)</t>
  </si>
  <si>
    <t>ESPN</t>
  </si>
  <si>
    <t>ABC</t>
  </si>
  <si>
    <t>11:00 AM</t>
  </si>
  <si>
    <t>Camellia Bowl</t>
  </si>
  <si>
    <t>7:00 PM</t>
  </si>
  <si>
    <t>3:00 PM</t>
  </si>
  <si>
    <t>4:00 PM</t>
  </si>
  <si>
    <t>7:45 PM</t>
  </si>
  <si>
    <t>11:30 AM</t>
  </si>
  <si>
    <t>First Responder Bowl</t>
  </si>
  <si>
    <t>CBS</t>
  </si>
  <si>
    <t>12:00 PM</t>
  </si>
  <si>
    <t>Famous Idaho Potato Bowl</t>
  </si>
  <si>
    <t>LendingTree Bowl</t>
  </si>
  <si>
    <t>Western Kentucky</t>
  </si>
  <si>
    <t>Georgia State</t>
  </si>
  <si>
    <t>UTSA</t>
  </si>
  <si>
    <t>North Texas</t>
  </si>
  <si>
    <t>Florida Atlantic</t>
  </si>
  <si>
    <t>Houston</t>
  </si>
  <si>
    <t>Myrtle Beach Bowl</t>
  </si>
  <si>
    <t>Montgomery Bowl</t>
  </si>
  <si>
    <t>Army</t>
  </si>
  <si>
    <t>Duke's Mayo Bowl</t>
  </si>
  <si>
    <t>Peach Bowl</t>
  </si>
  <si>
    <t>Rose Bowl (Semi Final)</t>
  </si>
  <si>
    <t>Sugar Bowl (Semi Final)</t>
  </si>
  <si>
    <t>Buffalo</t>
  </si>
  <si>
    <t>Marshall</t>
  </si>
  <si>
    <t>Coastal Carolina</t>
  </si>
  <si>
    <t>Liberty</t>
  </si>
  <si>
    <t>Louisiana-Lafayette</t>
  </si>
  <si>
    <t>Miami</t>
  </si>
  <si>
    <t>Oklahoma State</t>
  </si>
  <si>
    <t>Colorado</t>
  </si>
  <si>
    <t>Wake Forest</t>
  </si>
  <si>
    <t>Wisconsin</t>
  </si>
  <si>
    <t>San Jose State</t>
  </si>
  <si>
    <t>Ball State</t>
  </si>
  <si>
    <t>Florida</t>
  </si>
  <si>
    <t>Cincinnati</t>
  </si>
  <si>
    <t>Northwestern</t>
  </si>
  <si>
    <t>Auburn</t>
  </si>
  <si>
    <t>Indiana</t>
  </si>
  <si>
    <t>Ole Miss</t>
  </si>
  <si>
    <t>Iowa State</t>
  </si>
  <si>
    <t>Oregon</t>
  </si>
  <si>
    <t>Texas A&amp;M</t>
  </si>
  <si>
    <t>North Carolina</t>
  </si>
  <si>
    <t>Alabama: 1</t>
  </si>
  <si>
    <t>Clemson: 2</t>
  </si>
  <si>
    <t>Ohio State: 3</t>
  </si>
  <si>
    <t>Notre Dame: 4</t>
  </si>
  <si>
    <t>West Virginia</t>
  </si>
  <si>
    <t>North Carolina State</t>
  </si>
  <si>
    <t>Tulsa</t>
  </si>
  <si>
    <t>Team 1 FPI</t>
  </si>
  <si>
    <t>Scenario</t>
  </si>
  <si>
    <t>Team 1</t>
  </si>
  <si>
    <t xml:space="preserve">If Kentucky wins, Jason and Damon are eliminated. If Kentucky loses, Becca and Amber are eliminated. </t>
  </si>
  <si>
    <t xml:space="preserve">If Indiana wins, Greta and Amber are eliminated. If Indiana loses, Becca Damon and Grandpa are eliminated. </t>
  </si>
  <si>
    <t xml:space="preserve">If Iowa State wins, Amber is eliminated. If Iowa State loses, no one is eliminated. </t>
  </si>
  <si>
    <t xml:space="preserve">If North Carolina wins, Jason and Grandpa are eliminated. If North Carolina loses, Damon and Amber are eliminated. </t>
  </si>
  <si>
    <t xml:space="preserve">If Alabama wins, Grandpa and Amber are eliminated. If Alabama loses, Becca and Jason are eliminated. </t>
  </si>
  <si>
    <t xml:space="preserve">Amber has just one scenario where she wins. </t>
  </si>
  <si>
    <t>Becca has four scenarios where she wins.</t>
  </si>
  <si>
    <t>Damon has six scenarios where he wins.</t>
  </si>
  <si>
    <t>Grandpa also has four scenarios where he wins.</t>
  </si>
  <si>
    <t>Greta has thirteen scenarios where she wins.</t>
  </si>
  <si>
    <t>Jason has two scenarios where he wins.</t>
  </si>
  <si>
    <t>There are two scenarios resulting in a tie, which would come down to the score. Both scenarios involve a tie between Grandpa and Damon.</t>
  </si>
  <si>
    <t xml:space="preserve">If Ole Miss wins, Greta is very likely to win it all. There are only three scenarios where Ole Miss wins and Greta doesn't, 2 of those are scenarios Damon wins and one where Amber wins. </t>
  </si>
  <si>
    <t>Jaxon</t>
  </si>
  <si>
    <t>add jaxon next year!!!</t>
  </si>
  <si>
    <t>Order</t>
  </si>
  <si>
    <t>If Alabama wins</t>
  </si>
  <si>
    <t>If Ohio State Wins</t>
  </si>
  <si>
    <t>Current</t>
  </si>
  <si>
    <t>Michelle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</si>
</sst>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0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Helvetica Neue"/>
    </font>
    <font>
      <sz val="12"/>
      <color theme="1"/>
      <name val="Calibri"/>
      <family val="2"/>
      <scheme val="minor"/>
    </font>
    <font>
      <b/>
      <i/>
      <sz val="10"/>
      <color theme="1"/>
      <name val="Helvetica Neue"/>
    </font>
    <font>
      <b/>
      <i/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4" applyNumberFormat="0" applyAlignment="0" applyProtection="0"/>
    <xf numFmtId="0" fontId="19" fillId="6" borderId="5" applyNumberFormat="0" applyAlignment="0" applyProtection="0"/>
    <xf numFmtId="0" fontId="20" fillId="6" borderId="4" applyNumberFormat="0" applyAlignment="0" applyProtection="0"/>
    <xf numFmtId="0" fontId="21" fillId="0" borderId="6" applyNumberFormat="0" applyFill="0" applyAlignment="0" applyProtection="0"/>
    <xf numFmtId="0" fontId="22" fillId="7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16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6" fontId="0" fillId="0" borderId="0" xfId="0" applyNumberFormat="1" applyFont="1" applyAlignment="1">
      <alignment horizontal="left"/>
    </xf>
    <xf numFmtId="0" fontId="0" fillId="0" borderId="0" xfId="0" applyFont="1"/>
    <xf numFmtId="10" fontId="0" fillId="0" borderId="0" xfId="21" applyNumberFormat="1" applyFont="1"/>
    <xf numFmtId="164" fontId="4" fillId="0" borderId="0" xfId="22" applyNumberFormat="1" applyFont="1"/>
    <xf numFmtId="165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Fill="1"/>
    <xf numFmtId="0" fontId="0" fillId="0" borderId="0" xfId="0" applyFont="1" applyFill="1"/>
    <xf numFmtId="18" fontId="0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33" borderId="0" xfId="0" applyFill="1"/>
    <xf numFmtId="0" fontId="1" fillId="0" borderId="0" xfId="63" applyFill="1"/>
    <xf numFmtId="0" fontId="1" fillId="0" borderId="0" xfId="63"/>
  </cellXfs>
  <cellStyles count="65">
    <cellStyle name="20% - Accent1" xfId="40" builtinId="30" customBuiltin="1"/>
    <cellStyle name="20% - Accent2" xfId="44" builtinId="34" customBuiltin="1"/>
    <cellStyle name="20% - Accent3" xfId="48" builtinId="38" customBuiltin="1"/>
    <cellStyle name="20% - Accent4" xfId="52" builtinId="42" customBuiltin="1"/>
    <cellStyle name="20% - Accent5" xfId="56" builtinId="46" customBuiltin="1"/>
    <cellStyle name="20% - Accent6" xfId="60" builtinId="50" customBuiltin="1"/>
    <cellStyle name="40% - Accent1" xfId="41" builtinId="31" customBuiltin="1"/>
    <cellStyle name="40% - Accent2" xfId="45" builtinId="35" customBuiltin="1"/>
    <cellStyle name="40% - Accent3" xfId="49" builtinId="39" customBuiltin="1"/>
    <cellStyle name="40% - Accent4" xfId="53" builtinId="43" customBuiltin="1"/>
    <cellStyle name="40% - Accent5" xfId="57" builtinId="47" customBuiltin="1"/>
    <cellStyle name="40% - Accent6" xfId="61" builtinId="51" customBuiltin="1"/>
    <cellStyle name="60% - Accent1" xfId="42" builtinId="32" customBuiltin="1"/>
    <cellStyle name="60% - Accent2" xfId="46" builtinId="36" customBuiltin="1"/>
    <cellStyle name="60% - Accent3" xfId="50" builtinId="40" customBuiltin="1"/>
    <cellStyle name="60% - Accent4" xfId="54" builtinId="44" customBuiltin="1"/>
    <cellStyle name="60% - Accent5" xfId="58" builtinId="48" customBuiltin="1"/>
    <cellStyle name="60% - Accent6" xfId="62" builtinId="52" customBuiltin="1"/>
    <cellStyle name="Accent1" xfId="39" builtinId="29" customBuiltin="1"/>
    <cellStyle name="Accent2" xfId="43" builtinId="33" customBuiltin="1"/>
    <cellStyle name="Accent3" xfId="47" builtinId="37" customBuiltin="1"/>
    <cellStyle name="Accent4" xfId="51" builtinId="41" customBuiltin="1"/>
    <cellStyle name="Accent5" xfId="55" builtinId="45" customBuiltin="1"/>
    <cellStyle name="Accent6" xfId="59" builtinId="49" customBuiltin="1"/>
    <cellStyle name="Bad" xfId="29" builtinId="27" customBuiltin="1"/>
    <cellStyle name="Calculation" xfId="33" builtinId="22" customBuiltin="1"/>
    <cellStyle name="Check Cell" xfId="35" builtinId="23" customBuiltin="1"/>
    <cellStyle name="Comma" xfId="22" builtinId="3"/>
    <cellStyle name="Explanatory Text" xfId="37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28" builtinId="26" customBuiltin="1"/>
    <cellStyle name="Heading 1" xfId="24" builtinId="16" customBuiltin="1"/>
    <cellStyle name="Heading 2" xfId="25" builtinId="17" customBuiltin="1"/>
    <cellStyle name="Heading 3" xfId="26" builtinId="18" customBuiltin="1"/>
    <cellStyle name="Heading 4" xfId="2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Input" xfId="31" builtinId="20" customBuiltin="1"/>
    <cellStyle name="Linked Cell" xfId="34" builtinId="24" customBuiltin="1"/>
    <cellStyle name="Neutral" xfId="30" builtinId="28" customBuiltin="1"/>
    <cellStyle name="Normal" xfId="0" builtinId="0"/>
    <cellStyle name="Normal 2" xfId="63" xr:uid="{AD58FA68-B69A-4977-B69C-758F7EADA02B}"/>
    <cellStyle name="Note 2" xfId="64" xr:uid="{420990B4-EFC6-44D2-8F06-3F8549004265}"/>
    <cellStyle name="Output" xfId="32" builtinId="21" customBuiltin="1"/>
    <cellStyle name="Percent" xfId="21" builtinId="5"/>
    <cellStyle name="Title" xfId="23" builtinId="15" customBuiltin="1"/>
    <cellStyle name="Total" xfId="38" builtinId="25" customBuiltin="1"/>
    <cellStyle name="Warning Text" xfId="36" builtinId="11" customBuiltin="1"/>
  </cellStyles>
  <dxfs count="164"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auto="1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 tint="-0.499984740745262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0066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0070C0"/>
        </patternFill>
      </fill>
    </dxf>
    <dxf>
      <font>
        <color auto="1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FF00"/>
      </font>
      <fill>
        <patternFill>
          <bgColor theme="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2" tint="-0.499984740745262"/>
      </font>
      <fill>
        <patternFill>
          <bgColor theme="1"/>
        </patternFill>
      </fill>
    </dxf>
    <dxf>
      <font>
        <color rgb="FFFFFF0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 tint="-0.34998626667073579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7030A0"/>
      </font>
      <fill>
        <patternFill>
          <bgColor theme="9" tint="-0.24994659260841701"/>
        </patternFill>
      </fill>
    </dxf>
  </dxfs>
  <tableStyles count="0" defaultTableStyle="TableStyleMedium9" defaultPivotStyle="PivotStyleMedium4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99"/>
  <sheetViews>
    <sheetView tabSelected="1" showRuler="0" zoomScale="70" zoomScaleNormal="70" workbookViewId="0">
      <pane ySplit="1" topLeftCell="A2" activePane="bottomLeft" state="frozen"/>
      <selection pane="bottomLeft" activeCell="K31" sqref="K31"/>
    </sheetView>
  </sheetViews>
  <sheetFormatPr defaultColWidth="10.69921875" defaultRowHeight="15.6"/>
  <cols>
    <col min="1" max="1" width="14.19921875" style="3" customWidth="1"/>
    <col min="2" max="2" width="7" style="3" customWidth="1"/>
    <col min="3" max="5" width="21.69921875" style="6" customWidth="1"/>
    <col min="6" max="6" width="29" style="3" customWidth="1"/>
    <col min="7" max="8" width="23.19921875" style="3" customWidth="1"/>
    <col min="9" max="9" width="23.19921875" style="17" customWidth="1"/>
    <col min="10" max="10" width="23.69921875" style="3" customWidth="1"/>
    <col min="11" max="11" width="21.5" style="3" customWidth="1"/>
    <col min="12" max="12" width="16.3984375" style="3" customWidth="1"/>
    <col min="13" max="13" width="17.59765625" customWidth="1"/>
    <col min="14" max="15" width="16.3984375" style="3" customWidth="1"/>
    <col min="16" max="16" width="16.3984375" customWidth="1"/>
    <col min="17" max="18" width="16.3984375" style="3" customWidth="1"/>
    <col min="19" max="19" width="17.09765625" style="3" customWidth="1"/>
    <col min="20" max="20" width="17.09765625" style="17" customWidth="1"/>
    <col min="21" max="21" width="15.09765625" style="3" customWidth="1"/>
    <col min="22" max="25" width="10.69921875" style="3"/>
    <col min="26" max="26" width="0" style="3" hidden="1" customWidth="1"/>
    <col min="27" max="27" width="10.69921875" style="3"/>
    <col min="28" max="28" width="0" style="3" hidden="1" customWidth="1"/>
    <col min="29" max="29" width="10.69921875" style="3"/>
    <col min="30" max="30" width="0" style="3" hidden="1" customWidth="1"/>
    <col min="31" max="31" width="10.69921875" style="3"/>
    <col min="32" max="32" width="0" style="3" hidden="1" customWidth="1"/>
    <col min="33" max="33" width="10.69921875" style="3"/>
    <col min="34" max="34" width="0" style="3" hidden="1" customWidth="1"/>
    <col min="35" max="35" width="10.69921875" style="3"/>
    <col min="36" max="36" width="10.69921875" style="3" hidden="1" customWidth="1"/>
    <col min="37" max="37" width="10.69921875" style="3"/>
    <col min="38" max="38" width="0" style="3" hidden="1" customWidth="1"/>
    <col min="39" max="39" width="10.69921875" style="3"/>
    <col min="40" max="40" width="0" style="3" hidden="1" customWidth="1"/>
    <col min="41" max="41" width="10.69921875" style="3"/>
    <col min="42" max="42" width="0" style="3" hidden="1" customWidth="1"/>
    <col min="43" max="16384" width="10.69921875" style="3"/>
  </cols>
  <sheetData>
    <row r="1" spans="1:46" s="4" customFormat="1">
      <c r="A1" s="1" t="s">
        <v>0</v>
      </c>
      <c r="C1" s="5" t="s">
        <v>1</v>
      </c>
      <c r="D1" s="5" t="s">
        <v>74</v>
      </c>
      <c r="E1" s="5" t="s">
        <v>73</v>
      </c>
      <c r="F1" s="1" t="s">
        <v>2</v>
      </c>
      <c r="G1" s="1"/>
      <c r="H1" s="1"/>
      <c r="I1" s="1" t="s">
        <v>131</v>
      </c>
      <c r="K1" s="1" t="s">
        <v>3</v>
      </c>
      <c r="L1" s="24" t="s">
        <v>6</v>
      </c>
      <c r="M1" s="25" t="s">
        <v>19</v>
      </c>
      <c r="N1" s="24" t="s">
        <v>20</v>
      </c>
      <c r="O1" s="24" t="s">
        <v>21</v>
      </c>
      <c r="P1" s="25" t="s">
        <v>22</v>
      </c>
      <c r="Q1" s="24" t="s">
        <v>23</v>
      </c>
      <c r="R1" s="24" t="s">
        <v>24</v>
      </c>
      <c r="S1" s="24" t="s">
        <v>25</v>
      </c>
      <c r="T1" s="24" t="s">
        <v>147</v>
      </c>
      <c r="U1" s="24" t="s">
        <v>51</v>
      </c>
      <c r="W1" s="4" t="s">
        <v>26</v>
      </c>
      <c r="Y1" s="4" t="s">
        <v>6</v>
      </c>
      <c r="AA1" s="4" t="s">
        <v>19</v>
      </c>
      <c r="AC1" s="4" t="s">
        <v>20</v>
      </c>
      <c r="AE1" s="4" t="s">
        <v>21</v>
      </c>
      <c r="AG1" s="4" t="s">
        <v>22</v>
      </c>
      <c r="AI1" s="4" t="s">
        <v>23</v>
      </c>
      <c r="AK1" s="4" t="s">
        <v>24</v>
      </c>
      <c r="AM1" s="4" t="s">
        <v>25</v>
      </c>
      <c r="AO1" s="4" t="s">
        <v>51</v>
      </c>
    </row>
    <row r="2" spans="1:46" s="4" customFormat="1">
      <c r="A2" s="1"/>
      <c r="C2" s="11">
        <v>44186</v>
      </c>
      <c r="D2" s="23">
        <v>0.5625</v>
      </c>
      <c r="E2" s="11" t="s">
        <v>75</v>
      </c>
      <c r="F2" s="7" t="s">
        <v>95</v>
      </c>
      <c r="G2" s="7" t="s">
        <v>16</v>
      </c>
      <c r="H2" s="7" t="s">
        <v>92</v>
      </c>
      <c r="I2" s="19">
        <v>90</v>
      </c>
      <c r="J2" s="6"/>
      <c r="K2" s="5" t="s">
        <v>16</v>
      </c>
      <c r="L2" s="6" t="s">
        <v>16</v>
      </c>
      <c r="M2" s="19" t="s">
        <v>16</v>
      </c>
      <c r="N2" s="6" t="s">
        <v>16</v>
      </c>
      <c r="O2" s="6" t="s">
        <v>16</v>
      </c>
      <c r="P2" s="6" t="s">
        <v>16</v>
      </c>
      <c r="Q2" s="17" t="s">
        <v>16</v>
      </c>
      <c r="R2" s="6" t="s">
        <v>16</v>
      </c>
      <c r="S2" s="6" t="s">
        <v>92</v>
      </c>
      <c r="T2" s="6" t="s">
        <v>148</v>
      </c>
      <c r="U2" s="6" t="s">
        <v>16</v>
      </c>
      <c r="V2" s="6"/>
      <c r="W2" s="6">
        <f t="shared" ref="W2:W11" si="0">IF(K2=G2,1,IF(K2=H2,2,0))</f>
        <v>1</v>
      </c>
      <c r="X2" s="6"/>
      <c r="Y2" s="6">
        <f>IF(L2=$G2,1,IF(L2=$H2,2,0))</f>
        <v>1</v>
      </c>
      <c r="Z2" s="6" t="b">
        <f t="shared" ref="Z2:Z20" si="1">$W2=Y2</f>
        <v>1</v>
      </c>
      <c r="AA2" s="6">
        <f t="shared" ref="AA2" si="2">IF(M2=$G2,1,IF(M2=$H2,2,0))</f>
        <v>1</v>
      </c>
      <c r="AB2" s="6" t="b">
        <f t="shared" ref="AB2:AB20" si="3">$W2=AA2</f>
        <v>1</v>
      </c>
      <c r="AC2" s="6">
        <f>IF(N2=$G2,1,IF(N2=$H2,2,0))</f>
        <v>1</v>
      </c>
      <c r="AD2" s="6" t="b">
        <f t="shared" ref="AD2" si="4">$W2=AC2</f>
        <v>1</v>
      </c>
      <c r="AE2" s="6">
        <f>IF(O2=$G2,1,IF(O2=$H2,2,0))</f>
        <v>1</v>
      </c>
      <c r="AF2" s="6" t="b">
        <f t="shared" ref="AF2" si="5">$W2=AE2</f>
        <v>1</v>
      </c>
      <c r="AG2" s="6">
        <f>IF(P2=$G2,1,IF(P2=$H2,2,0))</f>
        <v>1</v>
      </c>
      <c r="AH2" s="6" t="b">
        <f t="shared" ref="AH2" si="6">$W2=AG2</f>
        <v>1</v>
      </c>
      <c r="AI2" s="6">
        <f>IF(Q2=$G2,1,IF(Q2=$H2,2,0))</f>
        <v>1</v>
      </c>
      <c r="AJ2" s="6" t="b">
        <f t="shared" ref="AJ2" si="7">$W2=AI2</f>
        <v>1</v>
      </c>
      <c r="AK2" s="6">
        <f>IF(R2=$G2,1,IF(R2=$H2,2,0))</f>
        <v>1</v>
      </c>
      <c r="AL2" s="6" t="b">
        <f t="shared" ref="AL2" si="8">$W2=AK2</f>
        <v>1</v>
      </c>
      <c r="AM2" s="6">
        <f>IF(S2=$G2,1,IF(S2=$H2,2,0))</f>
        <v>2</v>
      </c>
      <c r="AN2" s="6" t="b">
        <f t="shared" ref="AN2" si="9">$W2=AM2</f>
        <v>0</v>
      </c>
      <c r="AO2" s="6">
        <f t="shared" ref="AO2:AO20" si="10">IF(U2=$G2,1,IF(U2=$H2,2,0))</f>
        <v>1</v>
      </c>
      <c r="AP2" s="6" t="b">
        <f t="shared" ref="AP2" si="11">$W2=AO2</f>
        <v>1</v>
      </c>
      <c r="AQ2" s="6"/>
      <c r="AR2" s="6"/>
      <c r="AS2" s="6"/>
      <c r="AT2" s="6"/>
    </row>
    <row r="3" spans="1:46" s="6" customFormat="1">
      <c r="A3" s="7"/>
      <c r="C3" s="8">
        <v>44187</v>
      </c>
      <c r="D3" s="23">
        <v>0.60416666666666663</v>
      </c>
      <c r="E3" s="8" t="s">
        <v>75</v>
      </c>
      <c r="F3" s="3" t="s">
        <v>87</v>
      </c>
      <c r="G3" s="3" t="s">
        <v>46</v>
      </c>
      <c r="H3" s="3" t="s">
        <v>50</v>
      </c>
      <c r="I3" s="17">
        <v>61</v>
      </c>
      <c r="J3" s="3"/>
      <c r="K3" s="4" t="s">
        <v>50</v>
      </c>
      <c r="L3" s="17" t="s">
        <v>50</v>
      </c>
      <c r="M3" s="17" t="s">
        <v>50</v>
      </c>
      <c r="N3" s="17" t="s">
        <v>46</v>
      </c>
      <c r="O3" s="17" t="s">
        <v>46</v>
      </c>
      <c r="P3" s="17" t="s">
        <v>50</v>
      </c>
      <c r="Q3" s="17" t="s">
        <v>46</v>
      </c>
      <c r="R3" s="17" t="s">
        <v>50</v>
      </c>
      <c r="S3" s="17" t="s">
        <v>46</v>
      </c>
      <c r="T3" s="17"/>
      <c r="U3" s="17" t="s">
        <v>46</v>
      </c>
      <c r="V3" s="3"/>
      <c r="W3" s="6">
        <f t="shared" si="0"/>
        <v>2</v>
      </c>
      <c r="Y3" s="6">
        <f t="shared" ref="Y3:Y28" si="12">IF(L3=$G3,1,IF(L3=$H3,2,0))</f>
        <v>2</v>
      </c>
      <c r="Z3" s="6" t="b">
        <f t="shared" si="1"/>
        <v>1</v>
      </c>
      <c r="AA3" s="6">
        <f t="shared" ref="AA3:AA28" si="13">IF(M3=$G3,1,IF(M3=$H3,2,0))</f>
        <v>2</v>
      </c>
      <c r="AB3" s="6" t="b">
        <f t="shared" si="3"/>
        <v>1</v>
      </c>
      <c r="AC3" s="6">
        <f t="shared" ref="AC3:AC28" si="14">IF(N3=$G3,1,IF(N3=$H3,2,0))</f>
        <v>1</v>
      </c>
      <c r="AD3" s="6" t="b">
        <f t="shared" ref="AD3" si="15">$W3=AC3</f>
        <v>0</v>
      </c>
      <c r="AE3" s="6">
        <f t="shared" ref="AE3:AE28" si="16">IF(O3=$G3,1,IF(O3=$H3,2,0))</f>
        <v>1</v>
      </c>
      <c r="AF3" s="6" t="b">
        <f t="shared" ref="AF3" si="17">$W3=AE3</f>
        <v>0</v>
      </c>
      <c r="AG3" s="6">
        <f t="shared" ref="AG3:AG28" si="18">IF(P3=$G3,1,IF(P3=$H3,2,0))</f>
        <v>2</v>
      </c>
      <c r="AH3" s="6" t="b">
        <f t="shared" ref="AH3" si="19">$W3=AG3</f>
        <v>1</v>
      </c>
      <c r="AI3" s="6">
        <f t="shared" ref="AI3:AI28" si="20">IF(Q3=$G3,1,IF(Q3=$H3,2,0))</f>
        <v>1</v>
      </c>
      <c r="AJ3" s="6" t="b">
        <f t="shared" ref="AJ3" si="21">$W3=AI3</f>
        <v>0</v>
      </c>
      <c r="AK3" s="6">
        <f t="shared" ref="AK3:AK28" si="22">IF(R3=$G3,1,IF(R3=$H3,2,0))</f>
        <v>2</v>
      </c>
      <c r="AL3" s="6" t="b">
        <f t="shared" ref="AL3" si="23">$W3=AK3</f>
        <v>1</v>
      </c>
      <c r="AM3" s="6">
        <f t="shared" ref="AM3:AM28" si="24">IF(S3=$G3,1,IF(S3=$H3,2,0))</f>
        <v>1</v>
      </c>
      <c r="AN3" s="6" t="b">
        <f t="shared" ref="AN3" si="25">$W3=AM3</f>
        <v>0</v>
      </c>
      <c r="AO3" s="6">
        <f t="shared" si="10"/>
        <v>1</v>
      </c>
      <c r="AP3" s="6" t="b">
        <f t="shared" ref="AP3" si="26">$W3=AO3</f>
        <v>0</v>
      </c>
      <c r="AQ3" s="3"/>
      <c r="AR3" s="3"/>
      <c r="AS3" s="3"/>
      <c r="AT3" s="3"/>
    </row>
    <row r="4" spans="1:46">
      <c r="D4" s="23">
        <v>0.75</v>
      </c>
      <c r="E4" s="6" t="s">
        <v>75</v>
      </c>
      <c r="F4" s="3" t="s">
        <v>31</v>
      </c>
      <c r="G4" s="3" t="s">
        <v>39</v>
      </c>
      <c r="H4" s="3" t="s">
        <v>48</v>
      </c>
      <c r="I4" s="17">
        <v>57.3</v>
      </c>
      <c r="K4" s="4" t="s">
        <v>48</v>
      </c>
      <c r="L4" s="17" t="s">
        <v>39</v>
      </c>
      <c r="M4" s="17" t="s">
        <v>48</v>
      </c>
      <c r="N4" s="17" t="s">
        <v>48</v>
      </c>
      <c r="O4" s="17" t="s">
        <v>39</v>
      </c>
      <c r="P4" s="17" t="s">
        <v>48</v>
      </c>
      <c r="Q4" s="17" t="s">
        <v>48</v>
      </c>
      <c r="R4" s="17" t="s">
        <v>48</v>
      </c>
      <c r="S4" s="17" t="s">
        <v>39</v>
      </c>
      <c r="U4" s="17" t="s">
        <v>48</v>
      </c>
      <c r="W4" s="6">
        <f t="shared" si="0"/>
        <v>2</v>
      </c>
      <c r="X4" s="6"/>
      <c r="Y4" s="6">
        <f t="shared" si="12"/>
        <v>1</v>
      </c>
      <c r="Z4" s="6" t="b">
        <f t="shared" si="1"/>
        <v>0</v>
      </c>
      <c r="AA4" s="6">
        <f t="shared" si="13"/>
        <v>2</v>
      </c>
      <c r="AB4" s="6" t="b">
        <f t="shared" si="3"/>
        <v>1</v>
      </c>
      <c r="AC4" s="6">
        <f t="shared" si="14"/>
        <v>2</v>
      </c>
      <c r="AD4" s="6" t="b">
        <f t="shared" ref="AD4" si="27">$W4=AC4</f>
        <v>1</v>
      </c>
      <c r="AE4" s="6">
        <f t="shared" si="16"/>
        <v>1</v>
      </c>
      <c r="AF4" s="6" t="b">
        <f t="shared" ref="AF4" si="28">$W4=AE4</f>
        <v>0</v>
      </c>
      <c r="AG4" s="6">
        <f t="shared" si="18"/>
        <v>2</v>
      </c>
      <c r="AH4" s="6" t="b">
        <f t="shared" ref="AH4" si="29">$W4=AG4</f>
        <v>1</v>
      </c>
      <c r="AI4" s="6">
        <f t="shared" si="20"/>
        <v>2</v>
      </c>
      <c r="AJ4" s="6" t="b">
        <f t="shared" ref="AJ4" si="30">$W4=AI4</f>
        <v>1</v>
      </c>
      <c r="AK4" s="6">
        <f t="shared" si="22"/>
        <v>2</v>
      </c>
      <c r="AL4" s="6" t="b">
        <f t="shared" ref="AL4" si="31">$W4=AK4</f>
        <v>1</v>
      </c>
      <c r="AM4" s="6">
        <f t="shared" si="24"/>
        <v>1</v>
      </c>
      <c r="AN4" s="6" t="b">
        <f t="shared" ref="AN4" si="32">$W4=AM4</f>
        <v>0</v>
      </c>
      <c r="AO4" s="6">
        <f t="shared" si="10"/>
        <v>2</v>
      </c>
      <c r="AP4" s="6" t="b">
        <f t="shared" ref="AP4" si="33">$W4=AO4</f>
        <v>1</v>
      </c>
    </row>
    <row r="5" spans="1:46">
      <c r="C5" s="8">
        <v>44188</v>
      </c>
      <c r="D5" s="23">
        <v>0.60416666666666663</v>
      </c>
      <c r="E5" s="7" t="s">
        <v>75</v>
      </c>
      <c r="F5" s="3" t="s">
        <v>28</v>
      </c>
      <c r="G5" s="3" t="s">
        <v>11</v>
      </c>
      <c r="H5" s="3" t="s">
        <v>47</v>
      </c>
      <c r="I5" s="17">
        <v>42</v>
      </c>
      <c r="K5" s="4" t="s">
        <v>47</v>
      </c>
      <c r="L5" s="17" t="s">
        <v>47</v>
      </c>
      <c r="M5" s="17" t="s">
        <v>11</v>
      </c>
      <c r="N5" s="17" t="s">
        <v>47</v>
      </c>
      <c r="O5" s="17" t="s">
        <v>47</v>
      </c>
      <c r="P5" s="17" t="s">
        <v>11</v>
      </c>
      <c r="Q5" s="17" t="s">
        <v>11</v>
      </c>
      <c r="R5" s="17" t="s">
        <v>11</v>
      </c>
      <c r="S5" s="17" t="s">
        <v>11</v>
      </c>
      <c r="U5" s="17" t="s">
        <v>47</v>
      </c>
      <c r="W5" s="6">
        <f t="shared" si="0"/>
        <v>2</v>
      </c>
      <c r="X5" s="6"/>
      <c r="Y5" s="6">
        <f t="shared" si="12"/>
        <v>2</v>
      </c>
      <c r="Z5" s="6" t="b">
        <f t="shared" si="1"/>
        <v>1</v>
      </c>
      <c r="AA5" s="6">
        <f t="shared" si="13"/>
        <v>1</v>
      </c>
      <c r="AB5" s="6" t="b">
        <f t="shared" si="3"/>
        <v>0</v>
      </c>
      <c r="AC5" s="6">
        <f t="shared" si="14"/>
        <v>2</v>
      </c>
      <c r="AD5" s="6" t="b">
        <f t="shared" ref="AD5" si="34">$W5=AC5</f>
        <v>1</v>
      </c>
      <c r="AE5" s="6">
        <f t="shared" si="16"/>
        <v>2</v>
      </c>
      <c r="AF5" s="6" t="b">
        <f t="shared" ref="AF5" si="35">$W5=AE5</f>
        <v>1</v>
      </c>
      <c r="AG5" s="6">
        <f t="shared" si="18"/>
        <v>1</v>
      </c>
      <c r="AH5" s="6" t="b">
        <f t="shared" ref="AH5" si="36">$W5=AG5</f>
        <v>0</v>
      </c>
      <c r="AI5" s="6">
        <f t="shared" si="20"/>
        <v>1</v>
      </c>
      <c r="AJ5" s="6" t="b">
        <f t="shared" ref="AJ5" si="37">$W5=AI5</f>
        <v>0</v>
      </c>
      <c r="AK5" s="6">
        <f t="shared" si="22"/>
        <v>1</v>
      </c>
      <c r="AL5" s="6" t="b">
        <f t="shared" ref="AL5" si="38">$W5=AK5</f>
        <v>0</v>
      </c>
      <c r="AM5" s="6">
        <f t="shared" si="24"/>
        <v>1</v>
      </c>
      <c r="AN5" s="6" t="b">
        <f t="shared" ref="AN5" si="39">$W5=AM5</f>
        <v>0</v>
      </c>
      <c r="AO5" s="6">
        <f t="shared" si="10"/>
        <v>2</v>
      </c>
      <c r="AP5" s="6" t="b">
        <f t="shared" ref="AP5" si="40">$W5=AO5</f>
        <v>1</v>
      </c>
    </row>
    <row r="6" spans="1:46">
      <c r="C6" s="7"/>
      <c r="D6" s="23">
        <v>0.75</v>
      </c>
      <c r="E6" s="7" t="s">
        <v>75</v>
      </c>
      <c r="F6" s="3" t="s">
        <v>96</v>
      </c>
      <c r="G6" s="3" t="s">
        <v>93</v>
      </c>
      <c r="H6" s="3" t="s">
        <v>10</v>
      </c>
      <c r="I6" s="17">
        <v>35.200000000000003</v>
      </c>
      <c r="K6" s="4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93</v>
      </c>
      <c r="Q6" s="17" t="s">
        <v>93</v>
      </c>
      <c r="R6" s="17" t="s">
        <v>10</v>
      </c>
      <c r="S6" s="17" t="s">
        <v>10</v>
      </c>
      <c r="U6" s="17" t="s">
        <v>10</v>
      </c>
      <c r="W6" s="6">
        <f t="shared" si="0"/>
        <v>2</v>
      </c>
      <c r="X6" s="6"/>
      <c r="Y6" s="6">
        <f t="shared" si="12"/>
        <v>2</v>
      </c>
      <c r="Z6" s="6" t="b">
        <f t="shared" si="1"/>
        <v>1</v>
      </c>
      <c r="AA6" s="6">
        <f t="shared" si="13"/>
        <v>2</v>
      </c>
      <c r="AB6" s="6" t="b">
        <f t="shared" si="3"/>
        <v>1</v>
      </c>
      <c r="AC6" s="6">
        <f t="shared" si="14"/>
        <v>2</v>
      </c>
      <c r="AD6" s="6" t="b">
        <f t="shared" ref="AD6" si="41">$W6=AC6</f>
        <v>1</v>
      </c>
      <c r="AE6" s="6">
        <f t="shared" si="16"/>
        <v>2</v>
      </c>
      <c r="AF6" s="6" t="b">
        <f t="shared" ref="AF6" si="42">$W6=AE6</f>
        <v>1</v>
      </c>
      <c r="AG6" s="6">
        <f t="shared" si="18"/>
        <v>1</v>
      </c>
      <c r="AH6" s="6" t="b">
        <f t="shared" ref="AH6" si="43">$W6=AG6</f>
        <v>0</v>
      </c>
      <c r="AI6" s="6">
        <f t="shared" si="20"/>
        <v>1</v>
      </c>
      <c r="AJ6" s="6" t="b">
        <f t="shared" ref="AJ6" si="44">$W6=AI6</f>
        <v>0</v>
      </c>
      <c r="AK6" s="6">
        <f t="shared" si="22"/>
        <v>2</v>
      </c>
      <c r="AL6" s="6" t="b">
        <f t="shared" ref="AL6" si="45">$W6=AK6</f>
        <v>1</v>
      </c>
      <c r="AM6" s="6">
        <f t="shared" si="24"/>
        <v>2</v>
      </c>
      <c r="AN6" s="6" t="b">
        <f t="shared" ref="AN6" si="46">$W6=AM6</f>
        <v>1</v>
      </c>
      <c r="AO6" s="6">
        <f t="shared" si="10"/>
        <v>2</v>
      </c>
      <c r="AP6" s="6" t="b">
        <f t="shared" ref="AP6" si="47">$W6=AO6</f>
        <v>1</v>
      </c>
    </row>
    <row r="7" spans="1:46">
      <c r="C7" s="8">
        <v>44189</v>
      </c>
      <c r="D7" s="23">
        <v>0.60416666666666663</v>
      </c>
      <c r="E7" s="8" t="s">
        <v>75</v>
      </c>
      <c r="F7" s="3" t="s">
        <v>30</v>
      </c>
      <c r="G7" s="3" t="s">
        <v>94</v>
      </c>
      <c r="H7" s="3" t="s">
        <v>49</v>
      </c>
      <c r="I7" s="17">
        <v>82.4</v>
      </c>
      <c r="K7" s="4" t="s">
        <v>49</v>
      </c>
      <c r="L7" s="17" t="s">
        <v>94</v>
      </c>
      <c r="M7" s="17" t="s">
        <v>49</v>
      </c>
      <c r="N7" s="17" t="s">
        <v>49</v>
      </c>
      <c r="O7" s="17" t="s">
        <v>94</v>
      </c>
      <c r="P7" s="17" t="s">
        <v>94</v>
      </c>
      <c r="Q7" s="17" t="s">
        <v>49</v>
      </c>
      <c r="R7" s="17" t="s">
        <v>49</v>
      </c>
      <c r="S7" s="17" t="s">
        <v>49</v>
      </c>
      <c r="U7" s="17" t="s">
        <v>94</v>
      </c>
      <c r="W7" s="6">
        <f t="shared" si="0"/>
        <v>2</v>
      </c>
      <c r="X7" s="6"/>
      <c r="Y7" s="6">
        <f t="shared" si="12"/>
        <v>1</v>
      </c>
      <c r="Z7" s="6" t="b">
        <f t="shared" si="1"/>
        <v>0</v>
      </c>
      <c r="AA7" s="6">
        <f t="shared" si="13"/>
        <v>2</v>
      </c>
      <c r="AB7" s="6" t="b">
        <f t="shared" si="3"/>
        <v>1</v>
      </c>
      <c r="AC7" s="6">
        <f t="shared" si="14"/>
        <v>2</v>
      </c>
      <c r="AD7" s="6" t="b">
        <f t="shared" ref="AD7" si="48">$W7=AC7</f>
        <v>1</v>
      </c>
      <c r="AE7" s="6">
        <f t="shared" si="16"/>
        <v>1</v>
      </c>
      <c r="AF7" s="6" t="b">
        <f t="shared" ref="AF7" si="49">$W7=AE7</f>
        <v>0</v>
      </c>
      <c r="AG7" s="6">
        <f t="shared" si="18"/>
        <v>1</v>
      </c>
      <c r="AH7" s="6" t="b">
        <f t="shared" ref="AH7" si="50">$W7=AG7</f>
        <v>0</v>
      </c>
      <c r="AI7" s="6">
        <f t="shared" si="20"/>
        <v>2</v>
      </c>
      <c r="AJ7" s="6" t="b">
        <f t="shared" ref="AJ7" si="51">$W7=AI7</f>
        <v>1</v>
      </c>
      <c r="AK7" s="6">
        <f t="shared" si="22"/>
        <v>2</v>
      </c>
      <c r="AL7" s="6" t="b">
        <f t="shared" ref="AL7" si="52">$W7=AK7</f>
        <v>1</v>
      </c>
      <c r="AM7" s="6">
        <f t="shared" si="24"/>
        <v>2</v>
      </c>
      <c r="AN7" s="6" t="b">
        <f t="shared" ref="AN7" si="53">$W7=AM7</f>
        <v>1</v>
      </c>
      <c r="AO7" s="6">
        <f t="shared" si="10"/>
        <v>1</v>
      </c>
      <c r="AP7" s="6" t="b">
        <f t="shared" ref="AP7" si="54">$W7=AO7</f>
        <v>0</v>
      </c>
    </row>
    <row r="8" spans="1:46">
      <c r="C8" s="8">
        <v>44190</v>
      </c>
      <c r="D8" s="23">
        <v>0.5625</v>
      </c>
      <c r="E8" s="8" t="s">
        <v>75</v>
      </c>
      <c r="F8" s="3" t="s">
        <v>78</v>
      </c>
      <c r="G8" s="3" t="s">
        <v>102</v>
      </c>
      <c r="H8" s="3" t="s">
        <v>103</v>
      </c>
      <c r="I8" s="17">
        <v>55.2</v>
      </c>
      <c r="K8" s="4" t="s">
        <v>102</v>
      </c>
      <c r="L8" s="17" t="s">
        <v>102</v>
      </c>
      <c r="M8" s="17" t="s">
        <v>103</v>
      </c>
      <c r="N8" s="17" t="s">
        <v>103</v>
      </c>
      <c r="O8" s="17" t="s">
        <v>102</v>
      </c>
      <c r="P8" s="17" t="s">
        <v>102</v>
      </c>
      <c r="Q8" s="17" t="s">
        <v>102</v>
      </c>
      <c r="R8" s="17" t="s">
        <v>103</v>
      </c>
      <c r="S8" s="17" t="s">
        <v>103</v>
      </c>
      <c r="U8" s="17" t="s">
        <v>102</v>
      </c>
      <c r="W8" s="6">
        <f t="shared" si="0"/>
        <v>1</v>
      </c>
      <c r="X8" s="6"/>
      <c r="Y8" s="6">
        <f t="shared" si="12"/>
        <v>1</v>
      </c>
      <c r="Z8" s="6" t="b">
        <f t="shared" si="1"/>
        <v>1</v>
      </c>
      <c r="AA8" s="6">
        <f t="shared" si="13"/>
        <v>2</v>
      </c>
      <c r="AB8" s="6" t="b">
        <f t="shared" si="3"/>
        <v>0</v>
      </c>
      <c r="AC8" s="6">
        <f t="shared" si="14"/>
        <v>2</v>
      </c>
      <c r="AD8" s="6" t="b">
        <f t="shared" ref="AD8" si="55">$W8=AC8</f>
        <v>0</v>
      </c>
      <c r="AE8" s="6">
        <f t="shared" si="16"/>
        <v>1</v>
      </c>
      <c r="AF8" s="6" t="b">
        <f t="shared" ref="AF8" si="56">$W8=AE8</f>
        <v>1</v>
      </c>
      <c r="AG8" s="6">
        <f t="shared" si="18"/>
        <v>1</v>
      </c>
      <c r="AH8" s="6" t="b">
        <f t="shared" ref="AH8" si="57">$W8=AG8</f>
        <v>1</v>
      </c>
      <c r="AI8" s="6">
        <f t="shared" si="20"/>
        <v>1</v>
      </c>
      <c r="AJ8" s="6" t="b">
        <f t="shared" ref="AJ8" si="58">$W8=AI8</f>
        <v>1</v>
      </c>
      <c r="AK8" s="6">
        <f t="shared" si="22"/>
        <v>2</v>
      </c>
      <c r="AL8" s="6" t="b">
        <f t="shared" ref="AL8" si="59">$W8=AK8</f>
        <v>0</v>
      </c>
      <c r="AM8" s="6">
        <f t="shared" si="24"/>
        <v>2</v>
      </c>
      <c r="AN8" s="6" t="b">
        <f t="shared" ref="AN8" si="60">$W8=AM8</f>
        <v>0</v>
      </c>
      <c r="AO8" s="6">
        <f t="shared" si="10"/>
        <v>1</v>
      </c>
      <c r="AP8" s="6" t="b">
        <f t="shared" ref="AP8" si="61">$W8=AO8</f>
        <v>1</v>
      </c>
    </row>
    <row r="9" spans="1:46">
      <c r="C9" s="9">
        <v>44191</v>
      </c>
      <c r="D9" s="23">
        <v>0.45833333333333331</v>
      </c>
      <c r="E9" s="8" t="s">
        <v>75</v>
      </c>
      <c r="F9" s="3" t="s">
        <v>29</v>
      </c>
      <c r="G9" s="3" t="s">
        <v>104</v>
      </c>
      <c r="H9" s="3" t="s">
        <v>105</v>
      </c>
      <c r="I9" s="17">
        <v>70.8</v>
      </c>
      <c r="K9" s="4" t="s">
        <v>105</v>
      </c>
      <c r="L9" s="17" t="s">
        <v>104</v>
      </c>
      <c r="M9" s="17" t="s">
        <v>104</v>
      </c>
      <c r="N9" s="17" t="s">
        <v>104</v>
      </c>
      <c r="O9" s="17" t="s">
        <v>104</v>
      </c>
      <c r="P9" s="17" t="s">
        <v>104</v>
      </c>
      <c r="Q9" s="17" t="s">
        <v>105</v>
      </c>
      <c r="R9" s="17" t="s">
        <v>104</v>
      </c>
      <c r="S9" s="17" t="s">
        <v>105</v>
      </c>
      <c r="U9" s="17" t="s">
        <v>104</v>
      </c>
      <c r="W9" s="6">
        <f t="shared" si="0"/>
        <v>2</v>
      </c>
      <c r="X9" s="6"/>
      <c r="Y9" s="6">
        <f t="shared" si="12"/>
        <v>1</v>
      </c>
      <c r="Z9" s="6" t="b">
        <f t="shared" si="1"/>
        <v>0</v>
      </c>
      <c r="AA9" s="6">
        <f t="shared" si="13"/>
        <v>1</v>
      </c>
      <c r="AB9" s="6" t="b">
        <f t="shared" si="3"/>
        <v>0</v>
      </c>
      <c r="AC9" s="6">
        <f t="shared" si="14"/>
        <v>1</v>
      </c>
      <c r="AD9" s="6" t="b">
        <f t="shared" ref="AD9" si="62">$W9=AC9</f>
        <v>0</v>
      </c>
      <c r="AE9" s="6">
        <f t="shared" si="16"/>
        <v>1</v>
      </c>
      <c r="AF9" s="6" t="b">
        <f t="shared" ref="AF9" si="63">$W9=AE9</f>
        <v>0</v>
      </c>
      <c r="AG9" s="6">
        <f t="shared" si="18"/>
        <v>1</v>
      </c>
      <c r="AH9" s="6" t="b">
        <f t="shared" ref="AH9" si="64">$W9=AG9</f>
        <v>0</v>
      </c>
      <c r="AI9" s="6">
        <f t="shared" si="20"/>
        <v>2</v>
      </c>
      <c r="AJ9" s="6" t="b">
        <f t="shared" ref="AJ9" si="65">$W9=AI9</f>
        <v>1</v>
      </c>
      <c r="AK9" s="6">
        <f t="shared" si="22"/>
        <v>1</v>
      </c>
      <c r="AL9" s="6" t="b">
        <f t="shared" ref="AL9" si="66">$W9=AK9</f>
        <v>0</v>
      </c>
      <c r="AM9" s="6">
        <f t="shared" si="24"/>
        <v>2</v>
      </c>
      <c r="AN9" s="6" t="b">
        <f t="shared" ref="AN9" si="67">$W9=AM9</f>
        <v>1</v>
      </c>
      <c r="AO9" s="6">
        <f t="shared" si="10"/>
        <v>1</v>
      </c>
      <c r="AP9" s="6" t="b">
        <f t="shared" ref="AP9" si="68">$W9=AO9</f>
        <v>0</v>
      </c>
    </row>
    <row r="10" spans="1:46">
      <c r="C10" s="8"/>
      <c r="D10" s="23">
        <v>0.60416666666666663</v>
      </c>
      <c r="E10" s="8" t="s">
        <v>76</v>
      </c>
      <c r="F10" s="3" t="s">
        <v>84</v>
      </c>
      <c r="G10" s="3" t="s">
        <v>91</v>
      </c>
      <c r="H10" s="3" t="s">
        <v>106</v>
      </c>
      <c r="I10" s="17">
        <v>19.3</v>
      </c>
      <c r="K10" s="18" t="s">
        <v>106</v>
      </c>
      <c r="L10" s="17" t="s">
        <v>106</v>
      </c>
      <c r="M10" s="17" t="s">
        <v>106</v>
      </c>
      <c r="N10" s="17" t="s">
        <v>106</v>
      </c>
      <c r="O10" s="17" t="s">
        <v>106</v>
      </c>
      <c r="P10" s="17" t="s">
        <v>106</v>
      </c>
      <c r="Q10" s="17" t="s">
        <v>106</v>
      </c>
      <c r="R10" s="17" t="s">
        <v>106</v>
      </c>
      <c r="S10" s="17" t="s">
        <v>91</v>
      </c>
      <c r="U10" s="17" t="s">
        <v>106</v>
      </c>
      <c r="W10" s="6">
        <f t="shared" si="0"/>
        <v>2</v>
      </c>
      <c r="X10" s="6"/>
      <c r="Y10" s="6">
        <f t="shared" si="12"/>
        <v>2</v>
      </c>
      <c r="Z10" s="6" t="b">
        <f t="shared" si="1"/>
        <v>1</v>
      </c>
      <c r="AA10" s="6">
        <f t="shared" si="13"/>
        <v>2</v>
      </c>
      <c r="AB10" s="6" t="b">
        <f t="shared" si="3"/>
        <v>1</v>
      </c>
      <c r="AC10" s="6">
        <f t="shared" si="14"/>
        <v>2</v>
      </c>
      <c r="AD10" s="6" t="b">
        <f t="shared" ref="AD10" si="69">$W10=AC10</f>
        <v>1</v>
      </c>
      <c r="AE10" s="6">
        <f t="shared" si="16"/>
        <v>2</v>
      </c>
      <c r="AF10" s="6" t="b">
        <f t="shared" ref="AF10" si="70">$W10=AE10</f>
        <v>1</v>
      </c>
      <c r="AG10" s="6">
        <f t="shared" si="18"/>
        <v>2</v>
      </c>
      <c r="AH10" s="6" t="b">
        <f t="shared" ref="AH10" si="71">$W10=AG10</f>
        <v>1</v>
      </c>
      <c r="AI10" s="6">
        <f t="shared" si="20"/>
        <v>2</v>
      </c>
      <c r="AJ10" s="6" t="b">
        <f t="shared" ref="AJ10" si="72">$W10=AI10</f>
        <v>1</v>
      </c>
      <c r="AK10" s="6">
        <f t="shared" si="22"/>
        <v>2</v>
      </c>
      <c r="AL10" s="6" t="b">
        <f t="shared" ref="AL10" si="73">$W10=AK10</f>
        <v>1</v>
      </c>
      <c r="AM10" s="6">
        <f t="shared" si="24"/>
        <v>1</v>
      </c>
      <c r="AN10" s="6" t="b">
        <f t="shared" ref="AN10" si="74">$W10=AM10</f>
        <v>0</v>
      </c>
      <c r="AO10" s="6">
        <f t="shared" si="10"/>
        <v>2</v>
      </c>
      <c r="AP10" s="6" t="b">
        <f t="shared" ref="AP10" si="75">$W10=AO10</f>
        <v>1</v>
      </c>
    </row>
    <row r="11" spans="1:46">
      <c r="C11" s="8"/>
      <c r="D11" s="23">
        <v>0.60416666666666663</v>
      </c>
      <c r="E11" s="8" t="s">
        <v>75</v>
      </c>
      <c r="F11" s="3" t="s">
        <v>88</v>
      </c>
      <c r="G11" s="3" t="s">
        <v>90</v>
      </c>
      <c r="H11" s="3" t="s">
        <v>89</v>
      </c>
      <c r="I11" s="17">
        <v>57.3</v>
      </c>
      <c r="K11" s="4" t="s">
        <v>90</v>
      </c>
      <c r="L11" s="17" t="s">
        <v>89</v>
      </c>
      <c r="M11" s="17" t="s">
        <v>90</v>
      </c>
      <c r="N11" s="17" t="s">
        <v>90</v>
      </c>
      <c r="O11" s="17" t="s">
        <v>90</v>
      </c>
      <c r="P11" s="17" t="s">
        <v>90</v>
      </c>
      <c r="Q11" s="17" t="s">
        <v>90</v>
      </c>
      <c r="R11" s="17" t="s">
        <v>90</v>
      </c>
      <c r="S11" s="17" t="s">
        <v>90</v>
      </c>
      <c r="U11" s="17" t="s">
        <v>90</v>
      </c>
      <c r="W11" s="6">
        <f t="shared" si="0"/>
        <v>1</v>
      </c>
      <c r="X11" s="6"/>
      <c r="Y11" s="6">
        <f t="shared" si="12"/>
        <v>2</v>
      </c>
      <c r="Z11" s="6" t="b">
        <f t="shared" si="1"/>
        <v>0</v>
      </c>
      <c r="AA11" s="6">
        <f t="shared" si="13"/>
        <v>1</v>
      </c>
      <c r="AB11" s="6" t="b">
        <f t="shared" si="3"/>
        <v>1</v>
      </c>
      <c r="AC11" s="6">
        <f t="shared" si="14"/>
        <v>1</v>
      </c>
      <c r="AD11" s="6" t="b">
        <f t="shared" ref="AD11" si="76">$W11=AC11</f>
        <v>1</v>
      </c>
      <c r="AE11" s="6">
        <f t="shared" si="16"/>
        <v>1</v>
      </c>
      <c r="AF11" s="6" t="b">
        <f t="shared" ref="AF11" si="77">$W11=AE11</f>
        <v>1</v>
      </c>
      <c r="AG11" s="6">
        <f t="shared" si="18"/>
        <v>1</v>
      </c>
      <c r="AH11" s="6" t="b">
        <f t="shared" ref="AH11" si="78">$W11=AG11</f>
        <v>1</v>
      </c>
      <c r="AI11" s="6">
        <f t="shared" si="20"/>
        <v>1</v>
      </c>
      <c r="AJ11" s="6" t="b">
        <f t="shared" ref="AJ11" si="79">$W11=AI11</f>
        <v>1</v>
      </c>
      <c r="AK11" s="6">
        <f t="shared" si="22"/>
        <v>1</v>
      </c>
      <c r="AL11" s="6" t="b">
        <f t="shared" ref="AL11" si="80">$W11=AK11</f>
        <v>1</v>
      </c>
      <c r="AM11" s="6">
        <f t="shared" si="24"/>
        <v>1</v>
      </c>
      <c r="AN11" s="6" t="b">
        <f t="shared" ref="AN11" si="81">$W11=AM11</f>
        <v>1</v>
      </c>
      <c r="AO11" s="6">
        <f t="shared" si="10"/>
        <v>1</v>
      </c>
      <c r="AP11" s="6" t="b">
        <f t="shared" ref="AP11" si="82">$W11=AO11</f>
        <v>1</v>
      </c>
    </row>
    <row r="12" spans="1:46">
      <c r="C12" s="9">
        <v>44194</v>
      </c>
      <c r="D12" s="23">
        <v>0.6875</v>
      </c>
      <c r="E12" s="9" t="s">
        <v>75</v>
      </c>
      <c r="F12" s="3" t="s">
        <v>40</v>
      </c>
      <c r="G12" s="3" t="s">
        <v>107</v>
      </c>
      <c r="H12" s="3" t="s">
        <v>108</v>
      </c>
      <c r="I12" s="17">
        <v>45.1</v>
      </c>
      <c r="K12" s="18" t="s">
        <v>108</v>
      </c>
      <c r="L12" s="17" t="s">
        <v>107</v>
      </c>
      <c r="M12" s="17" t="s">
        <v>107</v>
      </c>
      <c r="N12" s="17" t="s">
        <v>107</v>
      </c>
      <c r="O12" s="17" t="s">
        <v>107</v>
      </c>
      <c r="P12" s="17" t="s">
        <v>108</v>
      </c>
      <c r="Q12" s="17" t="s">
        <v>108</v>
      </c>
      <c r="R12" s="17" t="s">
        <v>107</v>
      </c>
      <c r="S12" s="17" t="s">
        <v>107</v>
      </c>
      <c r="U12" s="17" t="s">
        <v>107</v>
      </c>
      <c r="W12" s="6">
        <f t="shared" ref="W12:W14" si="83">IF(K12=G12,1,IF(K12=H12,2,0))</f>
        <v>2</v>
      </c>
      <c r="X12" s="6"/>
      <c r="Y12" s="6">
        <f t="shared" si="12"/>
        <v>1</v>
      </c>
      <c r="Z12" s="6" t="b">
        <f t="shared" si="1"/>
        <v>0</v>
      </c>
      <c r="AA12" s="6">
        <f t="shared" si="13"/>
        <v>1</v>
      </c>
      <c r="AB12" s="6" t="b">
        <f t="shared" si="3"/>
        <v>0</v>
      </c>
      <c r="AC12" s="6">
        <f t="shared" si="14"/>
        <v>1</v>
      </c>
      <c r="AD12" s="6" t="b">
        <f t="shared" ref="AD12" si="84">$W12=AC12</f>
        <v>0</v>
      </c>
      <c r="AE12" s="6">
        <f t="shared" si="16"/>
        <v>1</v>
      </c>
      <c r="AF12" s="6" t="b">
        <f t="shared" ref="AF12" si="85">$W12=AE12</f>
        <v>0</v>
      </c>
      <c r="AG12" s="6">
        <f t="shared" si="18"/>
        <v>2</v>
      </c>
      <c r="AH12" s="6" t="b">
        <f t="shared" ref="AH12" si="86">$W12=AG12</f>
        <v>1</v>
      </c>
      <c r="AI12" s="6">
        <f t="shared" si="20"/>
        <v>2</v>
      </c>
      <c r="AJ12" s="6" t="b">
        <f t="shared" ref="AJ12" si="87">$W12=AI12</f>
        <v>1</v>
      </c>
      <c r="AK12" s="6">
        <f t="shared" si="22"/>
        <v>1</v>
      </c>
      <c r="AL12" s="6" t="b">
        <f t="shared" ref="AL12" si="88">$W12=AK12</f>
        <v>0</v>
      </c>
      <c r="AM12" s="6">
        <f t="shared" si="24"/>
        <v>1</v>
      </c>
      <c r="AN12" s="6" t="b">
        <f t="shared" ref="AN12" si="89">$W12=AM12</f>
        <v>0</v>
      </c>
      <c r="AO12" s="6">
        <f t="shared" si="10"/>
        <v>1</v>
      </c>
      <c r="AP12" s="6" t="b">
        <f t="shared" ref="AP12" si="90">$W12=AO12</f>
        <v>0</v>
      </c>
    </row>
    <row r="13" spans="1:46">
      <c r="C13" s="9"/>
      <c r="D13" s="23">
        <v>0.83333333333333337</v>
      </c>
      <c r="E13" s="9" t="s">
        <v>75</v>
      </c>
      <c r="F13" s="3" t="s">
        <v>34</v>
      </c>
      <c r="G13" s="3" t="s">
        <v>33</v>
      </c>
      <c r="H13" s="3" t="s">
        <v>109</v>
      </c>
      <c r="I13" s="17">
        <v>80.2</v>
      </c>
      <c r="K13" s="4" t="s">
        <v>33</v>
      </c>
      <c r="L13" s="17" t="s">
        <v>33</v>
      </c>
      <c r="M13" s="17" t="s">
        <v>33</v>
      </c>
      <c r="N13" s="17" t="s">
        <v>33</v>
      </c>
      <c r="O13" s="17" t="s">
        <v>33</v>
      </c>
      <c r="P13" s="17" t="s">
        <v>33</v>
      </c>
      <c r="Q13" s="17" t="s">
        <v>33</v>
      </c>
      <c r="R13" s="17" t="s">
        <v>33</v>
      </c>
      <c r="S13" s="17" t="s">
        <v>33</v>
      </c>
      <c r="U13" s="17" t="s">
        <v>109</v>
      </c>
      <c r="W13" s="6">
        <f t="shared" si="83"/>
        <v>1</v>
      </c>
      <c r="X13" s="6"/>
      <c r="Y13" s="6">
        <f t="shared" si="12"/>
        <v>1</v>
      </c>
      <c r="Z13" s="6" t="b">
        <f t="shared" si="1"/>
        <v>1</v>
      </c>
      <c r="AA13" s="6">
        <f t="shared" si="13"/>
        <v>1</v>
      </c>
      <c r="AB13" s="6" t="b">
        <f t="shared" si="3"/>
        <v>1</v>
      </c>
      <c r="AC13" s="6">
        <f t="shared" si="14"/>
        <v>1</v>
      </c>
      <c r="AD13" s="6" t="b">
        <f t="shared" ref="AD13" si="91">$W13=AC13</f>
        <v>1</v>
      </c>
      <c r="AE13" s="6">
        <f t="shared" si="16"/>
        <v>1</v>
      </c>
      <c r="AF13" s="6" t="b">
        <f t="shared" ref="AF13" si="92">$W13=AE13</f>
        <v>1</v>
      </c>
      <c r="AG13" s="6">
        <f t="shared" si="18"/>
        <v>1</v>
      </c>
      <c r="AH13" s="6" t="b">
        <f t="shared" ref="AH13" si="93">$W13=AG13</f>
        <v>1</v>
      </c>
      <c r="AI13" s="6">
        <f t="shared" si="20"/>
        <v>1</v>
      </c>
      <c r="AJ13" s="6" t="b">
        <f t="shared" ref="AJ13" si="94">$W13=AI13</f>
        <v>1</v>
      </c>
      <c r="AK13" s="6">
        <f t="shared" si="22"/>
        <v>1</v>
      </c>
      <c r="AL13" s="6" t="b">
        <f t="shared" ref="AL13" si="95">$W13=AK13</f>
        <v>1</v>
      </c>
      <c r="AM13" s="6">
        <f t="shared" si="24"/>
        <v>1</v>
      </c>
      <c r="AN13" s="6" t="b">
        <f t="shared" ref="AN13" si="96">$W13=AM13</f>
        <v>1</v>
      </c>
      <c r="AO13" s="6">
        <f t="shared" si="10"/>
        <v>2</v>
      </c>
      <c r="AP13" s="6" t="b">
        <f t="shared" ref="AP13" si="97">$W13=AO13</f>
        <v>0</v>
      </c>
    </row>
    <row r="14" spans="1:46">
      <c r="C14" s="8">
        <v>44195</v>
      </c>
      <c r="D14" s="23">
        <v>0.45833333333333331</v>
      </c>
      <c r="E14" s="7" t="s">
        <v>75</v>
      </c>
      <c r="F14" s="3" t="s">
        <v>98</v>
      </c>
      <c r="G14" s="3" t="s">
        <v>110</v>
      </c>
      <c r="H14" s="3" t="s">
        <v>111</v>
      </c>
      <c r="I14" s="17">
        <v>27.5</v>
      </c>
      <c r="K14" s="4" t="s">
        <v>111</v>
      </c>
      <c r="L14" s="17" t="s">
        <v>110</v>
      </c>
      <c r="M14" s="17" t="s">
        <v>111</v>
      </c>
      <c r="N14" s="17" t="s">
        <v>111</v>
      </c>
      <c r="O14" s="17" t="s">
        <v>111</v>
      </c>
      <c r="P14" s="17" t="s">
        <v>111</v>
      </c>
      <c r="Q14" s="17" t="s">
        <v>111</v>
      </c>
      <c r="R14" s="17" t="s">
        <v>111</v>
      </c>
      <c r="S14" s="17" t="s">
        <v>111</v>
      </c>
      <c r="U14" s="17" t="s">
        <v>110</v>
      </c>
      <c r="W14" s="6">
        <f t="shared" si="83"/>
        <v>2</v>
      </c>
      <c r="X14" s="6"/>
      <c r="Y14" s="6">
        <f t="shared" si="12"/>
        <v>1</v>
      </c>
      <c r="Z14" s="6" t="b">
        <f t="shared" si="1"/>
        <v>0</v>
      </c>
      <c r="AA14" s="6">
        <f t="shared" si="13"/>
        <v>2</v>
      </c>
      <c r="AB14" s="6" t="b">
        <f t="shared" si="3"/>
        <v>1</v>
      </c>
      <c r="AC14" s="6">
        <f t="shared" si="14"/>
        <v>2</v>
      </c>
      <c r="AD14" s="6" t="b">
        <f t="shared" ref="AD14" si="98">$W14=AC14</f>
        <v>1</v>
      </c>
      <c r="AE14" s="6">
        <f t="shared" si="16"/>
        <v>2</v>
      </c>
      <c r="AF14" s="6" t="b">
        <f t="shared" ref="AF14" si="99">$W14=AE14</f>
        <v>1</v>
      </c>
      <c r="AG14" s="6">
        <f t="shared" si="18"/>
        <v>2</v>
      </c>
      <c r="AH14" s="6" t="b">
        <f t="shared" ref="AH14" si="100">$W14=AG14</f>
        <v>1</v>
      </c>
      <c r="AI14" s="6">
        <f t="shared" si="20"/>
        <v>2</v>
      </c>
      <c r="AJ14" s="6" t="b">
        <f t="shared" ref="AJ14" si="101">$W14=AI14</f>
        <v>1</v>
      </c>
      <c r="AK14" s="6">
        <f t="shared" si="22"/>
        <v>2</v>
      </c>
      <c r="AL14" s="6" t="b">
        <f t="shared" ref="AL14" si="102">$W14=AK14</f>
        <v>1</v>
      </c>
      <c r="AM14" s="6">
        <f t="shared" si="24"/>
        <v>2</v>
      </c>
      <c r="AN14" s="6" t="b">
        <f t="shared" ref="AN14" si="103">$W14=AM14</f>
        <v>1</v>
      </c>
      <c r="AO14" s="6">
        <f t="shared" si="10"/>
        <v>1</v>
      </c>
      <c r="AP14" s="6" t="b">
        <f t="shared" ref="AP14" si="104">$W14=AO14</f>
        <v>0</v>
      </c>
    </row>
    <row r="15" spans="1:46">
      <c r="C15" s="9">
        <v>44196</v>
      </c>
      <c r="D15" s="23">
        <v>0.45833333333333331</v>
      </c>
      <c r="E15" s="6" t="s">
        <v>75</v>
      </c>
      <c r="F15" s="17" t="s">
        <v>32</v>
      </c>
      <c r="G15" s="3" t="s">
        <v>4</v>
      </c>
      <c r="H15" s="3" t="s">
        <v>130</v>
      </c>
      <c r="I15" s="17">
        <v>39.4</v>
      </c>
      <c r="K15" s="4" t="s">
        <v>4</v>
      </c>
      <c r="L15" s="17" t="s">
        <v>4</v>
      </c>
      <c r="M15" s="17" t="s">
        <v>4</v>
      </c>
      <c r="N15" s="17" t="s">
        <v>130</v>
      </c>
      <c r="O15" s="17" t="s">
        <v>4</v>
      </c>
      <c r="P15" s="17" t="s">
        <v>130</v>
      </c>
      <c r="Q15" s="17" t="s">
        <v>130</v>
      </c>
      <c r="R15" s="17" t="s">
        <v>130</v>
      </c>
      <c r="S15" s="17" t="s">
        <v>130</v>
      </c>
      <c r="U15" s="17" t="s">
        <v>130</v>
      </c>
      <c r="W15" s="6">
        <f t="shared" ref="W15:W20" si="105">IF(K15=G15,1,IF(K15=H15,2,0))</f>
        <v>1</v>
      </c>
      <c r="X15" s="6"/>
      <c r="Y15" s="6">
        <f t="shared" si="12"/>
        <v>1</v>
      </c>
      <c r="Z15" s="6" t="b">
        <f t="shared" si="1"/>
        <v>1</v>
      </c>
      <c r="AA15" s="6">
        <f t="shared" si="13"/>
        <v>1</v>
      </c>
      <c r="AB15" s="6" t="b">
        <f t="shared" si="3"/>
        <v>1</v>
      </c>
      <c r="AC15" s="6">
        <f t="shared" si="14"/>
        <v>2</v>
      </c>
      <c r="AD15" s="6" t="b">
        <f t="shared" ref="AD15" si="106">$W15=AC15</f>
        <v>0</v>
      </c>
      <c r="AE15" s="6">
        <f t="shared" si="16"/>
        <v>1</v>
      </c>
      <c r="AF15" s="6" t="b">
        <f t="shared" ref="AF15" si="107">$W15=AE15</f>
        <v>1</v>
      </c>
      <c r="AG15" s="6">
        <f t="shared" si="18"/>
        <v>2</v>
      </c>
      <c r="AH15" s="6" t="b">
        <f t="shared" ref="AH15" si="108">$W15=AG15</f>
        <v>0</v>
      </c>
      <c r="AI15" s="6">
        <f t="shared" si="20"/>
        <v>2</v>
      </c>
      <c r="AJ15" s="6" t="b">
        <f t="shared" ref="AJ15" si="109">$W15=AI15</f>
        <v>0</v>
      </c>
      <c r="AK15" s="6">
        <f t="shared" si="22"/>
        <v>2</v>
      </c>
      <c r="AL15" s="6" t="b">
        <f t="shared" ref="AL15" si="110">$W15=AK15</f>
        <v>0</v>
      </c>
      <c r="AM15" s="6">
        <f t="shared" si="24"/>
        <v>2</v>
      </c>
      <c r="AN15" s="6" t="b">
        <f t="shared" ref="AN15" si="111">$W15=AM15</f>
        <v>0</v>
      </c>
      <c r="AO15" s="6">
        <f t="shared" si="10"/>
        <v>2</v>
      </c>
      <c r="AP15" s="6" t="b">
        <f t="shared" ref="AP15" si="112">$W15=AO15</f>
        <v>0</v>
      </c>
    </row>
    <row r="16" spans="1:46">
      <c r="C16" s="9"/>
      <c r="D16" s="23">
        <v>0.54166666666666663</v>
      </c>
      <c r="E16" s="9" t="s">
        <v>85</v>
      </c>
      <c r="F16" s="17" t="s">
        <v>35</v>
      </c>
      <c r="G16" s="3" t="s">
        <v>112</v>
      </c>
      <c r="H16" s="3" t="s">
        <v>113</v>
      </c>
      <c r="I16" s="17">
        <v>58.8</v>
      </c>
      <c r="K16" s="4" t="s">
        <v>113</v>
      </c>
      <c r="L16" s="17" t="s">
        <v>112</v>
      </c>
      <c r="M16" s="17" t="s">
        <v>112</v>
      </c>
      <c r="N16" s="17" t="s">
        <v>112</v>
      </c>
      <c r="O16" s="17" t="s">
        <v>113</v>
      </c>
      <c r="P16" s="17" t="s">
        <v>112</v>
      </c>
      <c r="Q16" s="17" t="s">
        <v>112</v>
      </c>
      <c r="R16" s="17" t="s">
        <v>112</v>
      </c>
      <c r="S16" s="17" t="s">
        <v>112</v>
      </c>
      <c r="U16" s="17" t="s">
        <v>112</v>
      </c>
      <c r="W16" s="6">
        <f t="shared" si="105"/>
        <v>2</v>
      </c>
      <c r="X16" s="6"/>
      <c r="Y16" s="6">
        <f t="shared" si="12"/>
        <v>1</v>
      </c>
      <c r="Z16" s="6" t="b">
        <f t="shared" si="1"/>
        <v>0</v>
      </c>
      <c r="AA16" s="6">
        <f t="shared" si="13"/>
        <v>1</v>
      </c>
      <c r="AB16" s="6" t="b">
        <f t="shared" si="3"/>
        <v>0</v>
      </c>
      <c r="AC16" s="6">
        <f t="shared" si="14"/>
        <v>1</v>
      </c>
      <c r="AD16" s="6" t="b">
        <f t="shared" ref="AD16" si="113">$W16=AC16</f>
        <v>0</v>
      </c>
      <c r="AE16" s="6">
        <f t="shared" si="16"/>
        <v>2</v>
      </c>
      <c r="AF16" s="6" t="b">
        <f t="shared" ref="AF16" si="114">$W16=AE16</f>
        <v>1</v>
      </c>
      <c r="AG16" s="6">
        <f t="shared" si="18"/>
        <v>1</v>
      </c>
      <c r="AH16" s="6" t="b">
        <f t="shared" ref="AH16" si="115">$W16=AG16</f>
        <v>0</v>
      </c>
      <c r="AI16" s="6">
        <f t="shared" si="20"/>
        <v>1</v>
      </c>
      <c r="AJ16" s="6" t="b">
        <f t="shared" ref="AJ16" si="116">$W16=AI16</f>
        <v>0</v>
      </c>
      <c r="AK16" s="6">
        <f t="shared" si="22"/>
        <v>1</v>
      </c>
      <c r="AL16" s="6" t="b">
        <f t="shared" ref="AL16" si="117">$W16=AK16</f>
        <v>0</v>
      </c>
      <c r="AM16" s="6">
        <f t="shared" si="24"/>
        <v>1</v>
      </c>
      <c r="AN16" s="6" t="b">
        <f t="shared" ref="AN16" si="118">$W16=AM16</f>
        <v>0</v>
      </c>
      <c r="AO16" s="6">
        <f t="shared" si="10"/>
        <v>1</v>
      </c>
      <c r="AP16" s="6" t="b">
        <f t="shared" ref="AP16" si="119">$W16=AO16</f>
        <v>0</v>
      </c>
    </row>
    <row r="17" spans="3:42">
      <c r="C17" s="9"/>
      <c r="D17" s="23">
        <v>0.625</v>
      </c>
      <c r="E17" s="9" t="s">
        <v>75</v>
      </c>
      <c r="F17" s="17" t="s">
        <v>36</v>
      </c>
      <c r="G17" s="3" t="s">
        <v>128</v>
      </c>
      <c r="H17" s="3" t="s">
        <v>97</v>
      </c>
      <c r="I17" s="17">
        <v>73.400000000000006</v>
      </c>
      <c r="K17" s="4" t="s">
        <v>128</v>
      </c>
      <c r="L17" s="17" t="s">
        <v>97</v>
      </c>
      <c r="M17" s="17" t="s">
        <v>128</v>
      </c>
      <c r="N17" s="17" t="s">
        <v>97</v>
      </c>
      <c r="O17" s="17" t="s">
        <v>128</v>
      </c>
      <c r="P17" s="17" t="s">
        <v>97</v>
      </c>
      <c r="Q17" s="17" t="s">
        <v>97</v>
      </c>
      <c r="R17" s="17" t="s">
        <v>97</v>
      </c>
      <c r="S17" s="17" t="s">
        <v>97</v>
      </c>
      <c r="U17" s="17" t="s">
        <v>97</v>
      </c>
      <c r="W17" s="6">
        <f t="shared" si="105"/>
        <v>1</v>
      </c>
      <c r="X17" s="6"/>
      <c r="Y17" s="6">
        <f t="shared" si="12"/>
        <v>2</v>
      </c>
      <c r="Z17" s="6" t="b">
        <f t="shared" si="1"/>
        <v>0</v>
      </c>
      <c r="AA17" s="6">
        <f t="shared" si="13"/>
        <v>1</v>
      </c>
      <c r="AB17" s="6" t="b">
        <f t="shared" si="3"/>
        <v>1</v>
      </c>
      <c r="AC17" s="6">
        <f t="shared" si="14"/>
        <v>2</v>
      </c>
      <c r="AD17" s="6" t="b">
        <f t="shared" ref="AD17" si="120">$W17=AC17</f>
        <v>0</v>
      </c>
      <c r="AE17" s="6">
        <f t="shared" si="16"/>
        <v>1</v>
      </c>
      <c r="AF17" s="6" t="b">
        <f t="shared" ref="AF17" si="121">$W17=AE17</f>
        <v>1</v>
      </c>
      <c r="AG17" s="6">
        <f t="shared" si="18"/>
        <v>2</v>
      </c>
      <c r="AH17" s="6" t="b">
        <f t="shared" ref="AH17" si="122">$W17=AG17</f>
        <v>0</v>
      </c>
      <c r="AI17" s="6">
        <f t="shared" si="20"/>
        <v>2</v>
      </c>
      <c r="AJ17" s="6" t="b">
        <f t="shared" ref="AJ17" si="123">$W17=AI17</f>
        <v>0</v>
      </c>
      <c r="AK17" s="6">
        <f t="shared" si="22"/>
        <v>2</v>
      </c>
      <c r="AL17" s="6" t="b">
        <f t="shared" ref="AL17" si="124">$W17=AK17</f>
        <v>0</v>
      </c>
      <c r="AM17" s="6">
        <f t="shared" si="24"/>
        <v>2</v>
      </c>
      <c r="AN17" s="6" t="b">
        <f t="shared" ref="AN17" si="125">$W17=AM17</f>
        <v>0</v>
      </c>
      <c r="AO17" s="6">
        <f t="shared" si="10"/>
        <v>2</v>
      </c>
      <c r="AP17" s="6" t="b">
        <f t="shared" ref="AP17" si="126">$W17=AO17</f>
        <v>0</v>
      </c>
    </row>
    <row r="18" spans="3:42">
      <c r="C18" s="9">
        <v>43831</v>
      </c>
      <c r="D18" s="16" t="s">
        <v>86</v>
      </c>
      <c r="E18" s="8" t="s">
        <v>76</v>
      </c>
      <c r="F18" s="17" t="s">
        <v>42</v>
      </c>
      <c r="G18" s="3" t="s">
        <v>116</v>
      </c>
      <c r="H18" s="3" t="s">
        <v>117</v>
      </c>
      <c r="I18" s="17">
        <v>39.9</v>
      </c>
      <c r="K18" s="4" t="s">
        <v>116</v>
      </c>
      <c r="L18" s="17" t="s">
        <v>117</v>
      </c>
      <c r="M18" s="17" t="s">
        <v>116</v>
      </c>
      <c r="N18" s="17" t="s">
        <v>116</v>
      </c>
      <c r="O18" s="17" t="s">
        <v>117</v>
      </c>
      <c r="P18" s="17" t="s">
        <v>116</v>
      </c>
      <c r="Q18" s="17" t="s">
        <v>116</v>
      </c>
      <c r="R18" s="17" t="s">
        <v>116</v>
      </c>
      <c r="S18" s="17" t="s">
        <v>116</v>
      </c>
      <c r="U18" s="17" t="s">
        <v>116</v>
      </c>
      <c r="W18" s="6">
        <f t="shared" si="105"/>
        <v>1</v>
      </c>
      <c r="X18" s="6"/>
      <c r="Y18" s="6">
        <f t="shared" si="12"/>
        <v>2</v>
      </c>
      <c r="Z18" s="6" t="b">
        <f t="shared" si="1"/>
        <v>0</v>
      </c>
      <c r="AA18" s="6">
        <f t="shared" si="13"/>
        <v>1</v>
      </c>
      <c r="AB18" s="6" t="b">
        <f t="shared" si="3"/>
        <v>1</v>
      </c>
      <c r="AC18" s="6">
        <f t="shared" si="14"/>
        <v>1</v>
      </c>
      <c r="AD18" s="6" t="b">
        <f t="shared" ref="AD18" si="127">$W18=AC18</f>
        <v>1</v>
      </c>
      <c r="AE18" s="6">
        <f t="shared" si="16"/>
        <v>2</v>
      </c>
      <c r="AF18" s="6" t="b">
        <f t="shared" ref="AF18" si="128">$W18=AE18</f>
        <v>0</v>
      </c>
      <c r="AG18" s="6">
        <f t="shared" si="18"/>
        <v>1</v>
      </c>
      <c r="AH18" s="6" t="b">
        <f t="shared" ref="AH18" si="129">$W18=AG18</f>
        <v>1</v>
      </c>
      <c r="AI18" s="6">
        <f t="shared" si="20"/>
        <v>1</v>
      </c>
      <c r="AJ18" s="6" t="b">
        <f t="shared" ref="AJ18" si="130">$W18=AI18</f>
        <v>1</v>
      </c>
      <c r="AK18" s="6">
        <f t="shared" si="22"/>
        <v>1</v>
      </c>
      <c r="AL18" s="6" t="b">
        <f t="shared" ref="AL18" si="131">$W18=AK18</f>
        <v>1</v>
      </c>
      <c r="AM18" s="6">
        <f t="shared" si="24"/>
        <v>1</v>
      </c>
      <c r="AN18" s="6" t="b">
        <f t="shared" ref="AN18" si="132">$W18=AM18</f>
        <v>1</v>
      </c>
      <c r="AO18" s="6">
        <f t="shared" si="10"/>
        <v>1</v>
      </c>
      <c r="AP18" s="6" t="b">
        <f t="shared" ref="AP18" si="133">$W18=AO18</f>
        <v>1</v>
      </c>
    </row>
    <row r="19" spans="3:42">
      <c r="C19" s="9">
        <v>43832</v>
      </c>
      <c r="D19" s="16" t="s">
        <v>77</v>
      </c>
      <c r="E19" s="6" t="s">
        <v>75</v>
      </c>
      <c r="F19" s="17" t="s">
        <v>41</v>
      </c>
      <c r="G19" s="3" t="s">
        <v>129</v>
      </c>
      <c r="H19" s="3" t="s">
        <v>17</v>
      </c>
      <c r="I19" s="17">
        <v>42.6</v>
      </c>
      <c r="K19" s="4" t="s">
        <v>17</v>
      </c>
      <c r="L19" s="17" t="s">
        <v>129</v>
      </c>
      <c r="M19" s="17" t="s">
        <v>17</v>
      </c>
      <c r="N19" s="17" t="s">
        <v>129</v>
      </c>
      <c r="O19" s="17" t="s">
        <v>129</v>
      </c>
      <c r="P19" s="17" t="s">
        <v>17</v>
      </c>
      <c r="Q19" s="17" t="s">
        <v>17</v>
      </c>
      <c r="R19" s="17" t="s">
        <v>17</v>
      </c>
      <c r="S19" s="17" t="s">
        <v>129</v>
      </c>
      <c r="U19" s="17" t="s">
        <v>17</v>
      </c>
      <c r="W19" s="6">
        <f t="shared" si="105"/>
        <v>2</v>
      </c>
      <c r="X19" s="6"/>
      <c r="Y19" s="6">
        <f t="shared" si="12"/>
        <v>1</v>
      </c>
      <c r="Z19" s="6" t="b">
        <f t="shared" si="1"/>
        <v>0</v>
      </c>
      <c r="AA19" s="6">
        <f t="shared" si="13"/>
        <v>2</v>
      </c>
      <c r="AB19" s="6" t="b">
        <f t="shared" si="3"/>
        <v>1</v>
      </c>
      <c r="AC19" s="6">
        <f t="shared" si="14"/>
        <v>1</v>
      </c>
      <c r="AD19" s="6" t="b">
        <f t="shared" ref="AD19" si="134">$W19=AC19</f>
        <v>0</v>
      </c>
      <c r="AE19" s="6">
        <f t="shared" si="16"/>
        <v>1</v>
      </c>
      <c r="AF19" s="6" t="b">
        <f t="shared" ref="AF19" si="135">$W19=AE19</f>
        <v>0</v>
      </c>
      <c r="AG19" s="6">
        <f t="shared" si="18"/>
        <v>2</v>
      </c>
      <c r="AH19" s="6" t="b">
        <f t="shared" ref="AH19" si="136">$W19=AG19</f>
        <v>1</v>
      </c>
      <c r="AI19" s="6">
        <f t="shared" si="20"/>
        <v>2</v>
      </c>
      <c r="AJ19" s="6" t="b">
        <f t="shared" ref="AJ19" si="137">$W19=AI19</f>
        <v>1</v>
      </c>
      <c r="AK19" s="6">
        <f t="shared" si="22"/>
        <v>2</v>
      </c>
      <c r="AL19" s="6" t="b">
        <f t="shared" ref="AL19" si="138">$W19=AK19</f>
        <v>1</v>
      </c>
      <c r="AM19" s="6">
        <f t="shared" si="24"/>
        <v>1</v>
      </c>
      <c r="AN19" s="6" t="b">
        <f t="shared" ref="AN19" si="139">$W19=AM19</f>
        <v>0</v>
      </c>
      <c r="AO19" s="6">
        <f t="shared" si="10"/>
        <v>2</v>
      </c>
      <c r="AP19" s="6" t="b">
        <f t="shared" ref="AP19" si="140">$W19=AO19</f>
        <v>1</v>
      </c>
    </row>
    <row r="20" spans="3:42">
      <c r="C20" s="8"/>
      <c r="D20" s="16" t="s">
        <v>83</v>
      </c>
      <c r="E20" s="8" t="s">
        <v>76</v>
      </c>
      <c r="F20" s="17" t="s">
        <v>37</v>
      </c>
      <c r="G20" s="3" t="s">
        <v>118</v>
      </c>
      <c r="H20" s="3" t="s">
        <v>119</v>
      </c>
      <c r="I20" s="17">
        <v>73.2</v>
      </c>
      <c r="K20" s="4" t="s">
        <v>119</v>
      </c>
      <c r="L20" s="17" t="s">
        <v>118</v>
      </c>
      <c r="M20" s="17" t="s">
        <v>118</v>
      </c>
      <c r="N20" s="17" t="s">
        <v>118</v>
      </c>
      <c r="O20" s="17" t="s">
        <v>118</v>
      </c>
      <c r="P20" s="17" t="s">
        <v>118</v>
      </c>
      <c r="Q20" s="17" t="s">
        <v>119</v>
      </c>
      <c r="R20" s="17" t="s">
        <v>119</v>
      </c>
      <c r="S20" s="17" t="s">
        <v>119</v>
      </c>
      <c r="U20" s="17" t="s">
        <v>119</v>
      </c>
      <c r="W20" s="6">
        <f t="shared" si="105"/>
        <v>2</v>
      </c>
      <c r="X20" s="6"/>
      <c r="Y20" s="6">
        <f t="shared" si="12"/>
        <v>1</v>
      </c>
      <c r="Z20" s="6" t="b">
        <f t="shared" si="1"/>
        <v>0</v>
      </c>
      <c r="AA20" s="6">
        <f t="shared" si="13"/>
        <v>1</v>
      </c>
      <c r="AB20" s="6" t="b">
        <f t="shared" si="3"/>
        <v>0</v>
      </c>
      <c r="AC20" s="6">
        <f t="shared" si="14"/>
        <v>1</v>
      </c>
      <c r="AD20" s="6" t="b">
        <f t="shared" ref="AD20" si="141">$W20=AC20</f>
        <v>0</v>
      </c>
      <c r="AE20" s="6">
        <f t="shared" si="16"/>
        <v>1</v>
      </c>
      <c r="AF20" s="6" t="b">
        <f t="shared" ref="AF20" si="142">$W20=AE20</f>
        <v>0</v>
      </c>
      <c r="AG20" s="6">
        <f t="shared" si="18"/>
        <v>1</v>
      </c>
      <c r="AH20" s="6" t="b">
        <f t="shared" ref="AH20" si="143">$W20=AG20</f>
        <v>0</v>
      </c>
      <c r="AI20" s="6">
        <f t="shared" si="20"/>
        <v>2</v>
      </c>
      <c r="AJ20" s="6" t="b">
        <f t="shared" ref="AJ20" si="144">$W20=AI20</f>
        <v>1</v>
      </c>
      <c r="AK20" s="6">
        <f t="shared" si="22"/>
        <v>2</v>
      </c>
      <c r="AL20" s="6" t="b">
        <f t="shared" ref="AL20" si="145">$W20=AK20</f>
        <v>1</v>
      </c>
      <c r="AM20" s="6">
        <f t="shared" si="24"/>
        <v>2</v>
      </c>
      <c r="AN20" s="6" t="b">
        <f t="shared" ref="AN20" si="146">$W20=AM20</f>
        <v>1</v>
      </c>
      <c r="AO20" s="6">
        <f t="shared" si="10"/>
        <v>2</v>
      </c>
      <c r="AP20" s="6" t="b">
        <f t="shared" ref="AP20" si="147">$W20=AO20</f>
        <v>1</v>
      </c>
    </row>
    <row r="21" spans="3:42">
      <c r="D21" s="16"/>
      <c r="M21" s="20"/>
      <c r="N21" s="21"/>
      <c r="O21" s="21"/>
      <c r="P21" s="22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3:42">
      <c r="C22" s="10" t="s">
        <v>18</v>
      </c>
      <c r="D22" s="16"/>
      <c r="E22" s="10"/>
      <c r="M22" s="20"/>
      <c r="N22" s="21"/>
      <c r="O22" s="21"/>
      <c r="P22" s="22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3:42">
      <c r="C23" s="8">
        <v>44195</v>
      </c>
      <c r="D23" s="16" t="s">
        <v>79</v>
      </c>
      <c r="E23" s="8" t="s">
        <v>75</v>
      </c>
      <c r="F23" s="3" t="s">
        <v>43</v>
      </c>
      <c r="G23" s="3" t="s">
        <v>13</v>
      </c>
      <c r="H23" s="3" t="s">
        <v>114</v>
      </c>
      <c r="I23" s="17">
        <v>57.3</v>
      </c>
      <c r="K23" s="4" t="s">
        <v>13</v>
      </c>
      <c r="L23" s="17" t="s">
        <v>114</v>
      </c>
      <c r="M23" s="17" t="s">
        <v>114</v>
      </c>
      <c r="N23" s="21" t="s">
        <v>114</v>
      </c>
      <c r="O23" s="21" t="s">
        <v>114</v>
      </c>
      <c r="P23" s="21" t="s">
        <v>13</v>
      </c>
      <c r="Q23" s="17" t="s">
        <v>13</v>
      </c>
      <c r="R23" s="17" t="s">
        <v>114</v>
      </c>
      <c r="S23" s="17" t="s">
        <v>114</v>
      </c>
      <c r="U23" s="17" t="s">
        <v>114</v>
      </c>
      <c r="W23" s="6">
        <f t="shared" ref="W23:W28" si="148">IF(K23=G23,1,IF(K23=H23,2,0))</f>
        <v>1</v>
      </c>
      <c r="X23" s="6"/>
      <c r="Y23" s="6">
        <f t="shared" si="12"/>
        <v>2</v>
      </c>
      <c r="Z23" s="6" t="b">
        <f>$W23=Y23</f>
        <v>0</v>
      </c>
      <c r="AA23" s="6">
        <f t="shared" si="13"/>
        <v>2</v>
      </c>
      <c r="AB23" s="6" t="b">
        <f>$W23=AA23</f>
        <v>0</v>
      </c>
      <c r="AC23" s="6">
        <f t="shared" si="14"/>
        <v>2</v>
      </c>
      <c r="AD23" s="6" t="b">
        <f>$W23=AC23</f>
        <v>0</v>
      </c>
      <c r="AE23" s="6">
        <f t="shared" si="16"/>
        <v>2</v>
      </c>
      <c r="AF23" s="6" t="b">
        <f>$W23=AE23</f>
        <v>0</v>
      </c>
      <c r="AG23" s="6">
        <f t="shared" si="18"/>
        <v>1</v>
      </c>
      <c r="AH23" s="6" t="b">
        <f>$W23=AG23</f>
        <v>1</v>
      </c>
      <c r="AI23" s="6">
        <f t="shared" si="20"/>
        <v>1</v>
      </c>
      <c r="AJ23" s="6" t="b">
        <f>$W23=AI23</f>
        <v>1</v>
      </c>
      <c r="AK23" s="6">
        <f t="shared" si="22"/>
        <v>2</v>
      </c>
      <c r="AL23" s="6" t="b">
        <f>$W23=AK23</f>
        <v>0</v>
      </c>
      <c r="AM23" s="6">
        <f t="shared" si="24"/>
        <v>2</v>
      </c>
      <c r="AN23" s="6" t="b">
        <f>$W23=AM23</f>
        <v>0</v>
      </c>
      <c r="AO23" s="6">
        <f t="shared" ref="AO23:AO28" si="149">IF(U23=$G23,1,IF(U23=$H23,2,0))</f>
        <v>2</v>
      </c>
      <c r="AP23" s="6" t="b">
        <f>$W23=AO23</f>
        <v>0</v>
      </c>
    </row>
    <row r="24" spans="3:42">
      <c r="C24" s="9">
        <v>43831</v>
      </c>
      <c r="D24" s="16" t="s">
        <v>83</v>
      </c>
      <c r="E24" s="9" t="s">
        <v>75</v>
      </c>
      <c r="F24" s="3" t="s">
        <v>99</v>
      </c>
      <c r="G24" s="3" t="s">
        <v>115</v>
      </c>
      <c r="H24" s="3" t="s">
        <v>12</v>
      </c>
      <c r="I24" s="17">
        <v>30</v>
      </c>
      <c r="K24" s="4" t="s">
        <v>12</v>
      </c>
      <c r="L24" s="17" t="s">
        <v>115</v>
      </c>
      <c r="M24" s="17" t="s">
        <v>115</v>
      </c>
      <c r="N24" s="17" t="s">
        <v>115</v>
      </c>
      <c r="O24" s="21" t="s">
        <v>12</v>
      </c>
      <c r="P24" s="21" t="s">
        <v>12</v>
      </c>
      <c r="Q24" s="17" t="s">
        <v>115</v>
      </c>
      <c r="R24" s="17" t="s">
        <v>115</v>
      </c>
      <c r="S24" s="17" t="s">
        <v>115</v>
      </c>
      <c r="U24" s="17" t="s">
        <v>115</v>
      </c>
      <c r="W24" s="6">
        <f t="shared" si="148"/>
        <v>2</v>
      </c>
      <c r="X24" s="6"/>
      <c r="Y24" s="6">
        <f t="shared" si="12"/>
        <v>1</v>
      </c>
      <c r="Z24" s="6" t="b">
        <f t="shared" ref="Z24:AB28" si="150">$W24=Y24</f>
        <v>0</v>
      </c>
      <c r="AA24" s="6">
        <f t="shared" si="13"/>
        <v>1</v>
      </c>
      <c r="AB24" s="6" t="b">
        <f t="shared" si="150"/>
        <v>0</v>
      </c>
      <c r="AC24" s="6">
        <f t="shared" si="14"/>
        <v>1</v>
      </c>
      <c r="AD24" s="6" t="b">
        <f t="shared" ref="AD24" si="151">$W24=AC24</f>
        <v>0</v>
      </c>
      <c r="AE24" s="6">
        <f t="shared" si="16"/>
        <v>2</v>
      </c>
      <c r="AF24" s="6" t="b">
        <f t="shared" ref="AF24" si="152">$W24=AE24</f>
        <v>1</v>
      </c>
      <c r="AG24" s="6">
        <f t="shared" si="18"/>
        <v>2</v>
      </c>
      <c r="AH24" s="6" t="b">
        <f t="shared" ref="AH24" si="153">$W24=AG24</f>
        <v>1</v>
      </c>
      <c r="AI24" s="6">
        <f t="shared" si="20"/>
        <v>1</v>
      </c>
      <c r="AJ24" s="6" t="b">
        <f t="shared" ref="AJ24" si="154">$W24=AI24</f>
        <v>0</v>
      </c>
      <c r="AK24" s="6">
        <f t="shared" si="22"/>
        <v>1</v>
      </c>
      <c r="AL24" s="6" t="b">
        <f t="shared" ref="AL24" si="155">$W24=AK24</f>
        <v>0</v>
      </c>
      <c r="AM24" s="6">
        <f t="shared" si="24"/>
        <v>1</v>
      </c>
      <c r="AN24" s="6" t="b">
        <f t="shared" ref="AN24" si="156">$W24=AM24</f>
        <v>0</v>
      </c>
      <c r="AO24" s="6">
        <f t="shared" si="149"/>
        <v>1</v>
      </c>
      <c r="AP24" s="6" t="b">
        <f t="shared" ref="AP24" si="157">$W24=AO24</f>
        <v>0</v>
      </c>
    </row>
    <row r="25" spans="3:42">
      <c r="D25" s="16" t="s">
        <v>81</v>
      </c>
      <c r="E25" s="6" t="s">
        <v>75</v>
      </c>
      <c r="F25" s="3" t="s">
        <v>100</v>
      </c>
      <c r="G25" s="3" t="s">
        <v>8</v>
      </c>
      <c r="H25" s="3" t="s">
        <v>38</v>
      </c>
      <c r="I25" s="17">
        <v>81.2</v>
      </c>
      <c r="K25" s="4" t="s">
        <v>8</v>
      </c>
      <c r="L25" s="17" t="s">
        <v>8</v>
      </c>
      <c r="M25" s="17" t="s">
        <v>8</v>
      </c>
      <c r="N25" s="21" t="s">
        <v>8</v>
      </c>
      <c r="O25" s="21" t="s">
        <v>8</v>
      </c>
      <c r="P25" s="21" t="s">
        <v>8</v>
      </c>
      <c r="Q25" s="17" t="s">
        <v>8</v>
      </c>
      <c r="R25" s="17" t="s">
        <v>8</v>
      </c>
      <c r="S25" s="17" t="s">
        <v>8</v>
      </c>
      <c r="U25" s="17" t="s">
        <v>8</v>
      </c>
      <c r="W25" s="6">
        <f t="shared" si="148"/>
        <v>1</v>
      </c>
      <c r="X25" s="6"/>
      <c r="Y25" s="6">
        <f t="shared" si="12"/>
        <v>1</v>
      </c>
      <c r="Z25" s="6" t="b">
        <f t="shared" si="150"/>
        <v>1</v>
      </c>
      <c r="AA25" s="6">
        <f t="shared" si="13"/>
        <v>1</v>
      </c>
      <c r="AB25" s="6" t="b">
        <f t="shared" si="150"/>
        <v>1</v>
      </c>
      <c r="AC25" s="6">
        <f t="shared" si="14"/>
        <v>1</v>
      </c>
      <c r="AD25" s="6" t="b">
        <f t="shared" ref="AD25" si="158">$W25=AC25</f>
        <v>1</v>
      </c>
      <c r="AE25" s="6">
        <f t="shared" si="16"/>
        <v>1</v>
      </c>
      <c r="AF25" s="6" t="b">
        <f t="shared" ref="AF25" si="159">$W25=AE25</f>
        <v>1</v>
      </c>
      <c r="AG25" s="6">
        <f t="shared" si="18"/>
        <v>1</v>
      </c>
      <c r="AH25" s="6" t="b">
        <f t="shared" ref="AH25" si="160">$W25=AG25</f>
        <v>1</v>
      </c>
      <c r="AI25" s="6">
        <f t="shared" si="20"/>
        <v>1</v>
      </c>
      <c r="AJ25" s="6" t="b">
        <f t="shared" ref="AJ25" si="161">$W25=AI25</f>
        <v>1</v>
      </c>
      <c r="AK25" s="6">
        <f t="shared" si="22"/>
        <v>1</v>
      </c>
      <c r="AL25" s="6" t="b">
        <f t="shared" ref="AL25" si="162">$W25=AK25</f>
        <v>1</v>
      </c>
      <c r="AM25" s="6">
        <f t="shared" si="24"/>
        <v>1</v>
      </c>
      <c r="AN25" s="6" t="b">
        <f t="shared" ref="AN25" si="163">$W25=AM25</f>
        <v>1</v>
      </c>
      <c r="AO25" s="6">
        <f t="shared" si="149"/>
        <v>1</v>
      </c>
      <c r="AP25" s="6" t="b">
        <f t="shared" ref="AP25" si="164">$W25=AO25</f>
        <v>1</v>
      </c>
    </row>
    <row r="26" spans="3:42">
      <c r="C26" s="9"/>
      <c r="D26" s="16" t="s">
        <v>82</v>
      </c>
      <c r="E26" s="9" t="s">
        <v>75</v>
      </c>
      <c r="F26" s="3" t="s">
        <v>101</v>
      </c>
      <c r="G26" s="2" t="s">
        <v>9</v>
      </c>
      <c r="H26" s="3" t="s">
        <v>7</v>
      </c>
      <c r="I26" s="17">
        <v>50.2</v>
      </c>
      <c r="K26" s="4" t="s">
        <v>7</v>
      </c>
      <c r="L26" s="17" t="s">
        <v>7</v>
      </c>
      <c r="M26" s="17" t="s">
        <v>9</v>
      </c>
      <c r="N26" s="21" t="s">
        <v>7</v>
      </c>
      <c r="O26" s="21" t="s">
        <v>9</v>
      </c>
      <c r="P26" s="21" t="s">
        <v>9</v>
      </c>
      <c r="Q26" s="17" t="s">
        <v>9</v>
      </c>
      <c r="R26" s="17" t="s">
        <v>9</v>
      </c>
      <c r="S26" s="17" t="s">
        <v>7</v>
      </c>
      <c r="U26" s="17" t="s">
        <v>9</v>
      </c>
      <c r="W26" s="6">
        <f t="shared" si="148"/>
        <v>2</v>
      </c>
      <c r="X26" s="6"/>
      <c r="Y26" s="6">
        <f t="shared" si="12"/>
        <v>2</v>
      </c>
      <c r="Z26" s="6" t="b">
        <f t="shared" si="150"/>
        <v>1</v>
      </c>
      <c r="AA26" s="6">
        <f t="shared" si="13"/>
        <v>1</v>
      </c>
      <c r="AB26" s="6" t="b">
        <f t="shared" si="150"/>
        <v>0</v>
      </c>
      <c r="AC26" s="6">
        <f t="shared" si="14"/>
        <v>2</v>
      </c>
      <c r="AD26" s="6" t="b">
        <f t="shared" ref="AD26" si="165">$W26=AC26</f>
        <v>1</v>
      </c>
      <c r="AE26" s="6">
        <f t="shared" si="16"/>
        <v>1</v>
      </c>
      <c r="AF26" s="6" t="b">
        <f t="shared" ref="AF26" si="166">$W26=AE26</f>
        <v>0</v>
      </c>
      <c r="AG26" s="6">
        <f t="shared" si="18"/>
        <v>1</v>
      </c>
      <c r="AH26" s="6" t="b">
        <f t="shared" ref="AH26" si="167">$W26=AG26</f>
        <v>0</v>
      </c>
      <c r="AI26" s="6">
        <f t="shared" si="20"/>
        <v>1</v>
      </c>
      <c r="AJ26" s="6" t="b">
        <f t="shared" ref="AJ26" si="168">$W26=AI26</f>
        <v>0</v>
      </c>
      <c r="AK26" s="6">
        <f t="shared" si="22"/>
        <v>1</v>
      </c>
      <c r="AL26" s="6" t="b">
        <f t="shared" ref="AL26" si="169">$W26=AK26</f>
        <v>0</v>
      </c>
      <c r="AM26" s="6">
        <f t="shared" si="24"/>
        <v>2</v>
      </c>
      <c r="AN26" s="6" t="b">
        <f t="shared" ref="AN26" si="170">$W26=AM26</f>
        <v>1</v>
      </c>
      <c r="AO26" s="6">
        <f t="shared" si="149"/>
        <v>1</v>
      </c>
      <c r="AP26" s="6" t="b">
        <f t="shared" ref="AP26" si="171">$W26=AO26</f>
        <v>0</v>
      </c>
    </row>
    <row r="27" spans="3:42">
      <c r="C27" s="9">
        <v>43832</v>
      </c>
      <c r="D27" s="16" t="s">
        <v>80</v>
      </c>
      <c r="E27" s="6" t="s">
        <v>75</v>
      </c>
      <c r="F27" s="3" t="s">
        <v>45</v>
      </c>
      <c r="G27" s="3" t="s">
        <v>120</v>
      </c>
      <c r="H27" s="2" t="s">
        <v>121</v>
      </c>
      <c r="I27" s="2">
        <v>50.9</v>
      </c>
      <c r="J27" s="2"/>
      <c r="K27" s="4" t="s">
        <v>120</v>
      </c>
      <c r="L27" s="17" t="s">
        <v>120</v>
      </c>
      <c r="M27" s="17" t="s">
        <v>120</v>
      </c>
      <c r="N27" s="21" t="s">
        <v>120</v>
      </c>
      <c r="O27" s="21" t="s">
        <v>120</v>
      </c>
      <c r="P27" s="21" t="s">
        <v>120</v>
      </c>
      <c r="Q27" s="17" t="s">
        <v>120</v>
      </c>
      <c r="R27" s="17" t="s">
        <v>121</v>
      </c>
      <c r="S27" s="17" t="s">
        <v>120</v>
      </c>
      <c r="U27" s="17" t="s">
        <v>120</v>
      </c>
      <c r="W27" s="6">
        <f t="shared" si="148"/>
        <v>1</v>
      </c>
      <c r="X27" s="6"/>
      <c r="Y27" s="6">
        <f t="shared" si="12"/>
        <v>1</v>
      </c>
      <c r="Z27" s="6" t="b">
        <f t="shared" si="150"/>
        <v>1</v>
      </c>
      <c r="AA27" s="6">
        <f t="shared" si="13"/>
        <v>1</v>
      </c>
      <c r="AB27" s="6" t="b">
        <f t="shared" si="150"/>
        <v>1</v>
      </c>
      <c r="AC27" s="6">
        <f t="shared" si="14"/>
        <v>1</v>
      </c>
      <c r="AD27" s="6" t="b">
        <f t="shared" ref="AD27" si="172">$W27=AC27</f>
        <v>1</v>
      </c>
      <c r="AE27" s="6">
        <f t="shared" si="16"/>
        <v>1</v>
      </c>
      <c r="AF27" s="6" t="b">
        <f t="shared" ref="AF27" si="173">$W27=AE27</f>
        <v>1</v>
      </c>
      <c r="AG27" s="6">
        <f t="shared" si="18"/>
        <v>1</v>
      </c>
      <c r="AH27" s="6" t="b">
        <f t="shared" ref="AH27" si="174">$W27=AG27</f>
        <v>1</v>
      </c>
      <c r="AI27" s="6">
        <f t="shared" si="20"/>
        <v>1</v>
      </c>
      <c r="AJ27" s="6" t="b">
        <f t="shared" ref="AJ27" si="175">$W27=AI27</f>
        <v>1</v>
      </c>
      <c r="AK27" s="6">
        <f t="shared" si="22"/>
        <v>2</v>
      </c>
      <c r="AL27" s="6" t="b">
        <f t="shared" ref="AL27" si="176">$W27=AK27</f>
        <v>0</v>
      </c>
      <c r="AM27" s="6">
        <f t="shared" si="24"/>
        <v>1</v>
      </c>
      <c r="AN27" s="6" t="b">
        <f t="shared" ref="AN27" si="177">$W27=AM27</f>
        <v>1</v>
      </c>
      <c r="AO27" s="6">
        <f t="shared" si="149"/>
        <v>1</v>
      </c>
      <c r="AP27" s="6" t="b">
        <f t="shared" ref="AP27" si="178">$W27=AO27</f>
        <v>1</v>
      </c>
    </row>
    <row r="28" spans="3:42">
      <c r="D28" s="16" t="s">
        <v>79</v>
      </c>
      <c r="E28" s="6" t="s">
        <v>75</v>
      </c>
      <c r="F28" s="3" t="s">
        <v>44</v>
      </c>
      <c r="G28" s="3" t="s">
        <v>122</v>
      </c>
      <c r="H28" s="3" t="s">
        <v>123</v>
      </c>
      <c r="I28" s="17">
        <v>63.7</v>
      </c>
      <c r="J28" s="2"/>
      <c r="K28" s="1" t="s">
        <v>122</v>
      </c>
      <c r="L28" s="17" t="s">
        <v>122</v>
      </c>
      <c r="M28" s="17" t="s">
        <v>122</v>
      </c>
      <c r="N28" s="21" t="s">
        <v>122</v>
      </c>
      <c r="O28" s="21" t="s">
        <v>123</v>
      </c>
      <c r="P28" s="21" t="s">
        <v>122</v>
      </c>
      <c r="Q28" s="17" t="s">
        <v>122</v>
      </c>
      <c r="R28" s="17" t="s">
        <v>123</v>
      </c>
      <c r="S28" s="17" t="s">
        <v>123</v>
      </c>
      <c r="U28" s="17" t="s">
        <v>123</v>
      </c>
      <c r="W28" s="6">
        <f t="shared" si="148"/>
        <v>1</v>
      </c>
      <c r="X28" s="6"/>
      <c r="Y28" s="6">
        <f t="shared" si="12"/>
        <v>1</v>
      </c>
      <c r="Z28" s="6" t="b">
        <f t="shared" si="150"/>
        <v>1</v>
      </c>
      <c r="AA28" s="6">
        <f t="shared" si="13"/>
        <v>1</v>
      </c>
      <c r="AB28" s="6" t="b">
        <f t="shared" si="150"/>
        <v>1</v>
      </c>
      <c r="AC28" s="6">
        <f t="shared" si="14"/>
        <v>1</v>
      </c>
      <c r="AD28" s="6" t="b">
        <f t="shared" ref="AD28" si="179">$W28=AC28</f>
        <v>1</v>
      </c>
      <c r="AE28" s="6">
        <f t="shared" si="16"/>
        <v>2</v>
      </c>
      <c r="AF28" s="6" t="b">
        <f t="shared" ref="AF28" si="180">$W28=AE28</f>
        <v>0</v>
      </c>
      <c r="AG28" s="6">
        <f t="shared" si="18"/>
        <v>1</v>
      </c>
      <c r="AH28" s="6" t="b">
        <f t="shared" ref="AH28" si="181">$W28=AG28</f>
        <v>1</v>
      </c>
      <c r="AI28" s="6">
        <f t="shared" si="20"/>
        <v>1</v>
      </c>
      <c r="AJ28" s="6" t="b">
        <f t="shared" ref="AJ28" si="182">$W28=AI28</f>
        <v>1</v>
      </c>
      <c r="AK28" s="6">
        <f t="shared" si="22"/>
        <v>2</v>
      </c>
      <c r="AL28" s="6" t="b">
        <f t="shared" ref="AL28" si="183">$W28=AK28</f>
        <v>0</v>
      </c>
      <c r="AM28" s="6">
        <f t="shared" si="24"/>
        <v>2</v>
      </c>
      <c r="AN28" s="6" t="b">
        <f t="shared" ref="AN28" si="184">$W28=AM28</f>
        <v>0</v>
      </c>
      <c r="AO28" s="6">
        <f t="shared" si="149"/>
        <v>2</v>
      </c>
      <c r="AP28" s="6" t="b">
        <f t="shared" ref="AP28" si="185">$W28=AO28</f>
        <v>0</v>
      </c>
    </row>
    <row r="29" spans="3:42">
      <c r="D29" s="16"/>
      <c r="J29" s="2"/>
      <c r="K29" s="2"/>
      <c r="M29" s="20"/>
      <c r="N29" s="21"/>
      <c r="O29" s="21"/>
      <c r="P29" s="22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P29" s="6"/>
    </row>
    <row r="30" spans="3:42">
      <c r="C30" s="9">
        <v>43841</v>
      </c>
      <c r="D30" s="16" t="s">
        <v>79</v>
      </c>
      <c r="E30" s="9" t="s">
        <v>75</v>
      </c>
      <c r="F30" s="3" t="s">
        <v>5</v>
      </c>
      <c r="J30" s="2"/>
      <c r="K30" s="2" t="s">
        <v>8</v>
      </c>
      <c r="L30" s="3" t="s">
        <v>8</v>
      </c>
      <c r="M30" s="17" t="s">
        <v>8</v>
      </c>
      <c r="N30" s="21" t="s">
        <v>8</v>
      </c>
      <c r="O30" s="21" t="s">
        <v>9</v>
      </c>
      <c r="P30" s="21" t="s">
        <v>9</v>
      </c>
      <c r="Q30" s="3" t="s">
        <v>8</v>
      </c>
      <c r="R30" s="3" t="s">
        <v>9</v>
      </c>
      <c r="S30" s="3" t="s">
        <v>7</v>
      </c>
      <c r="U30" s="3" t="s">
        <v>9</v>
      </c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P30" s="6"/>
    </row>
    <row r="31" spans="3:42">
      <c r="D31" s="16"/>
      <c r="F31" s="3" t="s">
        <v>14</v>
      </c>
      <c r="L31" s="3">
        <v>45</v>
      </c>
      <c r="M31" s="17">
        <v>35</v>
      </c>
      <c r="N31" s="21">
        <v>35</v>
      </c>
      <c r="O31" s="21">
        <v>41</v>
      </c>
      <c r="P31" s="21">
        <v>21</v>
      </c>
      <c r="Q31" s="3">
        <v>41</v>
      </c>
      <c r="R31" s="3">
        <v>45</v>
      </c>
      <c r="S31" s="3">
        <v>35</v>
      </c>
      <c r="U31" s="3">
        <v>99</v>
      </c>
      <c r="W31" s="6"/>
      <c r="X31" s="6"/>
      <c r="Y31" s="6">
        <v>1</v>
      </c>
      <c r="Z31" s="6"/>
      <c r="AA31" s="6">
        <v>1</v>
      </c>
      <c r="AB31" s="6"/>
      <c r="AC31" s="6">
        <v>1</v>
      </c>
      <c r="AD31" s="6"/>
      <c r="AE31" s="6">
        <v>2</v>
      </c>
      <c r="AF31" s="6"/>
      <c r="AG31" s="6">
        <v>2</v>
      </c>
      <c r="AH31" s="6"/>
      <c r="AI31" s="6">
        <v>1</v>
      </c>
      <c r="AJ31" s="6"/>
      <c r="AK31" s="6">
        <v>2</v>
      </c>
      <c r="AL31" s="6"/>
      <c r="AM31" s="6">
        <v>3</v>
      </c>
      <c r="AN31" s="6"/>
      <c r="AO31" s="3">
        <v>2</v>
      </c>
      <c r="AP31" s="6" t="b">
        <f>$W31=AO31</f>
        <v>0</v>
      </c>
    </row>
    <row r="32" spans="3:42">
      <c r="D32" s="16"/>
      <c r="F32" s="3" t="s">
        <v>15</v>
      </c>
      <c r="L32" s="3">
        <v>30</v>
      </c>
      <c r="M32" s="17">
        <v>30</v>
      </c>
      <c r="N32" s="21">
        <v>24</v>
      </c>
      <c r="O32" s="21">
        <v>23</v>
      </c>
      <c r="P32" s="21">
        <v>14</v>
      </c>
      <c r="Q32" s="3">
        <v>35</v>
      </c>
      <c r="R32" s="3">
        <v>35</v>
      </c>
      <c r="S32" s="3">
        <v>28</v>
      </c>
      <c r="U32" s="3">
        <v>0</v>
      </c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4:42">
      <c r="D33" s="15"/>
      <c r="M33" s="20"/>
      <c r="P33" s="3"/>
    </row>
    <row r="34" spans="4:42">
      <c r="D34" s="15"/>
      <c r="M34" s="20"/>
      <c r="P34" s="12"/>
    </row>
    <row r="35" spans="4:42">
      <c r="D35" s="15"/>
      <c r="M35" s="20"/>
      <c r="P35" s="12"/>
    </row>
    <row r="36" spans="4:42">
      <c r="D36" s="15"/>
      <c r="K36" s="14"/>
      <c r="M36" s="20"/>
      <c r="P36" s="12"/>
    </row>
    <row r="37" spans="4:42">
      <c r="D37" s="15"/>
      <c r="G37" s="3" t="s">
        <v>124</v>
      </c>
      <c r="M37" s="20"/>
      <c r="P37" s="12"/>
      <c r="V37" s="3" t="s">
        <v>70</v>
      </c>
      <c r="Y37" s="3">
        <f t="shared" ref="Y37:AP37" si="186">COUNTIF(Z2:Z31,TRUE)</f>
        <v>12</v>
      </c>
      <c r="Z37" s="3">
        <f t="shared" si="186"/>
        <v>0</v>
      </c>
      <c r="AA37" s="3">
        <f t="shared" si="186"/>
        <v>16</v>
      </c>
      <c r="AB37" s="3">
        <f t="shared" si="186"/>
        <v>0</v>
      </c>
      <c r="AC37" s="3">
        <f t="shared" si="186"/>
        <v>14</v>
      </c>
      <c r="AD37" s="3">
        <f t="shared" si="186"/>
        <v>0</v>
      </c>
      <c r="AE37" s="3">
        <f t="shared" si="186"/>
        <v>14</v>
      </c>
      <c r="AF37" s="3">
        <f t="shared" si="186"/>
        <v>0</v>
      </c>
      <c r="AG37" s="3">
        <f t="shared" si="186"/>
        <v>16</v>
      </c>
      <c r="AH37" s="3">
        <f t="shared" si="186"/>
        <v>0</v>
      </c>
      <c r="AI37" s="3">
        <f t="shared" si="186"/>
        <v>17</v>
      </c>
      <c r="AJ37" s="3">
        <f t="shared" si="186"/>
        <v>0</v>
      </c>
      <c r="AK37" s="3">
        <f t="shared" si="186"/>
        <v>13</v>
      </c>
      <c r="AL37" s="3">
        <f t="shared" si="186"/>
        <v>0</v>
      </c>
      <c r="AM37" s="3">
        <f t="shared" si="186"/>
        <v>11</v>
      </c>
      <c r="AN37" s="3">
        <f t="shared" si="186"/>
        <v>0</v>
      </c>
      <c r="AO37" s="3">
        <f t="shared" si="186"/>
        <v>12</v>
      </c>
      <c r="AP37" s="3">
        <f t="shared" si="186"/>
        <v>0</v>
      </c>
    </row>
    <row r="38" spans="4:42">
      <c r="D38" s="15"/>
      <c r="G38" s="3" t="s">
        <v>125</v>
      </c>
      <c r="M38" s="20"/>
      <c r="P38" s="12"/>
      <c r="V38" s="3" t="s">
        <v>71</v>
      </c>
      <c r="Y38" s="3">
        <f>COUNTIF(Z23:Z31,TRUE)</f>
        <v>4</v>
      </c>
      <c r="Z38" s="3">
        <f t="shared" ref="Z38:AP38" si="187">COUNTIF(AA23:AA31,TRUE)</f>
        <v>0</v>
      </c>
      <c r="AA38" s="3">
        <f t="shared" si="187"/>
        <v>3</v>
      </c>
      <c r="AB38" s="3">
        <f t="shared" si="187"/>
        <v>0</v>
      </c>
      <c r="AC38" s="3">
        <f t="shared" si="187"/>
        <v>4</v>
      </c>
      <c r="AD38" s="3">
        <f t="shared" si="187"/>
        <v>0</v>
      </c>
      <c r="AE38" s="3">
        <f t="shared" si="187"/>
        <v>3</v>
      </c>
      <c r="AF38" s="3">
        <f t="shared" si="187"/>
        <v>0</v>
      </c>
      <c r="AG38" s="3">
        <f t="shared" si="187"/>
        <v>5</v>
      </c>
      <c r="AH38" s="3">
        <f t="shared" si="187"/>
        <v>0</v>
      </c>
      <c r="AI38" s="3">
        <f t="shared" si="187"/>
        <v>4</v>
      </c>
      <c r="AJ38" s="3">
        <f t="shared" si="187"/>
        <v>0</v>
      </c>
      <c r="AK38" s="3">
        <f t="shared" si="187"/>
        <v>1</v>
      </c>
      <c r="AL38" s="3">
        <f t="shared" si="187"/>
        <v>0</v>
      </c>
      <c r="AM38" s="3">
        <f t="shared" si="187"/>
        <v>3</v>
      </c>
      <c r="AN38" s="3">
        <f t="shared" si="187"/>
        <v>0</v>
      </c>
      <c r="AO38" s="3">
        <f t="shared" si="187"/>
        <v>2</v>
      </c>
      <c r="AP38" s="3">
        <f t="shared" si="187"/>
        <v>0</v>
      </c>
    </row>
    <row r="39" spans="4:42">
      <c r="D39" s="15"/>
      <c r="G39" s="3" t="s">
        <v>126</v>
      </c>
      <c r="M39" s="20"/>
      <c r="P39" s="12"/>
      <c r="V39" s="3" t="s">
        <v>72</v>
      </c>
      <c r="Y39" s="17">
        <f t="shared" ref="Y39:AO39" si="188">COUNTIF(Z25:Z26,TRUE)+COUNTIF(Z31,TRUE)</f>
        <v>2</v>
      </c>
      <c r="Z39" s="17">
        <f t="shared" si="188"/>
        <v>0</v>
      </c>
      <c r="AA39" s="17">
        <f t="shared" si="188"/>
        <v>1</v>
      </c>
      <c r="AB39" s="17">
        <f t="shared" si="188"/>
        <v>0</v>
      </c>
      <c r="AC39" s="17">
        <f t="shared" si="188"/>
        <v>2</v>
      </c>
      <c r="AD39" s="17">
        <f t="shared" si="188"/>
        <v>0</v>
      </c>
      <c r="AE39" s="17">
        <f t="shared" si="188"/>
        <v>1</v>
      </c>
      <c r="AF39" s="17">
        <f t="shared" si="188"/>
        <v>0</v>
      </c>
      <c r="AG39" s="17">
        <f t="shared" si="188"/>
        <v>1</v>
      </c>
      <c r="AH39" s="17">
        <f t="shared" si="188"/>
        <v>0</v>
      </c>
      <c r="AI39" s="17">
        <f t="shared" si="188"/>
        <v>1</v>
      </c>
      <c r="AJ39" s="17">
        <f t="shared" si="188"/>
        <v>0</v>
      </c>
      <c r="AK39" s="17">
        <f t="shared" si="188"/>
        <v>1</v>
      </c>
      <c r="AL39" s="17">
        <f t="shared" si="188"/>
        <v>0</v>
      </c>
      <c r="AM39" s="17">
        <f t="shared" si="188"/>
        <v>2</v>
      </c>
      <c r="AN39" s="17">
        <f t="shared" si="188"/>
        <v>0</v>
      </c>
      <c r="AO39" s="17">
        <f t="shared" si="188"/>
        <v>1</v>
      </c>
      <c r="AP39" s="3">
        <f t="shared" ref="AP39" si="189">COUNTIF(AQ24:AQ25,TRUE)+COUNTIF(AQ31,TRUE)</f>
        <v>0</v>
      </c>
    </row>
    <row r="40" spans="4:42">
      <c r="D40" s="15"/>
      <c r="G40" s="3" t="s">
        <v>127</v>
      </c>
      <c r="M40" s="20"/>
      <c r="P40" s="12"/>
    </row>
    <row r="41" spans="4:42">
      <c r="D41" s="15"/>
      <c r="M41" s="20"/>
      <c r="P41" s="12"/>
    </row>
    <row r="42" spans="4:42">
      <c r="D42" s="15"/>
      <c r="M42" s="20"/>
      <c r="P42" s="12"/>
    </row>
    <row r="43" spans="4:42">
      <c r="D43" s="15"/>
      <c r="K43" s="2"/>
      <c r="M43" s="20"/>
      <c r="P43" s="12"/>
    </row>
    <row r="44" spans="4:42">
      <c r="D44" s="15"/>
      <c r="K44" s="2"/>
      <c r="M44" s="20"/>
      <c r="P44" s="12"/>
    </row>
    <row r="45" spans="4:42">
      <c r="D45" s="15"/>
      <c r="K45" s="2"/>
      <c r="M45" s="20"/>
      <c r="P45" s="12"/>
    </row>
    <row r="46" spans="4:42">
      <c r="D46" s="15"/>
      <c r="K46" s="2"/>
      <c r="M46" s="20"/>
      <c r="P46" s="12"/>
    </row>
    <row r="47" spans="4:42">
      <c r="D47" s="15"/>
      <c r="K47" s="2"/>
      <c r="M47" s="20"/>
      <c r="P47" s="12"/>
    </row>
    <row r="48" spans="4:42">
      <c r="D48" s="15"/>
      <c r="K48" s="2"/>
      <c r="M48" s="20"/>
      <c r="P48" s="12"/>
    </row>
    <row r="49" spans="4:16">
      <c r="D49" s="15"/>
      <c r="K49" s="2"/>
      <c r="M49" s="20"/>
      <c r="P49" s="12"/>
    </row>
    <row r="50" spans="4:16">
      <c r="D50" s="15"/>
      <c r="M50" s="20"/>
      <c r="P50" s="12"/>
    </row>
    <row r="51" spans="4:16">
      <c r="D51" s="15"/>
      <c r="M51" s="20"/>
      <c r="P51" s="12"/>
    </row>
    <row r="52" spans="4:16">
      <c r="D52" s="15"/>
      <c r="M52" s="20"/>
      <c r="P52" s="12"/>
    </row>
    <row r="53" spans="4:16">
      <c r="D53" s="15"/>
      <c r="M53" s="20"/>
      <c r="P53" s="12"/>
    </row>
    <row r="54" spans="4:16">
      <c r="D54" s="15"/>
      <c r="M54" s="20"/>
      <c r="P54" s="12"/>
    </row>
    <row r="55" spans="4:16">
      <c r="D55" s="15"/>
      <c r="M55" s="20"/>
      <c r="P55" s="12"/>
    </row>
    <row r="56" spans="4:16">
      <c r="D56" s="15"/>
      <c r="M56" s="20"/>
      <c r="P56" s="12"/>
    </row>
    <row r="57" spans="4:16">
      <c r="D57" s="15"/>
      <c r="M57" s="20"/>
      <c r="P57" s="12"/>
    </row>
    <row r="58" spans="4:16">
      <c r="D58" s="15"/>
      <c r="M58" s="20"/>
      <c r="P58" s="12"/>
    </row>
    <row r="59" spans="4:16">
      <c r="D59" s="15"/>
      <c r="M59" s="20"/>
      <c r="P59" s="12"/>
    </row>
    <row r="60" spans="4:16">
      <c r="D60" s="15"/>
      <c r="M60" s="20"/>
      <c r="P60" s="12"/>
    </row>
    <row r="61" spans="4:16">
      <c r="D61" s="15"/>
      <c r="M61" s="12"/>
      <c r="P61" s="12"/>
    </row>
    <row r="62" spans="4:16">
      <c r="D62" s="15"/>
      <c r="M62" s="12"/>
      <c r="P62" s="12"/>
    </row>
    <row r="63" spans="4:16">
      <c r="D63" s="15"/>
      <c r="M63" s="12"/>
      <c r="P63" s="12"/>
    </row>
    <row r="64" spans="4:16">
      <c r="D64" s="15"/>
      <c r="M64" s="12"/>
      <c r="P64" s="12"/>
    </row>
    <row r="65" spans="4:16">
      <c r="D65" s="15"/>
      <c r="M65" s="12"/>
      <c r="P65" s="12"/>
    </row>
    <row r="66" spans="4:16">
      <c r="D66" s="15"/>
      <c r="M66" s="12"/>
      <c r="P66" s="12"/>
    </row>
    <row r="67" spans="4:16">
      <c r="D67" s="15"/>
      <c r="M67" s="12"/>
      <c r="P67" s="12"/>
    </row>
    <row r="68" spans="4:16">
      <c r="D68" s="15"/>
      <c r="M68" s="12"/>
      <c r="P68" s="12"/>
    </row>
    <row r="69" spans="4:16">
      <c r="D69" s="15"/>
      <c r="M69" s="12"/>
      <c r="P69" s="12"/>
    </row>
    <row r="70" spans="4:16">
      <c r="D70" s="15"/>
      <c r="M70" s="12"/>
      <c r="P70" s="12"/>
    </row>
    <row r="71" spans="4:16">
      <c r="D71" s="15"/>
      <c r="M71" s="12"/>
      <c r="P71" s="12"/>
    </row>
    <row r="72" spans="4:16">
      <c r="D72" s="15"/>
      <c r="M72" s="12"/>
      <c r="P72" s="12"/>
    </row>
    <row r="73" spans="4:16">
      <c r="M73" s="12"/>
      <c r="P73" s="12"/>
    </row>
    <row r="74" spans="4:16">
      <c r="M74" s="12"/>
      <c r="P74" s="12"/>
    </row>
    <row r="75" spans="4:16">
      <c r="M75" s="12"/>
      <c r="P75" s="12"/>
    </row>
    <row r="76" spans="4:16">
      <c r="M76" s="12"/>
      <c r="P76" s="12"/>
    </row>
    <row r="77" spans="4:16">
      <c r="M77" s="12"/>
      <c r="P77" s="12"/>
    </row>
    <row r="78" spans="4:16">
      <c r="M78" s="12"/>
      <c r="P78" s="12"/>
    </row>
    <row r="79" spans="4:16">
      <c r="M79" s="12"/>
      <c r="P79" s="12"/>
    </row>
    <row r="80" spans="4:16">
      <c r="M80" s="12"/>
      <c r="P80" s="12"/>
    </row>
    <row r="81" spans="13:16">
      <c r="M81" s="12"/>
      <c r="P81" s="12"/>
    </row>
    <row r="82" spans="13:16">
      <c r="M82" s="12"/>
      <c r="P82" s="12"/>
    </row>
    <row r="83" spans="13:16">
      <c r="M83" s="12"/>
      <c r="P83" s="12"/>
    </row>
    <row r="84" spans="13:16">
      <c r="M84" s="12"/>
      <c r="P84" s="12"/>
    </row>
    <row r="85" spans="13:16">
      <c r="M85" s="12"/>
      <c r="P85" s="12"/>
    </row>
    <row r="86" spans="13:16">
      <c r="M86" s="12"/>
      <c r="P86" s="12"/>
    </row>
    <row r="87" spans="13:16">
      <c r="M87" s="12"/>
      <c r="P87" s="12"/>
    </row>
    <row r="88" spans="13:16">
      <c r="M88" s="12"/>
      <c r="P88" s="12"/>
    </row>
    <row r="89" spans="13:16">
      <c r="M89" s="12"/>
      <c r="P89" s="12"/>
    </row>
    <row r="90" spans="13:16">
      <c r="M90" s="12"/>
      <c r="P90" s="12"/>
    </row>
    <row r="91" spans="13:16">
      <c r="M91" s="12"/>
      <c r="P91" s="12"/>
    </row>
    <row r="92" spans="13:16">
      <c r="M92" s="12"/>
      <c r="P92" s="12"/>
    </row>
    <row r="93" spans="13:16">
      <c r="M93" s="12"/>
      <c r="P93" s="12"/>
    </row>
    <row r="94" spans="13:16">
      <c r="M94" s="12"/>
      <c r="P94" s="12"/>
    </row>
    <row r="95" spans="13:16">
      <c r="M95" s="12"/>
      <c r="P95" s="12"/>
    </row>
    <row r="96" spans="13:16">
      <c r="M96" s="12"/>
      <c r="P96" s="12"/>
    </row>
    <row r="97" spans="13:16">
      <c r="M97" s="12"/>
      <c r="P97" s="12"/>
    </row>
    <row r="98" spans="13:16">
      <c r="M98" s="12"/>
      <c r="P98" s="12"/>
    </row>
    <row r="99" spans="13:16">
      <c r="M99" s="12"/>
      <c r="P99" s="12"/>
    </row>
    <row r="100" spans="13:16">
      <c r="M100" s="12"/>
      <c r="P100" s="12"/>
    </row>
    <row r="101" spans="13:16">
      <c r="M101" s="12"/>
      <c r="P101" s="12"/>
    </row>
    <row r="102" spans="13:16">
      <c r="M102" s="12"/>
      <c r="P102" s="12"/>
    </row>
    <row r="103" spans="13:16">
      <c r="M103" s="12"/>
      <c r="P103" s="12"/>
    </row>
    <row r="104" spans="13:16">
      <c r="M104" s="12"/>
      <c r="P104" s="12"/>
    </row>
    <row r="105" spans="13:16">
      <c r="M105" s="12"/>
      <c r="P105" s="12"/>
    </row>
    <row r="106" spans="13:16">
      <c r="M106" s="12"/>
      <c r="P106" s="12"/>
    </row>
    <row r="107" spans="13:16">
      <c r="M107" s="12"/>
      <c r="P107" s="12"/>
    </row>
    <row r="108" spans="13:16">
      <c r="M108" s="12"/>
      <c r="P108" s="12"/>
    </row>
    <row r="109" spans="13:16">
      <c r="M109" s="12"/>
      <c r="P109" s="12"/>
    </row>
    <row r="110" spans="13:16">
      <c r="M110" s="12"/>
      <c r="P110" s="12"/>
    </row>
    <row r="111" spans="13:16">
      <c r="M111" s="12"/>
      <c r="P111" s="12"/>
    </row>
    <row r="112" spans="13:16">
      <c r="M112" s="12"/>
      <c r="P112" s="12"/>
    </row>
    <row r="113" spans="13:16">
      <c r="M113" s="12"/>
      <c r="P113" s="12"/>
    </row>
    <row r="114" spans="13:16">
      <c r="M114" s="12"/>
      <c r="P114" s="12"/>
    </row>
    <row r="115" spans="13:16">
      <c r="M115" s="12"/>
      <c r="P115" s="12"/>
    </row>
    <row r="116" spans="13:16">
      <c r="M116" s="12"/>
      <c r="P116" s="12"/>
    </row>
    <row r="117" spans="13:16">
      <c r="M117" s="12"/>
      <c r="P117" s="12"/>
    </row>
    <row r="118" spans="13:16">
      <c r="M118" s="12"/>
      <c r="P118" s="12"/>
    </row>
    <row r="119" spans="13:16">
      <c r="M119" s="12"/>
      <c r="P119" s="12"/>
    </row>
    <row r="120" spans="13:16">
      <c r="M120" s="12"/>
      <c r="P120" s="12"/>
    </row>
    <row r="121" spans="13:16">
      <c r="M121" s="12"/>
      <c r="P121" s="12"/>
    </row>
    <row r="122" spans="13:16">
      <c r="M122" s="12"/>
      <c r="P122" s="12"/>
    </row>
    <row r="123" spans="13:16">
      <c r="M123" s="12"/>
      <c r="P123" s="12"/>
    </row>
    <row r="124" spans="13:16">
      <c r="M124" s="12"/>
      <c r="P124" s="12"/>
    </row>
    <row r="125" spans="13:16">
      <c r="M125" s="12"/>
      <c r="P125" s="12"/>
    </row>
    <row r="126" spans="13:16">
      <c r="M126" s="12"/>
      <c r="P126" s="12"/>
    </row>
    <row r="127" spans="13:16">
      <c r="M127" s="12"/>
      <c r="P127" s="12"/>
    </row>
    <row r="128" spans="13:16">
      <c r="M128" s="12"/>
      <c r="P128" s="12"/>
    </row>
    <row r="129" spans="13:16">
      <c r="M129" s="12"/>
      <c r="P129" s="12"/>
    </row>
    <row r="130" spans="13:16">
      <c r="M130" s="12"/>
      <c r="P130" s="12"/>
    </row>
    <row r="131" spans="13:16">
      <c r="M131" s="12"/>
      <c r="P131" s="12"/>
    </row>
    <row r="132" spans="13:16">
      <c r="M132" s="12"/>
      <c r="P132" s="12"/>
    </row>
    <row r="133" spans="13:16">
      <c r="M133" s="12"/>
      <c r="P133" s="12"/>
    </row>
    <row r="134" spans="13:16">
      <c r="M134" s="12"/>
      <c r="P134" s="12"/>
    </row>
    <row r="135" spans="13:16">
      <c r="M135" s="12"/>
      <c r="P135" s="12"/>
    </row>
    <row r="136" spans="13:16">
      <c r="M136" s="12"/>
      <c r="P136" s="12"/>
    </row>
    <row r="137" spans="13:16">
      <c r="M137" s="12"/>
      <c r="P137" s="12"/>
    </row>
    <row r="138" spans="13:16">
      <c r="M138" s="12"/>
      <c r="P138" s="12"/>
    </row>
    <row r="139" spans="13:16">
      <c r="M139" s="12"/>
      <c r="P139" s="12"/>
    </row>
    <row r="140" spans="13:16">
      <c r="M140" s="12"/>
      <c r="P140" s="12"/>
    </row>
    <row r="141" spans="13:16">
      <c r="M141" s="12"/>
      <c r="P141" s="12"/>
    </row>
    <row r="142" spans="13:16">
      <c r="M142" s="12"/>
      <c r="P142" s="12"/>
    </row>
    <row r="143" spans="13:16">
      <c r="M143" s="12"/>
      <c r="P143" s="12"/>
    </row>
    <row r="144" spans="13:16">
      <c r="M144" s="12"/>
      <c r="P144" s="12"/>
    </row>
    <row r="145" spans="13:16">
      <c r="M145" s="12"/>
      <c r="P145" s="12"/>
    </row>
    <row r="146" spans="13:16">
      <c r="M146" s="12"/>
      <c r="P146" s="12"/>
    </row>
    <row r="147" spans="13:16">
      <c r="M147" s="12"/>
      <c r="P147" s="12"/>
    </row>
    <row r="148" spans="13:16">
      <c r="M148" s="12"/>
      <c r="P148" s="12"/>
    </row>
    <row r="149" spans="13:16">
      <c r="M149" s="12"/>
      <c r="P149" s="12"/>
    </row>
    <row r="150" spans="13:16">
      <c r="M150" s="12"/>
      <c r="P150" s="12"/>
    </row>
    <row r="151" spans="13:16">
      <c r="M151" s="12"/>
      <c r="P151" s="12"/>
    </row>
    <row r="152" spans="13:16">
      <c r="M152" s="12"/>
      <c r="P152" s="12"/>
    </row>
    <row r="153" spans="13:16">
      <c r="M153" s="12"/>
      <c r="P153" s="12"/>
    </row>
    <row r="154" spans="13:16">
      <c r="M154" s="12"/>
      <c r="P154" s="12"/>
    </row>
    <row r="155" spans="13:16">
      <c r="M155" s="12"/>
      <c r="P155" s="12"/>
    </row>
    <row r="156" spans="13:16">
      <c r="M156" s="12"/>
      <c r="P156" s="12"/>
    </row>
    <row r="157" spans="13:16">
      <c r="M157" s="12"/>
      <c r="P157" s="12"/>
    </row>
    <row r="158" spans="13:16">
      <c r="M158" s="12"/>
      <c r="P158" s="12"/>
    </row>
    <row r="159" spans="13:16">
      <c r="M159" s="12"/>
      <c r="P159" s="12"/>
    </row>
    <row r="160" spans="13:16">
      <c r="M160" s="12"/>
      <c r="P160" s="12"/>
    </row>
    <row r="161" spans="13:16">
      <c r="M161" s="12"/>
      <c r="P161" s="12"/>
    </row>
    <row r="162" spans="13:16">
      <c r="M162" s="12"/>
      <c r="P162" s="12"/>
    </row>
    <row r="163" spans="13:16">
      <c r="M163" s="12"/>
      <c r="P163" s="12"/>
    </row>
    <row r="164" spans="13:16">
      <c r="M164" s="12"/>
      <c r="P164" s="12"/>
    </row>
    <row r="165" spans="13:16">
      <c r="M165" s="12"/>
      <c r="P165" s="12"/>
    </row>
    <row r="166" spans="13:16">
      <c r="M166" s="12"/>
      <c r="P166" s="12"/>
    </row>
    <row r="167" spans="13:16">
      <c r="M167" s="12"/>
      <c r="P167" s="12"/>
    </row>
    <row r="168" spans="13:16">
      <c r="M168" s="12"/>
      <c r="P168" s="12"/>
    </row>
    <row r="169" spans="13:16">
      <c r="M169" s="12"/>
      <c r="P169" s="12"/>
    </row>
    <row r="170" spans="13:16">
      <c r="M170" s="12"/>
      <c r="P170" s="12"/>
    </row>
    <row r="171" spans="13:16">
      <c r="M171" s="12"/>
      <c r="P171" s="12"/>
    </row>
    <row r="172" spans="13:16">
      <c r="M172" s="12"/>
      <c r="P172" s="12"/>
    </row>
    <row r="173" spans="13:16">
      <c r="M173" s="12"/>
      <c r="P173" s="12"/>
    </row>
    <row r="174" spans="13:16">
      <c r="M174" s="12"/>
      <c r="P174" s="12"/>
    </row>
    <row r="175" spans="13:16">
      <c r="M175" s="12"/>
      <c r="P175" s="12"/>
    </row>
    <row r="176" spans="13:16">
      <c r="M176" s="12"/>
      <c r="P176" s="12"/>
    </row>
    <row r="177" spans="13:16">
      <c r="M177" s="12"/>
      <c r="P177" s="12"/>
    </row>
    <row r="178" spans="13:16">
      <c r="M178" s="12"/>
      <c r="P178" s="12"/>
    </row>
    <row r="179" spans="13:16">
      <c r="M179" s="12"/>
      <c r="P179" s="12"/>
    </row>
    <row r="180" spans="13:16">
      <c r="M180" s="12"/>
      <c r="P180" s="12"/>
    </row>
    <row r="181" spans="13:16">
      <c r="M181" s="12"/>
      <c r="P181" s="12"/>
    </row>
    <row r="182" spans="13:16">
      <c r="M182" s="12"/>
      <c r="P182" s="12"/>
    </row>
    <row r="183" spans="13:16">
      <c r="M183" s="12"/>
      <c r="P183" s="12"/>
    </row>
    <row r="184" spans="13:16">
      <c r="M184" s="12"/>
      <c r="P184" s="12"/>
    </row>
    <row r="185" spans="13:16">
      <c r="M185" s="12"/>
      <c r="P185" s="12"/>
    </row>
    <row r="186" spans="13:16">
      <c r="M186" s="12"/>
      <c r="P186" s="12"/>
    </row>
    <row r="187" spans="13:16">
      <c r="M187" s="12"/>
      <c r="P187" s="12"/>
    </row>
    <row r="188" spans="13:16">
      <c r="M188" s="12"/>
      <c r="P188" s="12"/>
    </row>
    <row r="189" spans="13:16">
      <c r="M189" s="12"/>
      <c r="P189" s="12"/>
    </row>
    <row r="190" spans="13:16">
      <c r="M190" s="12"/>
      <c r="P190" s="12"/>
    </row>
    <row r="191" spans="13:16">
      <c r="M191" s="12"/>
      <c r="P191" s="12"/>
    </row>
    <row r="192" spans="13:16">
      <c r="M192" s="12"/>
      <c r="P192" s="12"/>
    </row>
    <row r="193" spans="13:16">
      <c r="M193" s="12"/>
      <c r="P193" s="12"/>
    </row>
    <row r="194" spans="13:16">
      <c r="M194" s="12"/>
      <c r="P194" s="12"/>
    </row>
    <row r="195" spans="13:16">
      <c r="M195" s="12"/>
      <c r="P195" s="12"/>
    </row>
    <row r="196" spans="13:16">
      <c r="M196" s="12"/>
      <c r="P196" s="12"/>
    </row>
    <row r="197" spans="13:16">
      <c r="M197" s="12"/>
      <c r="P197" s="12"/>
    </row>
    <row r="198" spans="13:16">
      <c r="M198" s="12"/>
      <c r="P198" s="12"/>
    </row>
    <row r="199" spans="13:16">
      <c r="M199" s="12"/>
      <c r="P199" s="12"/>
    </row>
    <row r="200" spans="13:16">
      <c r="M200" s="12"/>
      <c r="P200" s="12"/>
    </row>
    <row r="201" spans="13:16">
      <c r="M201" s="12"/>
      <c r="P201" s="12"/>
    </row>
    <row r="202" spans="13:16">
      <c r="M202" s="12"/>
      <c r="P202" s="12"/>
    </row>
    <row r="203" spans="13:16">
      <c r="M203" s="12"/>
      <c r="P203" s="12"/>
    </row>
    <row r="204" spans="13:16">
      <c r="M204" s="12"/>
      <c r="P204" s="12"/>
    </row>
    <row r="205" spans="13:16">
      <c r="M205" s="12"/>
      <c r="P205" s="12"/>
    </row>
    <row r="206" spans="13:16">
      <c r="M206" s="12"/>
      <c r="P206" s="12"/>
    </row>
    <row r="207" spans="13:16">
      <c r="M207" s="12"/>
      <c r="P207" s="12"/>
    </row>
    <row r="208" spans="13:16">
      <c r="M208" s="12"/>
      <c r="P208" s="12"/>
    </row>
    <row r="209" spans="13:16">
      <c r="M209" s="12"/>
      <c r="P209" s="12"/>
    </row>
    <row r="210" spans="13:16">
      <c r="M210" s="12"/>
      <c r="P210" s="12"/>
    </row>
    <row r="211" spans="13:16">
      <c r="M211" s="12"/>
      <c r="P211" s="12"/>
    </row>
    <row r="212" spans="13:16">
      <c r="M212" s="12"/>
      <c r="P212" s="12"/>
    </row>
    <row r="213" spans="13:16">
      <c r="M213" s="12"/>
      <c r="P213" s="12"/>
    </row>
    <row r="214" spans="13:16">
      <c r="M214" s="12"/>
      <c r="P214" s="12"/>
    </row>
    <row r="215" spans="13:16">
      <c r="M215" s="12"/>
      <c r="P215" s="12"/>
    </row>
    <row r="216" spans="13:16">
      <c r="M216" s="12"/>
      <c r="P216" s="12"/>
    </row>
    <row r="217" spans="13:16">
      <c r="M217" s="12"/>
      <c r="P217" s="12"/>
    </row>
    <row r="218" spans="13:16">
      <c r="M218" s="12"/>
      <c r="P218" s="12"/>
    </row>
    <row r="219" spans="13:16">
      <c r="M219" s="12"/>
      <c r="P219" s="12"/>
    </row>
    <row r="220" spans="13:16">
      <c r="M220" s="12"/>
      <c r="P220" s="12"/>
    </row>
    <row r="221" spans="13:16">
      <c r="M221" s="12"/>
      <c r="P221" s="12"/>
    </row>
    <row r="222" spans="13:16">
      <c r="M222" s="12"/>
      <c r="P222" s="12"/>
    </row>
    <row r="223" spans="13:16">
      <c r="M223" s="12"/>
      <c r="P223" s="12"/>
    </row>
    <row r="224" spans="13:16">
      <c r="M224" s="12"/>
      <c r="P224" s="12"/>
    </row>
    <row r="225" spans="13:16">
      <c r="M225" s="12"/>
      <c r="P225" s="12"/>
    </row>
    <row r="226" spans="13:16">
      <c r="M226" s="12"/>
      <c r="P226" s="12"/>
    </row>
    <row r="227" spans="13:16">
      <c r="M227" s="12"/>
      <c r="P227" s="12"/>
    </row>
    <row r="228" spans="13:16">
      <c r="M228" s="12"/>
      <c r="P228" s="12"/>
    </row>
    <row r="229" spans="13:16">
      <c r="M229" s="12"/>
      <c r="P229" s="12"/>
    </row>
    <row r="230" spans="13:16">
      <c r="M230" s="12"/>
      <c r="P230" s="12"/>
    </row>
    <row r="231" spans="13:16">
      <c r="M231" s="12"/>
      <c r="P231" s="12"/>
    </row>
    <row r="232" spans="13:16">
      <c r="M232" s="12"/>
      <c r="P232" s="12"/>
    </row>
    <row r="233" spans="13:16">
      <c r="M233" s="12"/>
      <c r="P233" s="12"/>
    </row>
    <row r="234" spans="13:16">
      <c r="M234" s="12"/>
      <c r="P234" s="12"/>
    </row>
    <row r="235" spans="13:16">
      <c r="M235" s="12"/>
      <c r="P235" s="12"/>
    </row>
    <row r="236" spans="13:16">
      <c r="M236" s="12"/>
      <c r="P236" s="12"/>
    </row>
    <row r="237" spans="13:16">
      <c r="M237" s="12"/>
      <c r="P237" s="12"/>
    </row>
    <row r="238" spans="13:16">
      <c r="M238" s="12"/>
      <c r="P238" s="12"/>
    </row>
    <row r="239" spans="13:16">
      <c r="M239" s="12"/>
      <c r="P239" s="12"/>
    </row>
    <row r="240" spans="13:16">
      <c r="M240" s="12"/>
      <c r="P240" s="12"/>
    </row>
    <row r="241" spans="13:16">
      <c r="M241" s="12"/>
      <c r="P241" s="12"/>
    </row>
    <row r="242" spans="13:16">
      <c r="M242" s="12"/>
      <c r="P242" s="12"/>
    </row>
    <row r="243" spans="13:16">
      <c r="M243" s="12"/>
      <c r="P243" s="12"/>
    </row>
    <row r="244" spans="13:16">
      <c r="M244" s="12"/>
      <c r="P244" s="12"/>
    </row>
    <row r="245" spans="13:16">
      <c r="M245" s="12"/>
      <c r="P245" s="12"/>
    </row>
    <row r="246" spans="13:16">
      <c r="M246" s="12"/>
      <c r="P246" s="12"/>
    </row>
    <row r="247" spans="13:16">
      <c r="M247" s="12"/>
      <c r="P247" s="12"/>
    </row>
    <row r="248" spans="13:16">
      <c r="M248" s="12"/>
      <c r="P248" s="12"/>
    </row>
    <row r="249" spans="13:16">
      <c r="M249" s="12"/>
      <c r="P249" s="12"/>
    </row>
    <row r="250" spans="13:16">
      <c r="M250" s="12"/>
      <c r="P250" s="12"/>
    </row>
    <row r="251" spans="13:16">
      <c r="M251" s="12"/>
      <c r="P251" s="12"/>
    </row>
    <row r="252" spans="13:16">
      <c r="M252" s="12"/>
      <c r="P252" s="12"/>
    </row>
    <row r="253" spans="13:16">
      <c r="M253" s="12"/>
      <c r="P253" s="12"/>
    </row>
    <row r="254" spans="13:16">
      <c r="M254" s="12"/>
      <c r="P254" s="12"/>
    </row>
    <row r="255" spans="13:16">
      <c r="M255" s="12"/>
      <c r="P255" s="12"/>
    </row>
    <row r="256" spans="13:16">
      <c r="M256" s="12"/>
      <c r="P256" s="12"/>
    </row>
    <row r="257" spans="13:16">
      <c r="M257" s="12"/>
      <c r="P257" s="12"/>
    </row>
    <row r="258" spans="13:16">
      <c r="M258" s="12"/>
      <c r="P258" s="12"/>
    </row>
    <row r="259" spans="13:16">
      <c r="M259" s="12"/>
      <c r="P259" s="12"/>
    </row>
    <row r="260" spans="13:16">
      <c r="M260" s="12"/>
      <c r="P260" s="12"/>
    </row>
    <row r="261" spans="13:16">
      <c r="M261" s="12"/>
      <c r="P261" s="12"/>
    </row>
    <row r="262" spans="13:16">
      <c r="M262" s="12"/>
      <c r="P262" s="12"/>
    </row>
    <row r="263" spans="13:16">
      <c r="M263" s="12"/>
      <c r="P263" s="12"/>
    </row>
    <row r="264" spans="13:16">
      <c r="M264" s="12"/>
      <c r="P264" s="12"/>
    </row>
    <row r="265" spans="13:16">
      <c r="M265" s="12"/>
      <c r="P265" s="12"/>
    </row>
    <row r="266" spans="13:16">
      <c r="M266" s="12"/>
      <c r="P266" s="12"/>
    </row>
    <row r="267" spans="13:16">
      <c r="M267" s="12"/>
      <c r="P267" s="12"/>
    </row>
    <row r="268" spans="13:16">
      <c r="M268" s="12"/>
      <c r="P268" s="12"/>
    </row>
    <row r="269" spans="13:16">
      <c r="M269" s="12"/>
      <c r="P269" s="12"/>
    </row>
    <row r="270" spans="13:16">
      <c r="M270" s="12"/>
      <c r="P270" s="12"/>
    </row>
    <row r="271" spans="13:16">
      <c r="M271" s="12"/>
      <c r="P271" s="12"/>
    </row>
    <row r="272" spans="13:16">
      <c r="M272" s="12"/>
      <c r="P272" s="12"/>
    </row>
    <row r="273" spans="13:16">
      <c r="M273" s="12"/>
      <c r="P273" s="12"/>
    </row>
    <row r="274" spans="13:16">
      <c r="M274" s="12"/>
      <c r="P274" s="12"/>
    </row>
    <row r="275" spans="13:16">
      <c r="M275" s="12"/>
      <c r="P275" s="12"/>
    </row>
    <row r="276" spans="13:16">
      <c r="M276" s="12"/>
      <c r="P276" s="12"/>
    </row>
    <row r="277" spans="13:16">
      <c r="M277" s="12"/>
      <c r="P277" s="12"/>
    </row>
    <row r="278" spans="13:16">
      <c r="M278" s="12"/>
      <c r="P278" s="12"/>
    </row>
    <row r="279" spans="13:16">
      <c r="M279" s="12"/>
      <c r="P279" s="12"/>
    </row>
    <row r="280" spans="13:16">
      <c r="M280" s="12"/>
      <c r="P280" s="12"/>
    </row>
    <row r="281" spans="13:16">
      <c r="M281" s="12"/>
      <c r="P281" s="12"/>
    </row>
    <row r="282" spans="13:16">
      <c r="M282" s="12"/>
      <c r="P282" s="12"/>
    </row>
    <row r="283" spans="13:16">
      <c r="M283" s="12"/>
      <c r="P283" s="12"/>
    </row>
    <row r="284" spans="13:16">
      <c r="M284" s="12"/>
      <c r="P284" s="12"/>
    </row>
    <row r="285" spans="13:16">
      <c r="M285" s="12"/>
      <c r="P285" s="12"/>
    </row>
    <row r="286" spans="13:16">
      <c r="M286" s="12"/>
      <c r="P286" s="12"/>
    </row>
    <row r="287" spans="13:16">
      <c r="M287" s="12"/>
      <c r="P287" s="12"/>
    </row>
    <row r="288" spans="13:16">
      <c r="M288" s="12"/>
      <c r="P288" s="12"/>
    </row>
    <row r="289" spans="13:16">
      <c r="M289" s="12"/>
      <c r="P289" s="12"/>
    </row>
    <row r="290" spans="13:16">
      <c r="M290" s="12"/>
      <c r="P290" s="12"/>
    </row>
    <row r="291" spans="13:16">
      <c r="M291" s="12"/>
      <c r="P291" s="12"/>
    </row>
    <row r="292" spans="13:16">
      <c r="M292" s="12"/>
      <c r="P292" s="12"/>
    </row>
    <row r="293" spans="13:16">
      <c r="M293" s="12"/>
      <c r="P293" s="12"/>
    </row>
    <row r="294" spans="13:16">
      <c r="M294" s="12"/>
      <c r="P294" s="12"/>
    </row>
    <row r="295" spans="13:16">
      <c r="M295" s="12"/>
      <c r="P295" s="12"/>
    </row>
    <row r="296" spans="13:16">
      <c r="M296" s="12"/>
      <c r="P296" s="12"/>
    </row>
    <row r="297" spans="13:16">
      <c r="M297" s="12"/>
      <c r="P297" s="12"/>
    </row>
    <row r="298" spans="13:16">
      <c r="M298" s="12"/>
      <c r="P298" s="12"/>
    </row>
    <row r="299" spans="13:16">
      <c r="M299" s="12"/>
      <c r="P299" s="12"/>
    </row>
    <row r="300" spans="13:16">
      <c r="M300" s="12"/>
      <c r="P300" s="12"/>
    </row>
    <row r="301" spans="13:16">
      <c r="M301" s="12"/>
      <c r="P301" s="12"/>
    </row>
    <row r="302" spans="13:16">
      <c r="M302" s="12"/>
      <c r="P302" s="12"/>
    </row>
    <row r="303" spans="13:16">
      <c r="M303" s="12"/>
      <c r="P303" s="12"/>
    </row>
    <row r="304" spans="13:16">
      <c r="M304" s="12"/>
      <c r="P304" s="12"/>
    </row>
    <row r="305" spans="13:16">
      <c r="M305" s="12"/>
      <c r="P305" s="12"/>
    </row>
    <row r="306" spans="13:16">
      <c r="M306" s="12"/>
      <c r="P306" s="12"/>
    </row>
    <row r="307" spans="13:16">
      <c r="M307" s="12"/>
      <c r="P307" s="12"/>
    </row>
    <row r="308" spans="13:16">
      <c r="M308" s="12"/>
      <c r="P308" s="12"/>
    </row>
    <row r="309" spans="13:16">
      <c r="M309" s="12"/>
      <c r="P309" s="12"/>
    </row>
    <row r="310" spans="13:16">
      <c r="M310" s="12"/>
      <c r="P310" s="12"/>
    </row>
    <row r="311" spans="13:16">
      <c r="M311" s="12"/>
      <c r="P311" s="12"/>
    </row>
    <row r="312" spans="13:16">
      <c r="M312" s="12"/>
      <c r="P312" s="12"/>
    </row>
    <row r="313" spans="13:16">
      <c r="M313" s="12"/>
      <c r="P313" s="12"/>
    </row>
    <row r="314" spans="13:16">
      <c r="M314" s="12"/>
      <c r="P314" s="12"/>
    </row>
    <row r="315" spans="13:16">
      <c r="M315" s="12"/>
      <c r="P315" s="12"/>
    </row>
    <row r="316" spans="13:16">
      <c r="M316" s="12"/>
      <c r="P316" s="12"/>
    </row>
    <row r="317" spans="13:16">
      <c r="M317" s="12"/>
      <c r="P317" s="12"/>
    </row>
    <row r="318" spans="13:16">
      <c r="M318" s="12"/>
      <c r="P318" s="12"/>
    </row>
    <row r="319" spans="13:16">
      <c r="M319" s="12"/>
      <c r="P319" s="12"/>
    </row>
    <row r="320" spans="13:16">
      <c r="M320" s="12"/>
      <c r="P320" s="12"/>
    </row>
    <row r="321" spans="13:16">
      <c r="M321" s="12"/>
      <c r="P321" s="12"/>
    </row>
    <row r="322" spans="13:16">
      <c r="M322" s="12"/>
      <c r="P322" s="12"/>
    </row>
    <row r="323" spans="13:16">
      <c r="M323" s="12"/>
      <c r="P323" s="12"/>
    </row>
    <row r="324" spans="13:16">
      <c r="M324" s="12"/>
      <c r="P324" s="12"/>
    </row>
    <row r="325" spans="13:16">
      <c r="M325" s="12"/>
      <c r="P325" s="12"/>
    </row>
    <row r="326" spans="13:16">
      <c r="M326" s="12"/>
      <c r="P326" s="12"/>
    </row>
    <row r="327" spans="13:16">
      <c r="M327" s="12"/>
      <c r="P327" s="12"/>
    </row>
    <row r="328" spans="13:16">
      <c r="M328" s="12"/>
      <c r="P328" s="12"/>
    </row>
    <row r="329" spans="13:16">
      <c r="M329" s="12"/>
      <c r="P329" s="12"/>
    </row>
    <row r="330" spans="13:16">
      <c r="M330" s="12"/>
      <c r="P330" s="12"/>
    </row>
    <row r="331" spans="13:16">
      <c r="M331" s="12"/>
      <c r="P331" s="12"/>
    </row>
    <row r="332" spans="13:16">
      <c r="M332" s="12"/>
      <c r="P332" s="12"/>
    </row>
    <row r="333" spans="13:16">
      <c r="M333" s="12"/>
      <c r="P333" s="12"/>
    </row>
    <row r="334" spans="13:16">
      <c r="M334" s="12"/>
      <c r="P334" s="12"/>
    </row>
    <row r="335" spans="13:16">
      <c r="M335" s="12"/>
      <c r="P335" s="12"/>
    </row>
    <row r="336" spans="13:16">
      <c r="M336" s="12"/>
      <c r="P336" s="12"/>
    </row>
    <row r="337" spans="13:16">
      <c r="M337" s="12"/>
      <c r="P337" s="12"/>
    </row>
    <row r="338" spans="13:16">
      <c r="M338" s="12"/>
      <c r="P338" s="12"/>
    </row>
    <row r="339" spans="13:16">
      <c r="M339" s="12"/>
      <c r="P339" s="12"/>
    </row>
    <row r="340" spans="13:16">
      <c r="M340" s="12"/>
      <c r="P340" s="12"/>
    </row>
    <row r="341" spans="13:16">
      <c r="M341" s="12"/>
      <c r="P341" s="12"/>
    </row>
    <row r="342" spans="13:16">
      <c r="M342" s="12"/>
      <c r="P342" s="12"/>
    </row>
    <row r="343" spans="13:16">
      <c r="M343" s="12"/>
      <c r="P343" s="12"/>
    </row>
    <row r="344" spans="13:16">
      <c r="M344" s="12"/>
      <c r="P344" s="12"/>
    </row>
    <row r="345" spans="13:16">
      <c r="M345" s="12"/>
      <c r="P345" s="12"/>
    </row>
    <row r="346" spans="13:16">
      <c r="M346" s="12"/>
      <c r="P346" s="12"/>
    </row>
    <row r="347" spans="13:16">
      <c r="M347" s="12"/>
      <c r="P347" s="12"/>
    </row>
    <row r="348" spans="13:16">
      <c r="M348" s="12"/>
      <c r="P348" s="12"/>
    </row>
    <row r="349" spans="13:16">
      <c r="M349" s="12"/>
      <c r="P349" s="12"/>
    </row>
    <row r="350" spans="13:16">
      <c r="M350" s="12"/>
      <c r="P350" s="12"/>
    </row>
    <row r="351" spans="13:16">
      <c r="M351" s="12"/>
      <c r="P351" s="12"/>
    </row>
    <row r="352" spans="13:16">
      <c r="M352" s="12"/>
      <c r="P352" s="12"/>
    </row>
    <row r="353" spans="13:16">
      <c r="M353" s="12"/>
      <c r="P353" s="12"/>
    </row>
    <row r="354" spans="13:16">
      <c r="M354" s="12"/>
      <c r="P354" s="12"/>
    </row>
    <row r="355" spans="13:16">
      <c r="M355" s="12"/>
      <c r="P355" s="12"/>
    </row>
    <row r="356" spans="13:16">
      <c r="M356" s="12"/>
      <c r="P356" s="12"/>
    </row>
    <row r="357" spans="13:16">
      <c r="M357" s="12"/>
      <c r="P357" s="12"/>
    </row>
    <row r="358" spans="13:16">
      <c r="M358" s="12"/>
      <c r="P358" s="12"/>
    </row>
    <row r="359" spans="13:16">
      <c r="M359" s="12"/>
      <c r="P359" s="12"/>
    </row>
    <row r="360" spans="13:16">
      <c r="M360" s="12"/>
      <c r="P360" s="12"/>
    </row>
    <row r="361" spans="13:16">
      <c r="M361" s="12"/>
      <c r="P361" s="12"/>
    </row>
    <row r="362" spans="13:16">
      <c r="M362" s="12"/>
      <c r="P362" s="12"/>
    </row>
    <row r="363" spans="13:16">
      <c r="M363" s="12"/>
      <c r="P363" s="12"/>
    </row>
    <row r="364" spans="13:16">
      <c r="M364" s="12"/>
      <c r="P364" s="12"/>
    </row>
    <row r="365" spans="13:16">
      <c r="M365" s="12"/>
      <c r="P365" s="12"/>
    </row>
    <row r="366" spans="13:16">
      <c r="M366" s="12"/>
      <c r="P366" s="12"/>
    </row>
    <row r="367" spans="13:16">
      <c r="M367" s="12"/>
      <c r="P367" s="12"/>
    </row>
    <row r="368" spans="13:16">
      <c r="M368" s="12"/>
      <c r="P368" s="12"/>
    </row>
    <row r="369" spans="13:16">
      <c r="M369" s="12"/>
      <c r="P369" s="12"/>
    </row>
    <row r="370" spans="13:16">
      <c r="M370" s="12"/>
      <c r="P370" s="12"/>
    </row>
    <row r="371" spans="13:16">
      <c r="M371" s="12"/>
      <c r="P371" s="12"/>
    </row>
    <row r="372" spans="13:16">
      <c r="M372" s="12"/>
      <c r="P372" s="12"/>
    </row>
    <row r="373" spans="13:16">
      <c r="M373" s="12"/>
      <c r="P373" s="12"/>
    </row>
    <row r="374" spans="13:16">
      <c r="M374" s="12"/>
      <c r="P374" s="12"/>
    </row>
    <row r="375" spans="13:16">
      <c r="M375" s="12"/>
      <c r="P375" s="12"/>
    </row>
    <row r="376" spans="13:16">
      <c r="M376" s="12"/>
      <c r="P376" s="12"/>
    </row>
    <row r="377" spans="13:16">
      <c r="M377" s="12"/>
      <c r="P377" s="12"/>
    </row>
    <row r="378" spans="13:16">
      <c r="M378" s="12"/>
      <c r="P378" s="12"/>
    </row>
    <row r="379" spans="13:16">
      <c r="M379" s="12"/>
      <c r="P379" s="12"/>
    </row>
    <row r="380" spans="13:16">
      <c r="M380" s="12"/>
      <c r="P380" s="12"/>
    </row>
    <row r="381" spans="13:16">
      <c r="M381" s="12"/>
      <c r="P381" s="12"/>
    </row>
    <row r="382" spans="13:16">
      <c r="M382" s="12"/>
      <c r="P382" s="12"/>
    </row>
    <row r="383" spans="13:16">
      <c r="M383" s="12"/>
      <c r="P383" s="12"/>
    </row>
    <row r="384" spans="13:16">
      <c r="M384" s="12"/>
      <c r="P384" s="12"/>
    </row>
    <row r="385" spans="13:16">
      <c r="M385" s="12"/>
      <c r="P385" s="12"/>
    </row>
    <row r="386" spans="13:16">
      <c r="M386" s="12"/>
      <c r="P386" s="12"/>
    </row>
    <row r="387" spans="13:16">
      <c r="M387" s="12"/>
      <c r="P387" s="12"/>
    </row>
    <row r="388" spans="13:16">
      <c r="M388" s="12"/>
      <c r="P388" s="12"/>
    </row>
    <row r="389" spans="13:16">
      <c r="M389" s="12"/>
      <c r="P389" s="12"/>
    </row>
    <row r="390" spans="13:16">
      <c r="M390" s="12"/>
      <c r="P390" s="12"/>
    </row>
    <row r="391" spans="13:16">
      <c r="M391" s="12"/>
      <c r="P391" s="12"/>
    </row>
    <row r="392" spans="13:16">
      <c r="M392" s="12"/>
      <c r="P392" s="12"/>
    </row>
    <row r="393" spans="13:16">
      <c r="M393" s="12"/>
      <c r="P393" s="12"/>
    </row>
    <row r="394" spans="13:16">
      <c r="M394" s="12"/>
      <c r="P394" s="12"/>
    </row>
    <row r="395" spans="13:16">
      <c r="M395" s="12"/>
      <c r="P395" s="12"/>
    </row>
    <row r="396" spans="13:16">
      <c r="M396" s="12"/>
      <c r="P396" s="12"/>
    </row>
    <row r="397" spans="13:16">
      <c r="M397" s="12"/>
      <c r="P397" s="12"/>
    </row>
    <row r="398" spans="13:16">
      <c r="M398" s="12"/>
      <c r="P398" s="12"/>
    </row>
    <row r="399" spans="13:16">
      <c r="M399" s="12"/>
      <c r="P399" s="12"/>
    </row>
    <row r="400" spans="13:16">
      <c r="M400" s="12"/>
      <c r="P400" s="12"/>
    </row>
    <row r="401" spans="13:16">
      <c r="M401" s="12"/>
      <c r="P401" s="12"/>
    </row>
    <row r="402" spans="13:16">
      <c r="M402" s="12"/>
      <c r="P402" s="12"/>
    </row>
    <row r="403" spans="13:16">
      <c r="M403" s="12"/>
      <c r="P403" s="12"/>
    </row>
    <row r="404" spans="13:16">
      <c r="M404" s="12"/>
      <c r="P404" s="12"/>
    </row>
    <row r="405" spans="13:16">
      <c r="M405" s="12"/>
      <c r="P405" s="12"/>
    </row>
    <row r="406" spans="13:16">
      <c r="M406" s="12"/>
      <c r="P406" s="12"/>
    </row>
    <row r="407" spans="13:16">
      <c r="M407" s="12"/>
      <c r="P407" s="12"/>
    </row>
    <row r="408" spans="13:16">
      <c r="M408" s="12"/>
      <c r="P408" s="12"/>
    </row>
    <row r="409" spans="13:16">
      <c r="M409" s="12"/>
      <c r="P409" s="12"/>
    </row>
    <row r="410" spans="13:16">
      <c r="M410" s="12"/>
      <c r="P410" s="12"/>
    </row>
    <row r="411" spans="13:16">
      <c r="M411" s="12"/>
      <c r="P411" s="12"/>
    </row>
    <row r="412" spans="13:16">
      <c r="M412" s="12"/>
      <c r="P412" s="12"/>
    </row>
    <row r="413" spans="13:16">
      <c r="M413" s="12"/>
      <c r="P413" s="12"/>
    </row>
    <row r="414" spans="13:16">
      <c r="M414" s="12"/>
      <c r="P414" s="12"/>
    </row>
    <row r="415" spans="13:16">
      <c r="M415" s="12"/>
      <c r="P415" s="12"/>
    </row>
    <row r="416" spans="13:16">
      <c r="M416" s="12"/>
      <c r="P416" s="12"/>
    </row>
    <row r="417" spans="13:16">
      <c r="M417" s="12"/>
      <c r="P417" s="12"/>
    </row>
    <row r="418" spans="13:16">
      <c r="M418" s="12"/>
      <c r="P418" s="12"/>
    </row>
    <row r="419" spans="13:16">
      <c r="M419" s="12"/>
      <c r="P419" s="12"/>
    </row>
    <row r="420" spans="13:16">
      <c r="M420" s="12"/>
      <c r="P420" s="12"/>
    </row>
    <row r="421" spans="13:16">
      <c r="M421" s="12"/>
      <c r="P421" s="12"/>
    </row>
    <row r="422" spans="13:16">
      <c r="M422" s="12"/>
      <c r="P422" s="12"/>
    </row>
    <row r="423" spans="13:16">
      <c r="M423" s="12"/>
      <c r="P423" s="12"/>
    </row>
    <row r="424" spans="13:16">
      <c r="M424" s="12"/>
      <c r="P424" s="12"/>
    </row>
    <row r="425" spans="13:16">
      <c r="M425" s="12"/>
      <c r="P425" s="12"/>
    </row>
    <row r="426" spans="13:16">
      <c r="M426" s="12"/>
      <c r="P426" s="12"/>
    </row>
    <row r="427" spans="13:16">
      <c r="M427" s="12"/>
      <c r="P427" s="12"/>
    </row>
    <row r="428" spans="13:16">
      <c r="M428" s="12"/>
      <c r="P428" s="12"/>
    </row>
    <row r="429" spans="13:16">
      <c r="M429" s="12"/>
      <c r="P429" s="12"/>
    </row>
    <row r="430" spans="13:16">
      <c r="M430" s="12"/>
      <c r="P430" s="12"/>
    </row>
    <row r="431" spans="13:16">
      <c r="M431" s="12"/>
      <c r="P431" s="12"/>
    </row>
    <row r="432" spans="13:16">
      <c r="M432" s="12"/>
      <c r="P432" s="12"/>
    </row>
    <row r="433" spans="13:16">
      <c r="M433" s="12"/>
      <c r="P433" s="12"/>
    </row>
    <row r="434" spans="13:16">
      <c r="M434" s="12"/>
      <c r="P434" s="12"/>
    </row>
    <row r="435" spans="13:16">
      <c r="M435" s="12"/>
      <c r="P435" s="12"/>
    </row>
    <row r="436" spans="13:16">
      <c r="M436" s="12"/>
      <c r="P436" s="12"/>
    </row>
    <row r="437" spans="13:16">
      <c r="M437" s="12"/>
      <c r="P437" s="12"/>
    </row>
    <row r="438" spans="13:16">
      <c r="M438" s="12"/>
      <c r="P438" s="12"/>
    </row>
    <row r="439" spans="13:16">
      <c r="M439" s="12"/>
      <c r="P439" s="12"/>
    </row>
    <row r="440" spans="13:16">
      <c r="M440" s="12"/>
      <c r="P440" s="12"/>
    </row>
    <row r="441" spans="13:16">
      <c r="M441" s="12"/>
      <c r="P441" s="12"/>
    </row>
    <row r="442" spans="13:16">
      <c r="M442" s="12"/>
      <c r="P442" s="12"/>
    </row>
    <row r="443" spans="13:16">
      <c r="M443" s="12"/>
      <c r="P443" s="12"/>
    </row>
    <row r="444" spans="13:16">
      <c r="M444" s="12"/>
      <c r="P444" s="12"/>
    </row>
    <row r="445" spans="13:16">
      <c r="M445" s="12"/>
      <c r="P445" s="12"/>
    </row>
    <row r="446" spans="13:16">
      <c r="M446" s="12"/>
      <c r="P446" s="12"/>
    </row>
    <row r="447" spans="13:16">
      <c r="M447" s="12"/>
      <c r="P447" s="12"/>
    </row>
    <row r="448" spans="13:16">
      <c r="M448" s="12"/>
      <c r="P448" s="12"/>
    </row>
    <row r="449" spans="13:16">
      <c r="M449" s="12"/>
      <c r="P449" s="12"/>
    </row>
    <row r="450" spans="13:16">
      <c r="M450" s="12"/>
      <c r="P450" s="12"/>
    </row>
    <row r="451" spans="13:16">
      <c r="M451" s="12"/>
      <c r="P451" s="12"/>
    </row>
    <row r="452" spans="13:16">
      <c r="M452" s="12"/>
      <c r="P452" s="12"/>
    </row>
    <row r="453" spans="13:16">
      <c r="M453" s="12"/>
      <c r="P453" s="12"/>
    </row>
    <row r="454" spans="13:16">
      <c r="M454" s="12"/>
      <c r="P454" s="12"/>
    </row>
    <row r="455" spans="13:16">
      <c r="M455" s="12"/>
      <c r="P455" s="12"/>
    </row>
    <row r="456" spans="13:16">
      <c r="M456" s="12"/>
      <c r="P456" s="12"/>
    </row>
    <row r="457" spans="13:16">
      <c r="M457" s="12"/>
      <c r="P457" s="12"/>
    </row>
    <row r="458" spans="13:16">
      <c r="M458" s="12"/>
      <c r="P458" s="12"/>
    </row>
    <row r="459" spans="13:16">
      <c r="M459" s="12"/>
      <c r="P459" s="12"/>
    </row>
    <row r="460" spans="13:16">
      <c r="M460" s="12"/>
      <c r="P460" s="12"/>
    </row>
    <row r="461" spans="13:16">
      <c r="M461" s="12"/>
      <c r="P461" s="12"/>
    </row>
    <row r="462" spans="13:16">
      <c r="M462" s="12"/>
      <c r="P462" s="12"/>
    </row>
    <row r="463" spans="13:16">
      <c r="M463" s="12"/>
      <c r="P463" s="12"/>
    </row>
    <row r="464" spans="13:16">
      <c r="M464" s="12"/>
      <c r="P464" s="12"/>
    </row>
    <row r="465" spans="13:16">
      <c r="M465" s="12"/>
      <c r="P465" s="12"/>
    </row>
    <row r="466" spans="13:16">
      <c r="M466" s="12"/>
      <c r="P466" s="12"/>
    </row>
    <row r="467" spans="13:16">
      <c r="M467" s="12"/>
      <c r="P467" s="12"/>
    </row>
    <row r="468" spans="13:16">
      <c r="M468" s="12"/>
      <c r="P468" s="12"/>
    </row>
    <row r="469" spans="13:16">
      <c r="M469" s="12"/>
      <c r="P469" s="12"/>
    </row>
    <row r="470" spans="13:16">
      <c r="M470" s="12"/>
      <c r="P470" s="12"/>
    </row>
    <row r="471" spans="13:16">
      <c r="M471" s="12"/>
      <c r="P471" s="12"/>
    </row>
    <row r="472" spans="13:16">
      <c r="M472" s="12"/>
      <c r="P472" s="12"/>
    </row>
    <row r="473" spans="13:16">
      <c r="M473" s="12"/>
      <c r="P473" s="12"/>
    </row>
    <row r="474" spans="13:16">
      <c r="M474" s="12"/>
      <c r="P474" s="12"/>
    </row>
    <row r="475" spans="13:16">
      <c r="M475" s="12"/>
      <c r="P475" s="12"/>
    </row>
    <row r="476" spans="13:16">
      <c r="M476" s="12"/>
      <c r="P476" s="12"/>
    </row>
    <row r="477" spans="13:16">
      <c r="M477" s="12"/>
      <c r="P477" s="12"/>
    </row>
    <row r="478" spans="13:16">
      <c r="M478" s="12"/>
      <c r="P478" s="12"/>
    </row>
    <row r="479" spans="13:16">
      <c r="M479" s="12"/>
      <c r="P479" s="12"/>
    </row>
    <row r="480" spans="13:16">
      <c r="M480" s="12"/>
      <c r="P480" s="12"/>
    </row>
    <row r="481" spans="13:16">
      <c r="M481" s="12"/>
      <c r="P481" s="12"/>
    </row>
    <row r="482" spans="13:16">
      <c r="M482" s="12"/>
      <c r="P482" s="12"/>
    </row>
    <row r="483" spans="13:16">
      <c r="M483" s="12"/>
      <c r="P483" s="12"/>
    </row>
    <row r="484" spans="13:16">
      <c r="M484" s="12"/>
      <c r="P484" s="12"/>
    </row>
    <row r="485" spans="13:16">
      <c r="M485" s="12"/>
      <c r="P485" s="12"/>
    </row>
    <row r="486" spans="13:16">
      <c r="M486" s="12"/>
      <c r="P486" s="12"/>
    </row>
    <row r="487" spans="13:16">
      <c r="M487" s="12"/>
      <c r="P487" s="12"/>
    </row>
    <row r="488" spans="13:16">
      <c r="M488" s="12"/>
      <c r="P488" s="12"/>
    </row>
    <row r="489" spans="13:16">
      <c r="M489" s="12"/>
      <c r="P489" s="12"/>
    </row>
    <row r="490" spans="13:16">
      <c r="M490" s="12"/>
      <c r="P490" s="12"/>
    </row>
    <row r="491" spans="13:16">
      <c r="M491" s="12"/>
      <c r="P491" s="12"/>
    </row>
    <row r="492" spans="13:16">
      <c r="M492" s="12"/>
      <c r="P492" s="12"/>
    </row>
    <row r="493" spans="13:16">
      <c r="M493" s="12"/>
      <c r="P493" s="12"/>
    </row>
    <row r="494" spans="13:16">
      <c r="M494" s="12"/>
      <c r="P494" s="12"/>
    </row>
    <row r="495" spans="13:16">
      <c r="M495" s="12"/>
      <c r="P495" s="12"/>
    </row>
    <row r="496" spans="13:16">
      <c r="M496" s="12"/>
      <c r="P496" s="12"/>
    </row>
    <row r="497" spans="13:16">
      <c r="M497" s="12"/>
      <c r="P497" s="12"/>
    </row>
    <row r="498" spans="13:16">
      <c r="M498" s="12"/>
      <c r="P498" s="12"/>
    </row>
    <row r="499" spans="13:16">
      <c r="M499" s="12"/>
      <c r="P499" s="12"/>
    </row>
    <row r="500" spans="13:16">
      <c r="M500" s="12"/>
      <c r="P500" s="12"/>
    </row>
    <row r="501" spans="13:16">
      <c r="M501" s="12"/>
      <c r="P501" s="12"/>
    </row>
    <row r="502" spans="13:16">
      <c r="M502" s="12"/>
      <c r="P502" s="12"/>
    </row>
    <row r="503" spans="13:16">
      <c r="M503" s="12"/>
      <c r="P503" s="12"/>
    </row>
    <row r="504" spans="13:16">
      <c r="M504" s="12"/>
      <c r="P504" s="12"/>
    </row>
    <row r="505" spans="13:16">
      <c r="M505" s="12"/>
      <c r="P505" s="12"/>
    </row>
    <row r="506" spans="13:16">
      <c r="M506" s="12"/>
      <c r="P506" s="12"/>
    </row>
    <row r="507" spans="13:16">
      <c r="M507" s="12"/>
      <c r="P507" s="12"/>
    </row>
    <row r="508" spans="13:16">
      <c r="M508" s="12"/>
      <c r="P508" s="12"/>
    </row>
    <row r="509" spans="13:16">
      <c r="M509" s="12"/>
      <c r="P509" s="12"/>
    </row>
    <row r="510" spans="13:16">
      <c r="M510" s="12"/>
      <c r="P510" s="12"/>
    </row>
    <row r="511" spans="13:16">
      <c r="M511" s="12"/>
      <c r="P511" s="12"/>
    </row>
    <row r="512" spans="13:16">
      <c r="M512" s="12"/>
      <c r="P512" s="12"/>
    </row>
    <row r="513" spans="13:16">
      <c r="M513" s="12"/>
      <c r="P513" s="12"/>
    </row>
    <row r="514" spans="13:16">
      <c r="M514" s="12"/>
      <c r="P514" s="12"/>
    </row>
    <row r="515" spans="13:16">
      <c r="M515" s="12"/>
      <c r="P515" s="12"/>
    </row>
    <row r="516" spans="13:16">
      <c r="M516" s="12"/>
      <c r="P516" s="12"/>
    </row>
    <row r="517" spans="13:16">
      <c r="M517" s="12"/>
      <c r="P517" s="12"/>
    </row>
    <row r="518" spans="13:16">
      <c r="M518" s="12"/>
      <c r="P518" s="12"/>
    </row>
    <row r="519" spans="13:16">
      <c r="M519" s="12"/>
      <c r="P519" s="12"/>
    </row>
    <row r="520" spans="13:16">
      <c r="M520" s="12"/>
      <c r="P520" s="12"/>
    </row>
    <row r="521" spans="13:16">
      <c r="M521" s="12"/>
      <c r="P521" s="12"/>
    </row>
    <row r="522" spans="13:16">
      <c r="M522" s="12"/>
      <c r="P522" s="12"/>
    </row>
    <row r="523" spans="13:16">
      <c r="M523" s="12"/>
      <c r="P523" s="12"/>
    </row>
    <row r="524" spans="13:16">
      <c r="M524" s="12"/>
      <c r="P524" s="12"/>
    </row>
    <row r="525" spans="13:16">
      <c r="M525" s="12"/>
      <c r="P525" s="12"/>
    </row>
    <row r="526" spans="13:16">
      <c r="M526" s="12"/>
      <c r="P526" s="12"/>
    </row>
    <row r="527" spans="13:16">
      <c r="M527" s="12"/>
      <c r="P527" s="12"/>
    </row>
    <row r="528" spans="13:16">
      <c r="M528" s="12"/>
      <c r="P528" s="12"/>
    </row>
    <row r="529" spans="13:16">
      <c r="M529" s="12"/>
      <c r="P529" s="12"/>
    </row>
    <row r="530" spans="13:16">
      <c r="M530" s="12"/>
      <c r="P530" s="12"/>
    </row>
    <row r="531" spans="13:16">
      <c r="M531" s="12"/>
      <c r="P531" s="12"/>
    </row>
    <row r="532" spans="13:16">
      <c r="M532" s="12"/>
      <c r="P532" s="12"/>
    </row>
    <row r="533" spans="13:16">
      <c r="M533" s="12"/>
      <c r="P533" s="12"/>
    </row>
    <row r="534" spans="13:16">
      <c r="M534" s="12"/>
      <c r="P534" s="12"/>
    </row>
    <row r="535" spans="13:16">
      <c r="M535" s="12"/>
      <c r="P535" s="12"/>
    </row>
    <row r="536" spans="13:16">
      <c r="M536" s="12"/>
      <c r="P536" s="12"/>
    </row>
    <row r="537" spans="13:16">
      <c r="M537" s="12"/>
      <c r="P537" s="12"/>
    </row>
    <row r="538" spans="13:16">
      <c r="M538" s="12"/>
      <c r="P538" s="12"/>
    </row>
    <row r="539" spans="13:16">
      <c r="M539" s="12"/>
      <c r="P539" s="12"/>
    </row>
    <row r="540" spans="13:16">
      <c r="M540" s="12"/>
      <c r="P540" s="12"/>
    </row>
    <row r="541" spans="13:16">
      <c r="M541" s="12"/>
      <c r="P541" s="12"/>
    </row>
    <row r="542" spans="13:16">
      <c r="M542" s="12"/>
      <c r="P542" s="12"/>
    </row>
    <row r="543" spans="13:16">
      <c r="M543" s="12"/>
      <c r="P543" s="12"/>
    </row>
    <row r="544" spans="13:16">
      <c r="M544" s="12"/>
      <c r="P544" s="12"/>
    </row>
    <row r="545" spans="13:16">
      <c r="M545" s="12"/>
      <c r="P545" s="12"/>
    </row>
    <row r="546" spans="13:16">
      <c r="M546" s="12"/>
      <c r="P546" s="12"/>
    </row>
    <row r="547" spans="13:16">
      <c r="M547" s="12"/>
      <c r="P547" s="12"/>
    </row>
    <row r="548" spans="13:16">
      <c r="M548" s="12"/>
      <c r="P548" s="12"/>
    </row>
    <row r="549" spans="13:16">
      <c r="M549" s="12"/>
      <c r="P549" s="12"/>
    </row>
    <row r="550" spans="13:16">
      <c r="M550" s="12"/>
      <c r="P550" s="12"/>
    </row>
    <row r="551" spans="13:16">
      <c r="M551" s="12"/>
      <c r="P551" s="12"/>
    </row>
    <row r="552" spans="13:16">
      <c r="M552" s="12"/>
      <c r="P552" s="12"/>
    </row>
    <row r="553" spans="13:16">
      <c r="M553" s="12"/>
      <c r="P553" s="12"/>
    </row>
    <row r="554" spans="13:16">
      <c r="M554" s="12"/>
      <c r="P554" s="12"/>
    </row>
    <row r="555" spans="13:16">
      <c r="M555" s="12"/>
      <c r="P555" s="12"/>
    </row>
    <row r="556" spans="13:16">
      <c r="M556" s="12"/>
      <c r="P556" s="12"/>
    </row>
    <row r="557" spans="13:16">
      <c r="M557" s="12"/>
      <c r="P557" s="12"/>
    </row>
    <row r="558" spans="13:16">
      <c r="M558" s="12"/>
      <c r="P558" s="12"/>
    </row>
    <row r="559" spans="13:16">
      <c r="M559" s="12"/>
      <c r="P559" s="12"/>
    </row>
    <row r="560" spans="13:16">
      <c r="M560" s="12"/>
      <c r="P560" s="12"/>
    </row>
    <row r="561" spans="13:16">
      <c r="M561" s="12"/>
      <c r="P561" s="12"/>
    </row>
    <row r="562" spans="13:16">
      <c r="M562" s="12"/>
      <c r="P562" s="12"/>
    </row>
    <row r="563" spans="13:16">
      <c r="M563" s="12"/>
      <c r="P563" s="12"/>
    </row>
    <row r="564" spans="13:16">
      <c r="M564" s="12"/>
      <c r="P564" s="12"/>
    </row>
    <row r="565" spans="13:16">
      <c r="M565" s="12"/>
      <c r="P565" s="12"/>
    </row>
    <row r="566" spans="13:16">
      <c r="M566" s="12"/>
      <c r="P566" s="12"/>
    </row>
    <row r="567" spans="13:16">
      <c r="M567" s="12"/>
      <c r="P567" s="12"/>
    </row>
    <row r="568" spans="13:16">
      <c r="M568" s="12"/>
      <c r="P568" s="12"/>
    </row>
    <row r="569" spans="13:16">
      <c r="M569" s="12"/>
      <c r="P569" s="12"/>
    </row>
    <row r="570" spans="13:16">
      <c r="M570" s="12"/>
      <c r="P570" s="12"/>
    </row>
    <row r="571" spans="13:16">
      <c r="M571" s="12"/>
      <c r="P571" s="12"/>
    </row>
    <row r="572" spans="13:16">
      <c r="M572" s="12"/>
      <c r="P572" s="12"/>
    </row>
    <row r="573" spans="13:16">
      <c r="M573" s="12"/>
      <c r="P573" s="12"/>
    </row>
    <row r="574" spans="13:16">
      <c r="M574" s="12"/>
      <c r="P574" s="12"/>
    </row>
    <row r="575" spans="13:16">
      <c r="M575" s="12"/>
      <c r="P575" s="12"/>
    </row>
    <row r="576" spans="13:16">
      <c r="M576" s="12"/>
      <c r="P576" s="12"/>
    </row>
    <row r="577" spans="13:16">
      <c r="M577" s="12"/>
      <c r="P577" s="12"/>
    </row>
    <row r="578" spans="13:16">
      <c r="M578" s="12"/>
      <c r="P578" s="12"/>
    </row>
    <row r="579" spans="13:16">
      <c r="M579" s="12"/>
      <c r="P579" s="12"/>
    </row>
    <row r="580" spans="13:16">
      <c r="M580" s="12"/>
      <c r="P580" s="12"/>
    </row>
    <row r="581" spans="13:16">
      <c r="M581" s="12"/>
      <c r="P581" s="12"/>
    </row>
    <row r="582" spans="13:16">
      <c r="M582" s="12"/>
      <c r="P582" s="12"/>
    </row>
    <row r="583" spans="13:16">
      <c r="M583" s="12"/>
      <c r="P583" s="12"/>
    </row>
    <row r="584" spans="13:16">
      <c r="M584" s="12"/>
      <c r="P584" s="12"/>
    </row>
    <row r="585" spans="13:16">
      <c r="M585" s="12"/>
      <c r="P585" s="12"/>
    </row>
    <row r="586" spans="13:16">
      <c r="M586" s="12"/>
      <c r="P586" s="12"/>
    </row>
    <row r="587" spans="13:16">
      <c r="M587" s="12"/>
      <c r="P587" s="12"/>
    </row>
    <row r="588" spans="13:16">
      <c r="M588" s="12"/>
      <c r="P588" s="12"/>
    </row>
    <row r="589" spans="13:16">
      <c r="M589" s="12"/>
      <c r="P589" s="12"/>
    </row>
    <row r="590" spans="13:16">
      <c r="M590" s="12"/>
      <c r="P590" s="12"/>
    </row>
    <row r="591" spans="13:16">
      <c r="M591" s="12"/>
      <c r="P591" s="12"/>
    </row>
    <row r="592" spans="13:16">
      <c r="M592" s="12"/>
      <c r="P592" s="12"/>
    </row>
    <row r="593" spans="13:16">
      <c r="M593" s="12"/>
      <c r="P593" s="12"/>
    </row>
    <row r="594" spans="13:16">
      <c r="M594" s="12"/>
      <c r="P594" s="12"/>
    </row>
    <row r="595" spans="13:16">
      <c r="M595" s="12"/>
      <c r="P595" s="12"/>
    </row>
    <row r="596" spans="13:16">
      <c r="M596" s="12"/>
      <c r="P596" s="12"/>
    </row>
    <row r="597" spans="13:16">
      <c r="M597" s="12"/>
      <c r="P597" s="12"/>
    </row>
    <row r="598" spans="13:16">
      <c r="M598" s="12"/>
      <c r="P598" s="12"/>
    </row>
    <row r="599" spans="13:16">
      <c r="M599" s="12"/>
      <c r="P599" s="12"/>
    </row>
    <row r="600" spans="13:16">
      <c r="M600" s="12"/>
      <c r="P600" s="12"/>
    </row>
    <row r="601" spans="13:16">
      <c r="M601" s="12"/>
      <c r="P601" s="12"/>
    </row>
    <row r="602" spans="13:16">
      <c r="M602" s="12"/>
      <c r="P602" s="12"/>
    </row>
    <row r="603" spans="13:16">
      <c r="M603" s="12"/>
      <c r="P603" s="12"/>
    </row>
    <row r="604" spans="13:16">
      <c r="M604" s="12"/>
      <c r="P604" s="12"/>
    </row>
    <row r="605" spans="13:16">
      <c r="M605" s="12"/>
      <c r="P605" s="12"/>
    </row>
    <row r="606" spans="13:16">
      <c r="M606" s="12"/>
      <c r="P606" s="12"/>
    </row>
    <row r="607" spans="13:16">
      <c r="M607" s="12"/>
      <c r="P607" s="12"/>
    </row>
    <row r="608" spans="13:16">
      <c r="M608" s="12"/>
      <c r="P608" s="12"/>
    </row>
    <row r="609" spans="13:16">
      <c r="M609" s="12"/>
      <c r="P609" s="12"/>
    </row>
    <row r="610" spans="13:16">
      <c r="M610" s="12"/>
      <c r="P610" s="12"/>
    </row>
    <row r="611" spans="13:16">
      <c r="M611" s="12"/>
      <c r="P611" s="12"/>
    </row>
    <row r="612" spans="13:16">
      <c r="M612" s="12"/>
      <c r="P612" s="12"/>
    </row>
    <row r="613" spans="13:16">
      <c r="M613" s="12"/>
      <c r="P613" s="12"/>
    </row>
    <row r="614" spans="13:16">
      <c r="M614" s="12"/>
      <c r="P614" s="12"/>
    </row>
    <row r="615" spans="13:16">
      <c r="M615" s="12"/>
      <c r="P615" s="12"/>
    </row>
    <row r="616" spans="13:16">
      <c r="M616" s="12"/>
      <c r="P616" s="12"/>
    </row>
    <row r="617" spans="13:16">
      <c r="M617" s="12"/>
      <c r="P617" s="12"/>
    </row>
    <row r="618" spans="13:16">
      <c r="M618" s="12"/>
      <c r="P618" s="12"/>
    </row>
    <row r="619" spans="13:16">
      <c r="M619" s="12"/>
      <c r="P619" s="12"/>
    </row>
    <row r="620" spans="13:16">
      <c r="M620" s="12"/>
      <c r="P620" s="12"/>
    </row>
    <row r="621" spans="13:16">
      <c r="M621" s="12"/>
      <c r="P621" s="12"/>
    </row>
    <row r="622" spans="13:16">
      <c r="M622" s="12"/>
      <c r="P622" s="12"/>
    </row>
    <row r="623" spans="13:16">
      <c r="M623" s="12"/>
      <c r="P623" s="12"/>
    </row>
    <row r="624" spans="13:16">
      <c r="M624" s="12"/>
      <c r="P624" s="12"/>
    </row>
    <row r="625" spans="13:16">
      <c r="M625" s="12"/>
      <c r="P625" s="12"/>
    </row>
    <row r="626" spans="13:16">
      <c r="M626" s="12"/>
      <c r="P626" s="12"/>
    </row>
    <row r="627" spans="13:16">
      <c r="M627" s="12"/>
      <c r="P627" s="12"/>
    </row>
    <row r="628" spans="13:16">
      <c r="M628" s="12"/>
      <c r="P628" s="12"/>
    </row>
    <row r="629" spans="13:16">
      <c r="M629" s="12"/>
      <c r="P629" s="12"/>
    </row>
    <row r="630" spans="13:16">
      <c r="M630" s="12"/>
      <c r="P630" s="12"/>
    </row>
    <row r="631" spans="13:16">
      <c r="M631" s="12"/>
      <c r="P631" s="12"/>
    </row>
    <row r="632" spans="13:16">
      <c r="M632" s="12"/>
      <c r="P632" s="12"/>
    </row>
    <row r="633" spans="13:16">
      <c r="M633" s="12"/>
      <c r="P633" s="12"/>
    </row>
    <row r="634" spans="13:16">
      <c r="M634" s="12"/>
      <c r="P634" s="12"/>
    </row>
    <row r="635" spans="13:16">
      <c r="M635" s="12"/>
      <c r="P635" s="12"/>
    </row>
    <row r="636" spans="13:16">
      <c r="M636" s="12"/>
      <c r="P636" s="12"/>
    </row>
    <row r="637" spans="13:16">
      <c r="M637" s="12"/>
      <c r="P637" s="12"/>
    </row>
    <row r="638" spans="13:16">
      <c r="M638" s="12"/>
      <c r="P638" s="12"/>
    </row>
    <row r="639" spans="13:16">
      <c r="M639" s="12"/>
      <c r="P639" s="12"/>
    </row>
    <row r="640" spans="13:16">
      <c r="M640" s="12"/>
      <c r="P640" s="12"/>
    </row>
    <row r="641" spans="13:16">
      <c r="M641" s="12"/>
      <c r="P641" s="12"/>
    </row>
    <row r="642" spans="13:16">
      <c r="M642" s="12"/>
      <c r="P642" s="12"/>
    </row>
    <row r="643" spans="13:16">
      <c r="M643" s="12"/>
      <c r="P643" s="12"/>
    </row>
    <row r="644" spans="13:16">
      <c r="M644" s="12"/>
      <c r="P644" s="12"/>
    </row>
    <row r="645" spans="13:16">
      <c r="M645" s="12"/>
      <c r="P645" s="12"/>
    </row>
    <row r="646" spans="13:16">
      <c r="M646" s="12"/>
      <c r="P646" s="12"/>
    </row>
    <row r="647" spans="13:16">
      <c r="M647" s="12"/>
      <c r="P647" s="12"/>
    </row>
    <row r="648" spans="13:16">
      <c r="M648" s="12"/>
      <c r="P648" s="12"/>
    </row>
    <row r="649" spans="13:16">
      <c r="M649" s="12"/>
      <c r="P649" s="12"/>
    </row>
    <row r="650" spans="13:16">
      <c r="M650" s="12"/>
      <c r="P650" s="12"/>
    </row>
    <row r="651" spans="13:16">
      <c r="M651" s="12"/>
      <c r="P651" s="12"/>
    </row>
    <row r="652" spans="13:16">
      <c r="M652" s="12"/>
      <c r="P652" s="12"/>
    </row>
    <row r="653" spans="13:16">
      <c r="M653" s="12"/>
      <c r="P653" s="12"/>
    </row>
    <row r="654" spans="13:16">
      <c r="M654" s="12"/>
      <c r="P654" s="12"/>
    </row>
    <row r="655" spans="13:16">
      <c r="M655" s="12"/>
      <c r="P655" s="12"/>
    </row>
    <row r="656" spans="13:16">
      <c r="M656" s="12"/>
      <c r="P656" s="12"/>
    </row>
    <row r="657" spans="13:16">
      <c r="M657" s="12"/>
      <c r="P657" s="12"/>
    </row>
    <row r="658" spans="13:16">
      <c r="M658" s="12"/>
      <c r="P658" s="12"/>
    </row>
    <row r="659" spans="13:16">
      <c r="M659" s="12"/>
      <c r="P659" s="12"/>
    </row>
    <row r="660" spans="13:16">
      <c r="M660" s="12"/>
      <c r="P660" s="12"/>
    </row>
    <row r="661" spans="13:16">
      <c r="M661" s="12"/>
      <c r="P661" s="12"/>
    </row>
    <row r="662" spans="13:16">
      <c r="M662" s="12"/>
      <c r="P662" s="12"/>
    </row>
    <row r="663" spans="13:16">
      <c r="M663" s="12"/>
      <c r="P663" s="12"/>
    </row>
    <row r="664" spans="13:16">
      <c r="M664" s="12"/>
      <c r="P664" s="12"/>
    </row>
    <row r="665" spans="13:16">
      <c r="M665" s="12"/>
      <c r="P665" s="12"/>
    </row>
    <row r="666" spans="13:16">
      <c r="M666" s="12"/>
      <c r="P666" s="12"/>
    </row>
    <row r="667" spans="13:16">
      <c r="M667" s="12"/>
      <c r="P667" s="12"/>
    </row>
    <row r="668" spans="13:16">
      <c r="M668" s="12"/>
      <c r="P668" s="12"/>
    </row>
    <row r="669" spans="13:16">
      <c r="M669" s="12"/>
      <c r="P669" s="12"/>
    </row>
    <row r="670" spans="13:16">
      <c r="M670" s="12"/>
      <c r="P670" s="12"/>
    </row>
    <row r="671" spans="13:16">
      <c r="M671" s="12"/>
      <c r="P671" s="12"/>
    </row>
    <row r="672" spans="13:16">
      <c r="M672" s="12"/>
      <c r="P672" s="12"/>
    </row>
    <row r="673" spans="13:16">
      <c r="M673" s="12"/>
      <c r="P673" s="12"/>
    </row>
    <row r="674" spans="13:16">
      <c r="M674" s="12"/>
      <c r="P674" s="12"/>
    </row>
    <row r="675" spans="13:16">
      <c r="M675" s="12"/>
      <c r="P675" s="12"/>
    </row>
    <row r="676" spans="13:16">
      <c r="M676" s="12"/>
      <c r="P676" s="12"/>
    </row>
    <row r="677" spans="13:16">
      <c r="M677" s="12"/>
      <c r="P677" s="12"/>
    </row>
    <row r="678" spans="13:16">
      <c r="M678" s="12"/>
      <c r="P678" s="12"/>
    </row>
    <row r="679" spans="13:16">
      <c r="M679" s="12"/>
      <c r="P679" s="12"/>
    </row>
    <row r="680" spans="13:16">
      <c r="M680" s="12"/>
      <c r="P680" s="12"/>
    </row>
    <row r="681" spans="13:16">
      <c r="M681" s="12"/>
      <c r="P681" s="12"/>
    </row>
    <row r="682" spans="13:16">
      <c r="M682" s="12"/>
      <c r="P682" s="12"/>
    </row>
    <row r="683" spans="13:16">
      <c r="M683" s="12"/>
      <c r="P683" s="12"/>
    </row>
    <row r="684" spans="13:16">
      <c r="M684" s="12"/>
      <c r="P684" s="12"/>
    </row>
    <row r="685" spans="13:16">
      <c r="M685" s="12"/>
      <c r="P685" s="12"/>
    </row>
    <row r="686" spans="13:16">
      <c r="M686" s="12"/>
      <c r="P686" s="12"/>
    </row>
    <row r="687" spans="13:16">
      <c r="M687" s="12"/>
      <c r="P687" s="12"/>
    </row>
    <row r="688" spans="13:16">
      <c r="M688" s="12"/>
      <c r="P688" s="12"/>
    </row>
    <row r="689" spans="13:16">
      <c r="M689" s="12"/>
      <c r="P689" s="12"/>
    </row>
    <row r="690" spans="13:16">
      <c r="M690" s="12"/>
      <c r="P690" s="12"/>
    </row>
    <row r="691" spans="13:16">
      <c r="M691" s="12"/>
      <c r="P691" s="12"/>
    </row>
    <row r="692" spans="13:16">
      <c r="M692" s="12"/>
      <c r="P692" s="12"/>
    </row>
    <row r="693" spans="13:16">
      <c r="M693" s="12"/>
      <c r="P693" s="12"/>
    </row>
    <row r="694" spans="13:16">
      <c r="M694" s="12"/>
      <c r="P694" s="12"/>
    </row>
    <row r="695" spans="13:16">
      <c r="M695" s="12"/>
      <c r="P695" s="12"/>
    </row>
    <row r="696" spans="13:16">
      <c r="M696" s="12"/>
      <c r="P696" s="12"/>
    </row>
    <row r="697" spans="13:16">
      <c r="M697" s="12"/>
      <c r="P697" s="12"/>
    </row>
    <row r="698" spans="13:16">
      <c r="M698" s="12"/>
      <c r="P698" s="12"/>
    </row>
    <row r="699" spans="13:16">
      <c r="M699" s="12"/>
      <c r="P699" s="12"/>
    </row>
  </sheetData>
  <pageMargins left="0.75" right="0.75" top="1" bottom="1" header="0.5" footer="0.5"/>
  <pageSetup orientation="portrait" horizontalDpi="4294967292" verticalDpi="4294967292" r:id="rId1"/>
  <ignoredErrors>
    <ignoredError sqref="AC2:AO8 AA2:AA8 AC23:AO28 AA21:AA28 AC12:AO14 AA12:AA14 AC18:AO20 AA18:AA20 AC9:AO11 AA9:AA11 AC15:AO17 AA15:AA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74C8-4AF5-4C37-B034-AD52AA3644CF}">
  <sheetPr filterMode="1"/>
  <dimension ref="A2:AF69"/>
  <sheetViews>
    <sheetView topLeftCell="F50" workbookViewId="0">
      <selection activeCell="M71" sqref="M71"/>
    </sheetView>
  </sheetViews>
  <sheetFormatPr defaultRowHeight="15.6"/>
  <cols>
    <col min="1" max="1" width="21.3984375" bestFit="1" customWidth="1"/>
    <col min="2" max="2" width="18.296875" bestFit="1" customWidth="1"/>
    <col min="3" max="3" width="14.59765625" hidden="1" customWidth="1"/>
    <col min="4" max="4" width="14.3984375" bestFit="1" customWidth="1"/>
    <col min="5" max="5" width="14.59765625" hidden="1" customWidth="1"/>
    <col min="6" max="6" width="12.3984375" bestFit="1" customWidth="1"/>
    <col min="7" max="7" width="14.59765625" hidden="1" customWidth="1"/>
    <col min="8" max="8" width="13.5" bestFit="1" customWidth="1"/>
    <col min="9" max="9" width="14.59765625" hidden="1" customWidth="1"/>
    <col min="10" max="10" width="22.8984375" bestFit="1" customWidth="1"/>
    <col min="11" max="11" width="14.59765625" hidden="1" customWidth="1"/>
    <col min="12" max="12" width="24.59765625" bestFit="1" customWidth="1"/>
    <col min="13" max="16" width="7.19921875" bestFit="1" customWidth="1"/>
    <col min="17" max="17" width="8.19921875" bestFit="1" customWidth="1"/>
    <col min="18" max="20" width="7.19921875" bestFit="1" customWidth="1"/>
    <col min="21" max="21" width="9.09765625" bestFit="1" customWidth="1"/>
    <col min="22" max="22" width="10.5" bestFit="1" customWidth="1"/>
    <col min="23" max="23" width="12.09765625" bestFit="1" customWidth="1"/>
    <col min="24" max="24" width="8.69921875" hidden="1" customWidth="1"/>
    <col min="25" max="25" width="9.59765625" hidden="1" customWidth="1"/>
    <col min="26" max="26" width="9.296875" hidden="1" customWidth="1"/>
    <col min="27" max="27" width="10.09765625" hidden="1" customWidth="1"/>
    <col min="28" max="28" width="11.19921875" hidden="1" customWidth="1"/>
    <col min="29" max="29" width="8.8984375" hidden="1" customWidth="1"/>
    <col min="30" max="30" width="9.69921875" hidden="1" customWidth="1"/>
    <col min="31" max="31" width="8.3984375" hidden="1" customWidth="1"/>
    <col min="32" max="32" width="7.09765625" hidden="1" customWidth="1"/>
  </cols>
  <sheetData>
    <row r="2" spans="1:32">
      <c r="A2" t="s">
        <v>53</v>
      </c>
      <c r="B2">
        <v>0.435</v>
      </c>
      <c r="D2">
        <v>0.73899999999999999</v>
      </c>
      <c r="F2">
        <v>0.52300000000000002</v>
      </c>
      <c r="H2">
        <v>0.628</v>
      </c>
      <c r="J2">
        <v>0.61499999999999999</v>
      </c>
      <c r="L2" t="s">
        <v>55</v>
      </c>
      <c r="M2">
        <v>10.220000000000001</v>
      </c>
      <c r="N2">
        <v>13.11</v>
      </c>
      <c r="O2">
        <v>12.22</v>
      </c>
      <c r="P2">
        <v>13.21</v>
      </c>
      <c r="Q2">
        <v>13.31</v>
      </c>
      <c r="R2">
        <v>13.21</v>
      </c>
      <c r="S2">
        <v>11.11</v>
      </c>
      <c r="T2">
        <v>9.2200000000000006</v>
      </c>
      <c r="V2" t="s">
        <v>66</v>
      </c>
    </row>
    <row r="3" spans="1:32">
      <c r="A3" t="s">
        <v>133</v>
      </c>
      <c r="B3" t="s">
        <v>129</v>
      </c>
      <c r="D3" t="s">
        <v>118</v>
      </c>
      <c r="F3" t="s">
        <v>120</v>
      </c>
      <c r="H3" t="s">
        <v>122</v>
      </c>
      <c r="J3" t="s">
        <v>8</v>
      </c>
      <c r="L3" t="s">
        <v>68</v>
      </c>
      <c r="M3" s="13">
        <f t="shared" ref="M3:T3" si="0">SUM(X6:X137)</f>
        <v>0</v>
      </c>
      <c r="N3" s="13">
        <f t="shared" si="0"/>
        <v>0.25678402499999997</v>
      </c>
      <c r="O3" s="13">
        <f t="shared" si="0"/>
        <v>0.12415621229999999</v>
      </c>
      <c r="P3" s="13">
        <f t="shared" si="0"/>
        <v>0.1358454627</v>
      </c>
      <c r="Q3" s="13">
        <f t="shared" si="0"/>
        <v>0.17867541999999997</v>
      </c>
      <c r="R3" s="13">
        <f t="shared" si="0"/>
        <v>0.23466530720790002</v>
      </c>
      <c r="S3" s="13">
        <f t="shared" si="0"/>
        <v>1.00742100921E-2</v>
      </c>
      <c r="T3" s="13">
        <f t="shared" si="0"/>
        <v>0</v>
      </c>
      <c r="V3" s="13">
        <f>SUM(AF6:AF137)</f>
        <v>5.979936269999999E-2</v>
      </c>
    </row>
    <row r="4" spans="1:32">
      <c r="L4" t="s">
        <v>69</v>
      </c>
      <c r="M4" s="13">
        <f>SUBTOTAL(9,X6:X137)/SUBTOTAL(9,$L6:$L137)</f>
        <v>0</v>
      </c>
      <c r="N4" s="13">
        <f t="shared" ref="N4:T4" si="1">SUBTOTAL(9,Y6:Y137)/SUBTOTAL(9,$L6:$L137)</f>
        <v>0</v>
      </c>
      <c r="O4" s="13">
        <f t="shared" si="1"/>
        <v>0</v>
      </c>
      <c r="P4" s="13">
        <f t="shared" si="1"/>
        <v>0</v>
      </c>
      <c r="Q4" s="13">
        <f t="shared" si="1"/>
        <v>0</v>
      </c>
      <c r="R4" s="13">
        <f t="shared" si="1"/>
        <v>1.3435810961287095E-3</v>
      </c>
      <c r="S4" s="13">
        <f t="shared" si="1"/>
        <v>0</v>
      </c>
      <c r="T4" s="13">
        <f t="shared" si="1"/>
        <v>0</v>
      </c>
      <c r="V4" s="13">
        <f>SUBTOTAL(9,AF6:AF137)/SUBTOTAL(9,L6:L137)</f>
        <v>0</v>
      </c>
    </row>
    <row r="5" spans="1:32">
      <c r="A5" t="s">
        <v>132</v>
      </c>
      <c r="B5" t="s">
        <v>41</v>
      </c>
      <c r="C5" t="s">
        <v>52</v>
      </c>
      <c r="D5" t="s">
        <v>37</v>
      </c>
      <c r="E5" t="s">
        <v>52</v>
      </c>
      <c r="F5" t="s">
        <v>45</v>
      </c>
      <c r="G5" t="s">
        <v>52</v>
      </c>
      <c r="H5" t="s">
        <v>44</v>
      </c>
      <c r="I5" t="s">
        <v>52</v>
      </c>
      <c r="J5" t="s">
        <v>5</v>
      </c>
      <c r="K5" t="s">
        <v>52</v>
      </c>
      <c r="L5" t="s">
        <v>54</v>
      </c>
      <c r="M5" s="17" t="s">
        <v>6</v>
      </c>
      <c r="N5" s="20" t="s">
        <v>19</v>
      </c>
      <c r="O5" s="17" t="s">
        <v>20</v>
      </c>
      <c r="P5" s="17" t="s">
        <v>21</v>
      </c>
      <c r="Q5" s="20" t="s">
        <v>22</v>
      </c>
      <c r="R5" s="17" t="s">
        <v>23</v>
      </c>
      <c r="S5" s="17" t="s">
        <v>24</v>
      </c>
      <c r="T5" s="17" t="s">
        <v>25</v>
      </c>
      <c r="U5" s="17" t="s">
        <v>56</v>
      </c>
      <c r="V5" s="17" t="s">
        <v>27</v>
      </c>
      <c r="W5" s="17" t="s">
        <v>67</v>
      </c>
      <c r="X5" s="17" t="s">
        <v>57</v>
      </c>
      <c r="Y5" s="17" t="s">
        <v>58</v>
      </c>
      <c r="Z5" s="17" t="s">
        <v>59</v>
      </c>
      <c r="AA5" s="17" t="s">
        <v>60</v>
      </c>
      <c r="AB5" s="17" t="s">
        <v>61</v>
      </c>
      <c r="AC5" s="17" t="s">
        <v>62</v>
      </c>
      <c r="AD5" s="17" t="s">
        <v>63</v>
      </c>
      <c r="AE5" s="17" t="s">
        <v>64</v>
      </c>
      <c r="AF5" s="17" t="s">
        <v>65</v>
      </c>
    </row>
    <row r="6" spans="1:32" hidden="1">
      <c r="A6">
        <v>1</v>
      </c>
      <c r="B6" t="s">
        <v>129</v>
      </c>
      <c r="C6">
        <f t="shared" ref="C6:C37" si="2">IF(B6= B$3,B$2, 1-B$2)</f>
        <v>0.435</v>
      </c>
      <c r="D6" t="s">
        <v>118</v>
      </c>
      <c r="E6">
        <f t="shared" ref="E6:E37" si="3">IF(D6= D$3,D$2, 1-D$2)</f>
        <v>0.73899999999999999</v>
      </c>
      <c r="F6" t="s">
        <v>120</v>
      </c>
      <c r="G6">
        <f t="shared" ref="G6:G37" si="4">IF(F6= F$3,F$2, 1-F$2)</f>
        <v>0.52300000000000002</v>
      </c>
      <c r="H6" t="s">
        <v>122</v>
      </c>
      <c r="I6">
        <f t="shared" ref="I6:I37" si="5">IF(H6= H$3,H$2, 1-H$2)</f>
        <v>0.628</v>
      </c>
      <c r="J6" t="s">
        <v>8</v>
      </c>
      <c r="K6">
        <f t="shared" ref="K6:K37" si="6">IF(J6= J$3,J$2, 1-J$2)</f>
        <v>0.61499999999999999</v>
      </c>
      <c r="L6">
        <f t="shared" ref="L6:L37" si="7">PRODUCT(C6,E6,G6,I6,K6)</f>
        <v>6.49336990329E-2</v>
      </c>
      <c r="M6">
        <f t="shared" ref="M6:T15" si="8">M$2+IF(M$40=$B6,1,0)+IF(M$41=$D6,1,0)+IF(M$42=$F6,1.1,0)+IF(M$43=$H6,1.1,0)+IF(M$44=$J6,1.111,0)</f>
        <v>15.531000000000001</v>
      </c>
      <c r="N6">
        <f t="shared" si="8"/>
        <v>17.420999999999999</v>
      </c>
      <c r="O6">
        <f t="shared" si="8"/>
        <v>17.531000000000002</v>
      </c>
      <c r="P6">
        <f t="shared" si="8"/>
        <v>16.310000000000002</v>
      </c>
      <c r="Q6">
        <f t="shared" si="8"/>
        <v>16.510000000000002</v>
      </c>
      <c r="R6">
        <f t="shared" si="8"/>
        <v>16.521000000000001</v>
      </c>
      <c r="S6">
        <f t="shared" si="8"/>
        <v>11.11</v>
      </c>
      <c r="T6">
        <f t="shared" si="8"/>
        <v>11.32</v>
      </c>
      <c r="U6">
        <f t="shared" ref="U6:U37" si="9">MAX(M6,N6,O6,P6,Q6,R6,S6,T6)</f>
        <v>17.531000000000002</v>
      </c>
      <c r="V6" t="str">
        <f t="shared" ref="V6:V37" si="10">IF(W6&gt;1,"Tie",IF(M6=U6,"Ryan",IF(N6=U6,"Becca",IF(O6=U6,"Jason",IF(P6=U6,"Damon",IF(Q6=U6,"Grandpa",IF(R6=U6,"Greta",IF(S6=U6,"Amber",IF(T6=U6,"Mom","nowinner")))))))))</f>
        <v>Jason</v>
      </c>
      <c r="W6">
        <f t="shared" ref="W6:W37" si="11">COUNTIF(M6:T6,U6)</f>
        <v>1</v>
      </c>
      <c r="X6">
        <f t="shared" ref="X6:X37" si="12">IF($V6=M$5,$L6,0)</f>
        <v>0</v>
      </c>
      <c r="Y6">
        <f t="shared" ref="Y6:Y37" si="13">IF($V6=N$5,$L6,0)</f>
        <v>0</v>
      </c>
      <c r="Z6">
        <f t="shared" ref="Z6:Z37" si="14">IF($V6=O$5,$L6,0)</f>
        <v>6.49336990329E-2</v>
      </c>
      <c r="AA6">
        <f t="shared" ref="AA6:AA37" si="15">IF($V6=P$5,$L6,0)</f>
        <v>0</v>
      </c>
      <c r="AB6">
        <f t="shared" ref="AB6:AB37" si="16">IF($V6=Q$5,$L6,0)</f>
        <v>0</v>
      </c>
      <c r="AC6">
        <f t="shared" ref="AC6:AC37" si="17">IF($V6=R$5,$L6,0)</f>
        <v>0</v>
      </c>
      <c r="AD6">
        <f t="shared" ref="AD6:AD37" si="18">IF($V6=S$5,$L6,0)</f>
        <v>0</v>
      </c>
      <c r="AE6">
        <f t="shared" ref="AE6:AE37" si="19">IF($V6=T$5,$L6,0)</f>
        <v>0</v>
      </c>
      <c r="AF6">
        <f t="shared" ref="AF6:AF37" si="20">IF(V6="Tie",L6,0)</f>
        <v>0</v>
      </c>
    </row>
    <row r="7" spans="1:32" hidden="1">
      <c r="A7">
        <v>2</v>
      </c>
      <c r="B7" t="s">
        <v>129</v>
      </c>
      <c r="C7">
        <f t="shared" si="2"/>
        <v>0.435</v>
      </c>
      <c r="D7" t="s">
        <v>118</v>
      </c>
      <c r="E7">
        <f t="shared" si="3"/>
        <v>0.73899999999999999</v>
      </c>
      <c r="F7" t="s">
        <v>120</v>
      </c>
      <c r="G7">
        <f t="shared" si="4"/>
        <v>0.52300000000000002</v>
      </c>
      <c r="H7" t="s">
        <v>122</v>
      </c>
      <c r="I7">
        <f t="shared" si="5"/>
        <v>0.628</v>
      </c>
      <c r="J7" t="s">
        <v>7</v>
      </c>
      <c r="K7">
        <f t="shared" si="6"/>
        <v>0.38500000000000001</v>
      </c>
      <c r="L7">
        <f t="shared" si="7"/>
        <v>4.06495514271E-2</v>
      </c>
      <c r="M7">
        <f t="shared" si="8"/>
        <v>14.42</v>
      </c>
      <c r="N7">
        <f t="shared" si="8"/>
        <v>16.309999999999999</v>
      </c>
      <c r="O7">
        <f t="shared" si="8"/>
        <v>16.420000000000002</v>
      </c>
      <c r="P7">
        <f t="shared" si="8"/>
        <v>16.310000000000002</v>
      </c>
      <c r="Q7">
        <f t="shared" si="8"/>
        <v>16.510000000000002</v>
      </c>
      <c r="R7">
        <f t="shared" si="8"/>
        <v>15.41</v>
      </c>
      <c r="S7">
        <f t="shared" si="8"/>
        <v>11.11</v>
      </c>
      <c r="T7">
        <f t="shared" si="8"/>
        <v>12.431000000000001</v>
      </c>
      <c r="U7">
        <f t="shared" si="9"/>
        <v>16.510000000000002</v>
      </c>
      <c r="V7" t="str">
        <f t="shared" si="10"/>
        <v>Grandpa</v>
      </c>
      <c r="W7">
        <f t="shared" si="11"/>
        <v>1</v>
      </c>
      <c r="X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4.06495514271E-2</v>
      </c>
      <c r="AC7">
        <f t="shared" si="17"/>
        <v>0</v>
      </c>
      <c r="AD7">
        <f t="shared" si="18"/>
        <v>0</v>
      </c>
      <c r="AE7">
        <f t="shared" si="19"/>
        <v>0</v>
      </c>
      <c r="AF7">
        <f t="shared" si="20"/>
        <v>0</v>
      </c>
    </row>
    <row r="8" spans="1:32" hidden="1">
      <c r="A8">
        <v>3</v>
      </c>
      <c r="B8" t="s">
        <v>129</v>
      </c>
      <c r="C8">
        <f t="shared" si="2"/>
        <v>0.435</v>
      </c>
      <c r="D8" t="s">
        <v>118</v>
      </c>
      <c r="E8">
        <f t="shared" si="3"/>
        <v>0.73899999999999999</v>
      </c>
      <c r="F8" t="s">
        <v>120</v>
      </c>
      <c r="G8">
        <f t="shared" si="4"/>
        <v>0.52300000000000002</v>
      </c>
      <c r="H8" t="s">
        <v>123</v>
      </c>
      <c r="I8">
        <f t="shared" si="5"/>
        <v>0.372</v>
      </c>
      <c r="J8" t="s">
        <v>8</v>
      </c>
      <c r="K8">
        <f t="shared" si="6"/>
        <v>0.61499999999999999</v>
      </c>
      <c r="L8">
        <f t="shared" si="7"/>
        <v>3.8463910892100002E-2</v>
      </c>
      <c r="M8">
        <f t="shared" si="8"/>
        <v>14.431000000000001</v>
      </c>
      <c r="N8">
        <f t="shared" si="8"/>
        <v>16.320999999999998</v>
      </c>
      <c r="O8">
        <f t="shared" si="8"/>
        <v>16.431000000000001</v>
      </c>
      <c r="P8">
        <f t="shared" si="8"/>
        <v>17.410000000000004</v>
      </c>
      <c r="Q8">
        <f t="shared" si="8"/>
        <v>15.41</v>
      </c>
      <c r="R8">
        <f t="shared" si="8"/>
        <v>15.421000000000001</v>
      </c>
      <c r="S8">
        <f t="shared" si="8"/>
        <v>12.209999999999999</v>
      </c>
      <c r="T8">
        <f t="shared" si="8"/>
        <v>12.42</v>
      </c>
      <c r="U8">
        <f t="shared" si="9"/>
        <v>17.410000000000004</v>
      </c>
      <c r="V8" s="26" t="str">
        <f t="shared" si="10"/>
        <v>Damon</v>
      </c>
      <c r="W8">
        <f t="shared" si="11"/>
        <v>1</v>
      </c>
      <c r="X8">
        <f t="shared" si="12"/>
        <v>0</v>
      </c>
      <c r="Y8">
        <f t="shared" si="13"/>
        <v>0</v>
      </c>
      <c r="Z8">
        <f t="shared" si="14"/>
        <v>0</v>
      </c>
      <c r="AA8">
        <f t="shared" si="15"/>
        <v>3.8463910892100002E-2</v>
      </c>
      <c r="AB8">
        <f t="shared" si="16"/>
        <v>0</v>
      </c>
      <c r="AC8">
        <f t="shared" si="17"/>
        <v>0</v>
      </c>
      <c r="AD8">
        <f t="shared" si="18"/>
        <v>0</v>
      </c>
      <c r="AE8">
        <f t="shared" si="19"/>
        <v>0</v>
      </c>
      <c r="AF8">
        <f t="shared" si="20"/>
        <v>0</v>
      </c>
    </row>
    <row r="9" spans="1:32" hidden="1">
      <c r="A9">
        <v>4</v>
      </c>
      <c r="B9" t="s">
        <v>129</v>
      </c>
      <c r="C9">
        <f t="shared" si="2"/>
        <v>0.435</v>
      </c>
      <c r="D9" t="s">
        <v>118</v>
      </c>
      <c r="E9">
        <f t="shared" si="3"/>
        <v>0.73899999999999999</v>
      </c>
      <c r="F9" t="s">
        <v>120</v>
      </c>
      <c r="G9">
        <f t="shared" si="4"/>
        <v>0.52300000000000002</v>
      </c>
      <c r="H9" t="s">
        <v>123</v>
      </c>
      <c r="I9">
        <f t="shared" si="5"/>
        <v>0.372</v>
      </c>
      <c r="J9" t="s">
        <v>7</v>
      </c>
      <c r="K9">
        <f t="shared" si="6"/>
        <v>0.38500000000000001</v>
      </c>
      <c r="L9">
        <f t="shared" si="7"/>
        <v>2.4079033647900004E-2</v>
      </c>
      <c r="M9">
        <f t="shared" si="8"/>
        <v>13.32</v>
      </c>
      <c r="N9">
        <f t="shared" si="8"/>
        <v>15.209999999999999</v>
      </c>
      <c r="O9">
        <f t="shared" si="8"/>
        <v>15.32</v>
      </c>
      <c r="P9">
        <f t="shared" si="8"/>
        <v>17.410000000000004</v>
      </c>
      <c r="Q9">
        <f t="shared" si="8"/>
        <v>15.41</v>
      </c>
      <c r="R9">
        <f t="shared" si="8"/>
        <v>14.31</v>
      </c>
      <c r="S9">
        <f t="shared" si="8"/>
        <v>12.209999999999999</v>
      </c>
      <c r="T9">
        <f t="shared" si="8"/>
        <v>13.531000000000001</v>
      </c>
      <c r="U9">
        <f t="shared" si="9"/>
        <v>17.410000000000004</v>
      </c>
      <c r="V9" s="26" t="str">
        <f t="shared" si="10"/>
        <v>Damon</v>
      </c>
      <c r="W9">
        <f t="shared" si="11"/>
        <v>1</v>
      </c>
      <c r="X9">
        <f t="shared" si="12"/>
        <v>0</v>
      </c>
      <c r="Y9">
        <f t="shared" si="13"/>
        <v>0</v>
      </c>
      <c r="Z9">
        <f t="shared" si="14"/>
        <v>0</v>
      </c>
      <c r="AA9">
        <f t="shared" si="15"/>
        <v>2.4079033647900004E-2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F9">
        <f t="shared" si="20"/>
        <v>0</v>
      </c>
    </row>
    <row r="10" spans="1:32" hidden="1">
      <c r="A10">
        <v>5</v>
      </c>
      <c r="B10" t="s">
        <v>129</v>
      </c>
      <c r="C10">
        <f t="shared" si="2"/>
        <v>0.435</v>
      </c>
      <c r="D10" t="s">
        <v>118</v>
      </c>
      <c r="E10">
        <f t="shared" si="3"/>
        <v>0.73899999999999999</v>
      </c>
      <c r="F10" t="s">
        <v>121</v>
      </c>
      <c r="G10">
        <f t="shared" si="4"/>
        <v>0.47699999999999998</v>
      </c>
      <c r="H10" t="s">
        <v>122</v>
      </c>
      <c r="I10">
        <f t="shared" si="5"/>
        <v>0.628</v>
      </c>
      <c r="J10" t="s">
        <v>8</v>
      </c>
      <c r="K10">
        <f t="shared" si="6"/>
        <v>0.61499999999999999</v>
      </c>
      <c r="L10">
        <f t="shared" si="7"/>
        <v>5.9222513267099992E-2</v>
      </c>
      <c r="M10">
        <f t="shared" si="8"/>
        <v>14.431000000000001</v>
      </c>
      <c r="N10">
        <f t="shared" si="8"/>
        <v>16.320999999999998</v>
      </c>
      <c r="O10">
        <f t="shared" si="8"/>
        <v>16.431000000000001</v>
      </c>
      <c r="P10">
        <f t="shared" si="8"/>
        <v>15.21</v>
      </c>
      <c r="Q10">
        <f t="shared" si="8"/>
        <v>15.41</v>
      </c>
      <c r="R10">
        <f t="shared" si="8"/>
        <v>15.421000000000001</v>
      </c>
      <c r="S10">
        <f t="shared" si="8"/>
        <v>12.209999999999999</v>
      </c>
      <c r="T10">
        <f t="shared" si="8"/>
        <v>10.220000000000001</v>
      </c>
      <c r="U10">
        <f t="shared" si="9"/>
        <v>16.431000000000001</v>
      </c>
      <c r="V10" t="str">
        <f t="shared" si="10"/>
        <v>Jason</v>
      </c>
      <c r="W10">
        <f t="shared" si="11"/>
        <v>1</v>
      </c>
      <c r="X10">
        <f t="shared" si="12"/>
        <v>0</v>
      </c>
      <c r="Y10">
        <f t="shared" si="13"/>
        <v>0</v>
      </c>
      <c r="Z10">
        <f t="shared" si="14"/>
        <v>5.9222513267099992E-2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F10">
        <f t="shared" si="20"/>
        <v>0</v>
      </c>
    </row>
    <row r="11" spans="1:32" hidden="1">
      <c r="A11">
        <v>6</v>
      </c>
      <c r="B11" t="s">
        <v>129</v>
      </c>
      <c r="C11">
        <f t="shared" si="2"/>
        <v>0.435</v>
      </c>
      <c r="D11" t="s">
        <v>118</v>
      </c>
      <c r="E11">
        <f t="shared" si="3"/>
        <v>0.73899999999999999</v>
      </c>
      <c r="F11" t="s">
        <v>121</v>
      </c>
      <c r="G11">
        <f t="shared" si="4"/>
        <v>0.47699999999999998</v>
      </c>
      <c r="H11" t="s">
        <v>122</v>
      </c>
      <c r="I11">
        <f t="shared" si="5"/>
        <v>0.628</v>
      </c>
      <c r="J11" t="s">
        <v>7</v>
      </c>
      <c r="K11">
        <f t="shared" si="6"/>
        <v>0.38500000000000001</v>
      </c>
      <c r="L11">
        <f t="shared" si="7"/>
        <v>3.7074256272900001E-2</v>
      </c>
      <c r="M11">
        <f t="shared" si="8"/>
        <v>13.32</v>
      </c>
      <c r="N11">
        <f t="shared" si="8"/>
        <v>15.209999999999999</v>
      </c>
      <c r="O11">
        <f t="shared" si="8"/>
        <v>15.32</v>
      </c>
      <c r="P11">
        <f t="shared" si="8"/>
        <v>15.21</v>
      </c>
      <c r="Q11">
        <f t="shared" si="8"/>
        <v>15.41</v>
      </c>
      <c r="R11">
        <f t="shared" si="8"/>
        <v>14.31</v>
      </c>
      <c r="S11">
        <f t="shared" si="8"/>
        <v>12.209999999999999</v>
      </c>
      <c r="T11">
        <f t="shared" si="8"/>
        <v>11.331000000000001</v>
      </c>
      <c r="U11">
        <f t="shared" si="9"/>
        <v>15.41</v>
      </c>
      <c r="V11" t="str">
        <f t="shared" si="10"/>
        <v>Grandpa</v>
      </c>
      <c r="W11">
        <f t="shared" si="11"/>
        <v>1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3.7074256272900001E-2</v>
      </c>
      <c r="AC11">
        <f t="shared" si="17"/>
        <v>0</v>
      </c>
      <c r="AD11">
        <f t="shared" si="18"/>
        <v>0</v>
      </c>
      <c r="AE11">
        <f t="shared" si="19"/>
        <v>0</v>
      </c>
      <c r="AF11">
        <f t="shared" si="20"/>
        <v>0</v>
      </c>
    </row>
    <row r="12" spans="1:32" hidden="1">
      <c r="A12">
        <v>7</v>
      </c>
      <c r="B12" t="s">
        <v>129</v>
      </c>
      <c r="C12">
        <f t="shared" si="2"/>
        <v>0.435</v>
      </c>
      <c r="D12" t="s">
        <v>118</v>
      </c>
      <c r="E12">
        <f t="shared" si="3"/>
        <v>0.73899999999999999</v>
      </c>
      <c r="F12" t="s">
        <v>121</v>
      </c>
      <c r="G12">
        <f t="shared" si="4"/>
        <v>0.47699999999999998</v>
      </c>
      <c r="H12" t="s">
        <v>123</v>
      </c>
      <c r="I12">
        <f t="shared" si="5"/>
        <v>0.372</v>
      </c>
      <c r="J12" t="s">
        <v>8</v>
      </c>
      <c r="K12">
        <f t="shared" si="6"/>
        <v>0.61499999999999999</v>
      </c>
      <c r="L12">
        <f t="shared" si="7"/>
        <v>3.5080851807899993E-2</v>
      </c>
      <c r="M12">
        <f t="shared" si="8"/>
        <v>13.331000000000001</v>
      </c>
      <c r="N12">
        <f t="shared" si="8"/>
        <v>15.221</v>
      </c>
      <c r="O12">
        <f t="shared" si="8"/>
        <v>15.331000000000001</v>
      </c>
      <c r="P12">
        <f t="shared" si="8"/>
        <v>16.310000000000002</v>
      </c>
      <c r="Q12">
        <f t="shared" si="8"/>
        <v>14.31</v>
      </c>
      <c r="R12">
        <f t="shared" si="8"/>
        <v>14.321000000000002</v>
      </c>
      <c r="S12">
        <f t="shared" si="8"/>
        <v>13.309999999999999</v>
      </c>
      <c r="T12">
        <f t="shared" si="8"/>
        <v>11.32</v>
      </c>
      <c r="U12">
        <f t="shared" si="9"/>
        <v>16.310000000000002</v>
      </c>
      <c r="V12" s="26" t="str">
        <f t="shared" si="10"/>
        <v>Damon</v>
      </c>
      <c r="W12">
        <f t="shared" si="11"/>
        <v>1</v>
      </c>
      <c r="X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3.5080851807899993E-2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0</v>
      </c>
      <c r="AF12">
        <f t="shared" si="20"/>
        <v>0</v>
      </c>
    </row>
    <row r="13" spans="1:32" hidden="1">
      <c r="A13">
        <v>8</v>
      </c>
      <c r="B13" t="s">
        <v>129</v>
      </c>
      <c r="C13">
        <f t="shared" si="2"/>
        <v>0.435</v>
      </c>
      <c r="D13" t="s">
        <v>118</v>
      </c>
      <c r="E13">
        <f t="shared" si="3"/>
        <v>0.73899999999999999</v>
      </c>
      <c r="F13" t="s">
        <v>121</v>
      </c>
      <c r="G13">
        <f t="shared" si="4"/>
        <v>0.47699999999999998</v>
      </c>
      <c r="H13" t="s">
        <v>123</v>
      </c>
      <c r="I13">
        <f t="shared" si="5"/>
        <v>0.372</v>
      </c>
      <c r="J13" t="s">
        <v>7</v>
      </c>
      <c r="K13">
        <f t="shared" si="6"/>
        <v>0.38500000000000001</v>
      </c>
      <c r="L13">
        <f t="shared" si="7"/>
        <v>2.1961183652099998E-2</v>
      </c>
      <c r="M13">
        <f t="shared" si="8"/>
        <v>12.22</v>
      </c>
      <c r="N13">
        <f t="shared" si="8"/>
        <v>14.11</v>
      </c>
      <c r="O13">
        <f t="shared" si="8"/>
        <v>14.22</v>
      </c>
      <c r="P13">
        <f t="shared" si="8"/>
        <v>16.310000000000002</v>
      </c>
      <c r="Q13">
        <f t="shared" si="8"/>
        <v>14.31</v>
      </c>
      <c r="R13">
        <f t="shared" si="8"/>
        <v>13.21</v>
      </c>
      <c r="S13">
        <f t="shared" si="8"/>
        <v>13.309999999999999</v>
      </c>
      <c r="T13">
        <f t="shared" si="8"/>
        <v>12.431000000000001</v>
      </c>
      <c r="U13">
        <f t="shared" si="9"/>
        <v>16.310000000000002</v>
      </c>
      <c r="V13" s="26" t="str">
        <f t="shared" si="10"/>
        <v>Damon</v>
      </c>
      <c r="W13">
        <f t="shared" si="11"/>
        <v>1</v>
      </c>
      <c r="X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2.1961183652099998E-2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  <c r="AF13">
        <f t="shared" si="20"/>
        <v>0</v>
      </c>
    </row>
    <row r="14" spans="1:32" hidden="1">
      <c r="A14">
        <v>9</v>
      </c>
      <c r="B14" t="s">
        <v>129</v>
      </c>
      <c r="C14">
        <f t="shared" si="2"/>
        <v>0.435</v>
      </c>
      <c r="D14" t="s">
        <v>119</v>
      </c>
      <c r="E14">
        <f t="shared" si="3"/>
        <v>0.26100000000000001</v>
      </c>
      <c r="F14" t="s">
        <v>120</v>
      </c>
      <c r="G14">
        <f t="shared" si="4"/>
        <v>0.52300000000000002</v>
      </c>
      <c r="H14" t="s">
        <v>122</v>
      </c>
      <c r="I14">
        <f t="shared" si="5"/>
        <v>0.628</v>
      </c>
      <c r="J14" t="s">
        <v>8</v>
      </c>
      <c r="K14">
        <f t="shared" si="6"/>
        <v>0.61499999999999999</v>
      </c>
      <c r="L14">
        <f t="shared" si="7"/>
        <v>2.2933282067100002E-2</v>
      </c>
      <c r="M14">
        <f t="shared" si="8"/>
        <v>14.531000000000001</v>
      </c>
      <c r="N14">
        <f t="shared" si="8"/>
        <v>16.420999999999999</v>
      </c>
      <c r="O14">
        <f t="shared" si="8"/>
        <v>16.530999999999999</v>
      </c>
      <c r="P14">
        <f t="shared" si="8"/>
        <v>15.31</v>
      </c>
      <c r="Q14">
        <f t="shared" si="8"/>
        <v>15.51</v>
      </c>
      <c r="R14">
        <f t="shared" si="8"/>
        <v>17.521000000000001</v>
      </c>
      <c r="S14">
        <f t="shared" si="8"/>
        <v>12.11</v>
      </c>
      <c r="T14">
        <f t="shared" si="8"/>
        <v>12.32</v>
      </c>
      <c r="U14">
        <f t="shared" si="9"/>
        <v>17.521000000000001</v>
      </c>
      <c r="V14" s="26" t="str">
        <f t="shared" si="10"/>
        <v>Greta</v>
      </c>
      <c r="W14">
        <f t="shared" si="11"/>
        <v>1</v>
      </c>
      <c r="X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2.2933282067100002E-2</v>
      </c>
      <c r="AD14">
        <f t="shared" si="18"/>
        <v>0</v>
      </c>
      <c r="AE14">
        <f t="shared" si="19"/>
        <v>0</v>
      </c>
      <c r="AF14">
        <f t="shared" si="20"/>
        <v>0</v>
      </c>
    </row>
    <row r="15" spans="1:32" hidden="1">
      <c r="A15">
        <v>10</v>
      </c>
      <c r="B15" t="s">
        <v>129</v>
      </c>
      <c r="C15">
        <f t="shared" si="2"/>
        <v>0.435</v>
      </c>
      <c r="D15" t="s">
        <v>119</v>
      </c>
      <c r="E15">
        <f t="shared" si="3"/>
        <v>0.26100000000000001</v>
      </c>
      <c r="F15" t="s">
        <v>120</v>
      </c>
      <c r="G15">
        <f t="shared" si="4"/>
        <v>0.52300000000000002</v>
      </c>
      <c r="H15" t="s">
        <v>122</v>
      </c>
      <c r="I15">
        <f t="shared" si="5"/>
        <v>0.628</v>
      </c>
      <c r="J15" t="s">
        <v>7</v>
      </c>
      <c r="K15">
        <f t="shared" si="6"/>
        <v>0.38500000000000001</v>
      </c>
      <c r="L15">
        <f t="shared" si="7"/>
        <v>1.4356607472900001E-2</v>
      </c>
      <c r="M15">
        <f t="shared" si="8"/>
        <v>13.42</v>
      </c>
      <c r="N15">
        <f t="shared" si="8"/>
        <v>15.309999999999999</v>
      </c>
      <c r="O15">
        <f t="shared" si="8"/>
        <v>15.42</v>
      </c>
      <c r="P15">
        <f t="shared" si="8"/>
        <v>15.31</v>
      </c>
      <c r="Q15">
        <f t="shared" si="8"/>
        <v>15.51</v>
      </c>
      <c r="R15">
        <f t="shared" si="8"/>
        <v>16.41</v>
      </c>
      <c r="S15">
        <f t="shared" si="8"/>
        <v>12.11</v>
      </c>
      <c r="T15">
        <f t="shared" si="8"/>
        <v>13.431000000000001</v>
      </c>
      <c r="U15">
        <f t="shared" si="9"/>
        <v>16.41</v>
      </c>
      <c r="V15" s="26" t="str">
        <f t="shared" si="10"/>
        <v>Greta</v>
      </c>
      <c r="W15">
        <f t="shared" si="11"/>
        <v>1</v>
      </c>
      <c r="X15">
        <f t="shared" si="12"/>
        <v>0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1.4356607472900001E-2</v>
      </c>
      <c r="AD15">
        <f t="shared" si="18"/>
        <v>0</v>
      </c>
      <c r="AE15">
        <f t="shared" si="19"/>
        <v>0</v>
      </c>
      <c r="AF15">
        <f t="shared" si="20"/>
        <v>0</v>
      </c>
    </row>
    <row r="16" spans="1:32" hidden="1">
      <c r="A16">
        <v>11</v>
      </c>
      <c r="B16" t="s">
        <v>129</v>
      </c>
      <c r="C16">
        <f t="shared" si="2"/>
        <v>0.435</v>
      </c>
      <c r="D16" t="s">
        <v>119</v>
      </c>
      <c r="E16">
        <f t="shared" si="3"/>
        <v>0.26100000000000001</v>
      </c>
      <c r="F16" t="s">
        <v>120</v>
      </c>
      <c r="G16">
        <f t="shared" si="4"/>
        <v>0.52300000000000002</v>
      </c>
      <c r="H16" t="s">
        <v>123</v>
      </c>
      <c r="I16">
        <f t="shared" si="5"/>
        <v>0.372</v>
      </c>
      <c r="J16" t="s">
        <v>8</v>
      </c>
      <c r="K16">
        <f t="shared" si="6"/>
        <v>0.61499999999999999</v>
      </c>
      <c r="L16">
        <f t="shared" si="7"/>
        <v>1.35846830079E-2</v>
      </c>
      <c r="M16">
        <f t="shared" ref="M16:T25" si="21">M$2+IF(M$40=$B16,1,0)+IF(M$41=$D16,1,0)+IF(M$42=$F16,1.1,0)+IF(M$43=$H16,1.1,0)+IF(M$44=$J16,1.111,0)</f>
        <v>13.431000000000001</v>
      </c>
      <c r="N16">
        <f t="shared" si="21"/>
        <v>15.321</v>
      </c>
      <c r="O16">
        <f t="shared" si="21"/>
        <v>15.431000000000001</v>
      </c>
      <c r="P16">
        <f t="shared" si="21"/>
        <v>16.41</v>
      </c>
      <c r="Q16">
        <f t="shared" si="21"/>
        <v>14.41</v>
      </c>
      <c r="R16">
        <f t="shared" si="21"/>
        <v>16.420999999999999</v>
      </c>
      <c r="S16">
        <f t="shared" si="21"/>
        <v>13.209999999999999</v>
      </c>
      <c r="T16">
        <f t="shared" si="21"/>
        <v>13.42</v>
      </c>
      <c r="U16">
        <f t="shared" si="9"/>
        <v>16.420999999999999</v>
      </c>
      <c r="V16" t="str">
        <f t="shared" si="10"/>
        <v>Greta</v>
      </c>
      <c r="W16">
        <f t="shared" si="11"/>
        <v>1</v>
      </c>
      <c r="X16">
        <f t="shared" si="12"/>
        <v>0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1.35846830079E-2</v>
      </c>
      <c r="AD16">
        <f t="shared" si="18"/>
        <v>0</v>
      </c>
      <c r="AE16">
        <f t="shared" si="19"/>
        <v>0</v>
      </c>
      <c r="AF16">
        <f t="shared" si="20"/>
        <v>0</v>
      </c>
    </row>
    <row r="17" spans="1:32" hidden="1">
      <c r="A17">
        <v>12</v>
      </c>
      <c r="B17" t="s">
        <v>129</v>
      </c>
      <c r="C17">
        <f t="shared" si="2"/>
        <v>0.435</v>
      </c>
      <c r="D17" t="s">
        <v>119</v>
      </c>
      <c r="E17">
        <f t="shared" si="3"/>
        <v>0.26100000000000001</v>
      </c>
      <c r="F17" t="s">
        <v>120</v>
      </c>
      <c r="G17">
        <f t="shared" si="4"/>
        <v>0.52300000000000002</v>
      </c>
      <c r="H17" t="s">
        <v>123</v>
      </c>
      <c r="I17">
        <f t="shared" si="5"/>
        <v>0.372</v>
      </c>
      <c r="J17" t="s">
        <v>7</v>
      </c>
      <c r="K17">
        <f t="shared" si="6"/>
        <v>0.38500000000000001</v>
      </c>
      <c r="L17">
        <f t="shared" si="7"/>
        <v>8.5042324521000003E-3</v>
      </c>
      <c r="M17">
        <f t="shared" si="21"/>
        <v>12.32</v>
      </c>
      <c r="N17">
        <f t="shared" si="21"/>
        <v>14.209999999999999</v>
      </c>
      <c r="O17">
        <f t="shared" si="21"/>
        <v>14.32</v>
      </c>
      <c r="P17">
        <f t="shared" si="21"/>
        <v>16.41</v>
      </c>
      <c r="Q17">
        <f t="shared" si="21"/>
        <v>14.41</v>
      </c>
      <c r="R17">
        <f t="shared" si="21"/>
        <v>15.31</v>
      </c>
      <c r="S17">
        <f t="shared" si="21"/>
        <v>13.209999999999999</v>
      </c>
      <c r="T17">
        <f t="shared" si="21"/>
        <v>14.531000000000001</v>
      </c>
      <c r="U17">
        <f t="shared" si="9"/>
        <v>16.41</v>
      </c>
      <c r="V17" t="str">
        <f t="shared" si="10"/>
        <v>Damon</v>
      </c>
      <c r="W17">
        <f t="shared" si="11"/>
        <v>1</v>
      </c>
      <c r="X17">
        <f t="shared" si="12"/>
        <v>0</v>
      </c>
      <c r="Y17">
        <f t="shared" si="13"/>
        <v>0</v>
      </c>
      <c r="Z17">
        <f t="shared" si="14"/>
        <v>0</v>
      </c>
      <c r="AA17">
        <f t="shared" si="15"/>
        <v>8.5042324521000003E-3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F17">
        <f t="shared" si="20"/>
        <v>0</v>
      </c>
    </row>
    <row r="18" spans="1:32" hidden="1">
      <c r="A18">
        <v>13</v>
      </c>
      <c r="B18" t="s">
        <v>129</v>
      </c>
      <c r="C18">
        <f t="shared" si="2"/>
        <v>0.435</v>
      </c>
      <c r="D18" t="s">
        <v>119</v>
      </c>
      <c r="E18">
        <f t="shared" si="3"/>
        <v>0.26100000000000001</v>
      </c>
      <c r="F18" t="s">
        <v>121</v>
      </c>
      <c r="G18">
        <f t="shared" si="4"/>
        <v>0.47699999999999998</v>
      </c>
      <c r="H18" t="s">
        <v>122</v>
      </c>
      <c r="I18">
        <f t="shared" si="5"/>
        <v>0.628</v>
      </c>
      <c r="J18" t="s">
        <v>8</v>
      </c>
      <c r="K18">
        <f t="shared" si="6"/>
        <v>0.61499999999999999</v>
      </c>
      <c r="L18">
        <f t="shared" si="7"/>
        <v>2.0916205632899997E-2</v>
      </c>
      <c r="M18">
        <f t="shared" si="21"/>
        <v>13.431000000000001</v>
      </c>
      <c r="N18">
        <f t="shared" si="21"/>
        <v>15.321</v>
      </c>
      <c r="O18">
        <f t="shared" si="21"/>
        <v>15.431000000000001</v>
      </c>
      <c r="P18">
        <f t="shared" si="21"/>
        <v>14.21</v>
      </c>
      <c r="Q18">
        <f t="shared" si="21"/>
        <v>14.41</v>
      </c>
      <c r="R18">
        <f t="shared" si="21"/>
        <v>16.420999999999999</v>
      </c>
      <c r="S18">
        <f t="shared" si="21"/>
        <v>13.209999999999999</v>
      </c>
      <c r="T18">
        <f t="shared" si="21"/>
        <v>11.22</v>
      </c>
      <c r="U18">
        <f t="shared" si="9"/>
        <v>16.420999999999999</v>
      </c>
      <c r="V18" s="26" t="str">
        <f t="shared" si="10"/>
        <v>Greta</v>
      </c>
      <c r="W18">
        <f t="shared" si="11"/>
        <v>1</v>
      </c>
      <c r="X18">
        <f t="shared" si="12"/>
        <v>0</v>
      </c>
      <c r="Y18">
        <f t="shared" si="13"/>
        <v>0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2.0916205632899997E-2</v>
      </c>
      <c r="AD18">
        <f t="shared" si="18"/>
        <v>0</v>
      </c>
      <c r="AE18">
        <f t="shared" si="19"/>
        <v>0</v>
      </c>
      <c r="AF18">
        <f t="shared" si="20"/>
        <v>0</v>
      </c>
    </row>
    <row r="19" spans="1:32" hidden="1">
      <c r="A19">
        <v>14</v>
      </c>
      <c r="B19" t="s">
        <v>129</v>
      </c>
      <c r="C19">
        <f t="shared" si="2"/>
        <v>0.435</v>
      </c>
      <c r="D19" t="s">
        <v>119</v>
      </c>
      <c r="E19">
        <f t="shared" si="3"/>
        <v>0.26100000000000001</v>
      </c>
      <c r="F19" t="s">
        <v>121</v>
      </c>
      <c r="G19">
        <f t="shared" si="4"/>
        <v>0.47699999999999998</v>
      </c>
      <c r="H19" t="s">
        <v>122</v>
      </c>
      <c r="I19">
        <f t="shared" si="5"/>
        <v>0.628</v>
      </c>
      <c r="J19" t="s">
        <v>7</v>
      </c>
      <c r="K19">
        <f t="shared" si="6"/>
        <v>0.38500000000000001</v>
      </c>
      <c r="L19">
        <f t="shared" si="7"/>
        <v>1.30938848271E-2</v>
      </c>
      <c r="M19">
        <f t="shared" si="21"/>
        <v>12.32</v>
      </c>
      <c r="N19">
        <f t="shared" si="21"/>
        <v>14.209999999999999</v>
      </c>
      <c r="O19">
        <f t="shared" si="21"/>
        <v>14.32</v>
      </c>
      <c r="P19">
        <f t="shared" si="21"/>
        <v>14.21</v>
      </c>
      <c r="Q19">
        <f t="shared" si="21"/>
        <v>14.41</v>
      </c>
      <c r="R19">
        <f t="shared" si="21"/>
        <v>15.31</v>
      </c>
      <c r="S19">
        <f t="shared" si="21"/>
        <v>13.209999999999999</v>
      </c>
      <c r="T19">
        <f t="shared" si="21"/>
        <v>12.331000000000001</v>
      </c>
      <c r="U19">
        <f t="shared" si="9"/>
        <v>15.31</v>
      </c>
      <c r="V19" s="26" t="str">
        <f t="shared" si="10"/>
        <v>Greta</v>
      </c>
      <c r="W19">
        <f t="shared" si="11"/>
        <v>1</v>
      </c>
      <c r="X19">
        <f t="shared" si="12"/>
        <v>0</v>
      </c>
      <c r="Y19">
        <f t="shared" si="13"/>
        <v>0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1.30938848271E-2</v>
      </c>
      <c r="AD19">
        <f t="shared" si="18"/>
        <v>0</v>
      </c>
      <c r="AE19">
        <f t="shared" si="19"/>
        <v>0</v>
      </c>
      <c r="AF19">
        <f t="shared" si="20"/>
        <v>0</v>
      </c>
    </row>
    <row r="20" spans="1:32" hidden="1">
      <c r="A20">
        <v>15</v>
      </c>
      <c r="B20" t="s">
        <v>129</v>
      </c>
      <c r="C20">
        <f t="shared" si="2"/>
        <v>0.435</v>
      </c>
      <c r="D20" t="s">
        <v>119</v>
      </c>
      <c r="E20">
        <f t="shared" si="3"/>
        <v>0.26100000000000001</v>
      </c>
      <c r="F20" t="s">
        <v>121</v>
      </c>
      <c r="G20">
        <f t="shared" si="4"/>
        <v>0.47699999999999998</v>
      </c>
      <c r="H20" t="s">
        <v>123</v>
      </c>
      <c r="I20">
        <f t="shared" si="5"/>
        <v>0.372</v>
      </c>
      <c r="J20" t="s">
        <v>8</v>
      </c>
      <c r="K20">
        <f t="shared" si="6"/>
        <v>0.61499999999999999</v>
      </c>
      <c r="L20">
        <f t="shared" si="7"/>
        <v>1.2389854292099999E-2</v>
      </c>
      <c r="M20">
        <f t="shared" si="21"/>
        <v>12.331000000000001</v>
      </c>
      <c r="N20">
        <f t="shared" si="21"/>
        <v>14.221</v>
      </c>
      <c r="O20">
        <f t="shared" si="21"/>
        <v>14.331000000000001</v>
      </c>
      <c r="P20">
        <f t="shared" si="21"/>
        <v>15.31</v>
      </c>
      <c r="Q20">
        <f t="shared" si="21"/>
        <v>13.31</v>
      </c>
      <c r="R20">
        <f t="shared" si="21"/>
        <v>15.321000000000002</v>
      </c>
      <c r="S20">
        <f t="shared" si="21"/>
        <v>14.309999999999999</v>
      </c>
      <c r="T20">
        <f t="shared" si="21"/>
        <v>12.32</v>
      </c>
      <c r="U20">
        <f t="shared" si="9"/>
        <v>15.321000000000002</v>
      </c>
      <c r="V20" t="str">
        <f t="shared" si="10"/>
        <v>Greta</v>
      </c>
      <c r="W20">
        <f t="shared" si="11"/>
        <v>1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1.2389854292099999E-2</v>
      </c>
      <c r="AD20">
        <f t="shared" si="18"/>
        <v>0</v>
      </c>
      <c r="AE20">
        <f t="shared" si="19"/>
        <v>0</v>
      </c>
      <c r="AF20">
        <f t="shared" si="20"/>
        <v>0</v>
      </c>
    </row>
    <row r="21" spans="1:32" hidden="1">
      <c r="A21">
        <v>16</v>
      </c>
      <c r="B21" t="s">
        <v>129</v>
      </c>
      <c r="C21">
        <f t="shared" si="2"/>
        <v>0.435</v>
      </c>
      <c r="D21" t="s">
        <v>119</v>
      </c>
      <c r="E21">
        <f t="shared" si="3"/>
        <v>0.26100000000000001</v>
      </c>
      <c r="F21" t="s">
        <v>121</v>
      </c>
      <c r="G21">
        <f t="shared" si="4"/>
        <v>0.47699999999999998</v>
      </c>
      <c r="H21" t="s">
        <v>123</v>
      </c>
      <c r="I21">
        <f t="shared" si="5"/>
        <v>0.372</v>
      </c>
      <c r="J21" t="s">
        <v>7</v>
      </c>
      <c r="K21">
        <f t="shared" si="6"/>
        <v>0.38500000000000001</v>
      </c>
      <c r="L21">
        <f t="shared" si="7"/>
        <v>7.7562502478999993E-3</v>
      </c>
      <c r="M21">
        <f t="shared" si="21"/>
        <v>11.22</v>
      </c>
      <c r="N21">
        <f t="shared" si="21"/>
        <v>13.11</v>
      </c>
      <c r="O21">
        <f t="shared" si="21"/>
        <v>13.22</v>
      </c>
      <c r="P21">
        <f t="shared" si="21"/>
        <v>15.31</v>
      </c>
      <c r="Q21">
        <f t="shared" si="21"/>
        <v>13.31</v>
      </c>
      <c r="R21">
        <f t="shared" si="21"/>
        <v>14.21</v>
      </c>
      <c r="S21">
        <f t="shared" si="21"/>
        <v>14.309999999999999</v>
      </c>
      <c r="T21">
        <f t="shared" si="21"/>
        <v>13.431000000000001</v>
      </c>
      <c r="U21">
        <f t="shared" si="9"/>
        <v>15.31</v>
      </c>
      <c r="V21" t="str">
        <f t="shared" si="10"/>
        <v>Damon</v>
      </c>
      <c r="W21">
        <f t="shared" si="11"/>
        <v>1</v>
      </c>
      <c r="X21">
        <f t="shared" si="12"/>
        <v>0</v>
      </c>
      <c r="Y21">
        <f t="shared" si="13"/>
        <v>0</v>
      </c>
      <c r="Z21">
        <f t="shared" si="14"/>
        <v>0</v>
      </c>
      <c r="AA21">
        <f t="shared" si="15"/>
        <v>7.7562502478999993E-3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  <c r="AF21">
        <f t="shared" si="20"/>
        <v>0</v>
      </c>
    </row>
    <row r="22" spans="1:32" hidden="1">
      <c r="A22">
        <v>17</v>
      </c>
      <c r="B22" t="s">
        <v>17</v>
      </c>
      <c r="C22">
        <f t="shared" si="2"/>
        <v>0.56499999999999995</v>
      </c>
      <c r="D22" t="s">
        <v>118</v>
      </c>
      <c r="E22">
        <f t="shared" si="3"/>
        <v>0.73899999999999999</v>
      </c>
      <c r="F22" t="s">
        <v>120</v>
      </c>
      <c r="G22">
        <f t="shared" si="4"/>
        <v>0.52300000000000002</v>
      </c>
      <c r="H22" t="s">
        <v>122</v>
      </c>
      <c r="I22">
        <f t="shared" si="5"/>
        <v>0.628</v>
      </c>
      <c r="J22" t="s">
        <v>8</v>
      </c>
      <c r="K22">
        <f t="shared" si="6"/>
        <v>0.61499999999999999</v>
      </c>
      <c r="L22">
        <f t="shared" si="7"/>
        <v>8.4339172307099988E-2</v>
      </c>
      <c r="M22">
        <f t="shared" si="21"/>
        <v>14.531000000000001</v>
      </c>
      <c r="N22">
        <f t="shared" si="21"/>
        <v>18.421000000000003</v>
      </c>
      <c r="O22">
        <f t="shared" si="21"/>
        <v>16.530999999999999</v>
      </c>
      <c r="P22">
        <f t="shared" si="21"/>
        <v>15.31</v>
      </c>
      <c r="Q22">
        <f t="shared" si="21"/>
        <v>17.510000000000002</v>
      </c>
      <c r="R22">
        <f t="shared" si="21"/>
        <v>17.521000000000001</v>
      </c>
      <c r="S22">
        <f t="shared" si="21"/>
        <v>12.11</v>
      </c>
      <c r="T22">
        <f t="shared" si="21"/>
        <v>10.32</v>
      </c>
      <c r="U22">
        <f t="shared" si="9"/>
        <v>18.421000000000003</v>
      </c>
      <c r="V22" t="str">
        <f t="shared" si="10"/>
        <v>Becca</v>
      </c>
      <c r="W22">
        <f t="shared" si="11"/>
        <v>1</v>
      </c>
      <c r="X22">
        <f t="shared" si="12"/>
        <v>0</v>
      </c>
      <c r="Y22">
        <f t="shared" si="13"/>
        <v>8.4339172307099988E-2</v>
      </c>
      <c r="Z22">
        <f t="shared" si="14"/>
        <v>0</v>
      </c>
      <c r="AA22">
        <f t="shared" si="15"/>
        <v>0</v>
      </c>
      <c r="AB22">
        <f t="shared" si="16"/>
        <v>0</v>
      </c>
      <c r="AC22">
        <f t="shared" si="17"/>
        <v>0</v>
      </c>
      <c r="AD22">
        <f t="shared" si="18"/>
        <v>0</v>
      </c>
      <c r="AE22">
        <f t="shared" si="19"/>
        <v>0</v>
      </c>
      <c r="AF22">
        <f t="shared" si="20"/>
        <v>0</v>
      </c>
    </row>
    <row r="23" spans="1:32" hidden="1">
      <c r="A23">
        <v>18</v>
      </c>
      <c r="B23" t="s">
        <v>17</v>
      </c>
      <c r="C23">
        <f t="shared" si="2"/>
        <v>0.56499999999999995</v>
      </c>
      <c r="D23" t="s">
        <v>118</v>
      </c>
      <c r="E23">
        <f t="shared" si="3"/>
        <v>0.73899999999999999</v>
      </c>
      <c r="F23" t="s">
        <v>120</v>
      </c>
      <c r="G23">
        <f t="shared" si="4"/>
        <v>0.52300000000000002</v>
      </c>
      <c r="H23" t="s">
        <v>122</v>
      </c>
      <c r="I23">
        <f t="shared" si="5"/>
        <v>0.628</v>
      </c>
      <c r="J23" t="s">
        <v>7</v>
      </c>
      <c r="K23">
        <f t="shared" si="6"/>
        <v>0.38500000000000001</v>
      </c>
      <c r="L23">
        <f t="shared" si="7"/>
        <v>5.2797693232899998E-2</v>
      </c>
      <c r="M23">
        <f t="shared" si="21"/>
        <v>13.42</v>
      </c>
      <c r="N23">
        <f t="shared" si="21"/>
        <v>17.310000000000002</v>
      </c>
      <c r="O23">
        <f t="shared" si="21"/>
        <v>15.42</v>
      </c>
      <c r="P23">
        <f t="shared" si="21"/>
        <v>15.31</v>
      </c>
      <c r="Q23">
        <f t="shared" si="21"/>
        <v>17.510000000000002</v>
      </c>
      <c r="R23">
        <f t="shared" si="21"/>
        <v>16.41</v>
      </c>
      <c r="S23">
        <f t="shared" si="21"/>
        <v>12.11</v>
      </c>
      <c r="T23">
        <f t="shared" si="21"/>
        <v>11.431000000000001</v>
      </c>
      <c r="U23">
        <f t="shared" si="9"/>
        <v>17.510000000000002</v>
      </c>
      <c r="V23" t="str">
        <f t="shared" si="10"/>
        <v>Grandpa</v>
      </c>
      <c r="W23">
        <f t="shared" si="11"/>
        <v>1</v>
      </c>
      <c r="X23">
        <f t="shared" si="12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5.2797693232899998E-2</v>
      </c>
      <c r="AC23">
        <f t="shared" si="17"/>
        <v>0</v>
      </c>
      <c r="AD23">
        <f t="shared" si="18"/>
        <v>0</v>
      </c>
      <c r="AE23">
        <f t="shared" si="19"/>
        <v>0</v>
      </c>
      <c r="AF23">
        <f t="shared" si="20"/>
        <v>0</v>
      </c>
    </row>
    <row r="24" spans="1:32" hidden="1">
      <c r="A24">
        <v>19</v>
      </c>
      <c r="B24" t="s">
        <v>17</v>
      </c>
      <c r="C24">
        <f t="shared" si="2"/>
        <v>0.56499999999999995</v>
      </c>
      <c r="D24" t="s">
        <v>118</v>
      </c>
      <c r="E24">
        <f t="shared" si="3"/>
        <v>0.73899999999999999</v>
      </c>
      <c r="F24" t="s">
        <v>120</v>
      </c>
      <c r="G24">
        <f t="shared" si="4"/>
        <v>0.52300000000000002</v>
      </c>
      <c r="H24" t="s">
        <v>123</v>
      </c>
      <c r="I24">
        <f t="shared" si="5"/>
        <v>0.372</v>
      </c>
      <c r="J24" t="s">
        <v>8</v>
      </c>
      <c r="K24">
        <f t="shared" si="6"/>
        <v>0.61499999999999999</v>
      </c>
      <c r="L24">
        <f t="shared" si="7"/>
        <v>4.9958872767899995E-2</v>
      </c>
      <c r="M24">
        <f t="shared" si="21"/>
        <v>13.431000000000001</v>
      </c>
      <c r="N24">
        <f t="shared" si="21"/>
        <v>17.321000000000002</v>
      </c>
      <c r="O24">
        <f t="shared" si="21"/>
        <v>15.431000000000001</v>
      </c>
      <c r="P24">
        <f t="shared" si="21"/>
        <v>16.41</v>
      </c>
      <c r="Q24">
        <f t="shared" si="21"/>
        <v>16.41</v>
      </c>
      <c r="R24">
        <f t="shared" si="21"/>
        <v>16.420999999999999</v>
      </c>
      <c r="S24">
        <f t="shared" si="21"/>
        <v>13.209999999999999</v>
      </c>
      <c r="T24">
        <f t="shared" si="21"/>
        <v>11.42</v>
      </c>
      <c r="U24">
        <f t="shared" si="9"/>
        <v>17.321000000000002</v>
      </c>
      <c r="V24" t="str">
        <f t="shared" si="10"/>
        <v>Becca</v>
      </c>
      <c r="W24">
        <f t="shared" si="11"/>
        <v>1</v>
      </c>
      <c r="X24">
        <f t="shared" si="12"/>
        <v>0</v>
      </c>
      <c r="Y24">
        <f t="shared" si="13"/>
        <v>4.9958872767899995E-2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</v>
      </c>
      <c r="AD24">
        <f t="shared" si="18"/>
        <v>0</v>
      </c>
      <c r="AE24">
        <f t="shared" si="19"/>
        <v>0</v>
      </c>
      <c r="AF24">
        <f t="shared" si="20"/>
        <v>0</v>
      </c>
    </row>
    <row r="25" spans="1:32" hidden="1">
      <c r="A25">
        <v>20</v>
      </c>
      <c r="B25" t="s">
        <v>17</v>
      </c>
      <c r="C25">
        <f t="shared" si="2"/>
        <v>0.56499999999999995</v>
      </c>
      <c r="D25" t="s">
        <v>118</v>
      </c>
      <c r="E25">
        <f t="shared" si="3"/>
        <v>0.73899999999999999</v>
      </c>
      <c r="F25" t="s">
        <v>120</v>
      </c>
      <c r="G25">
        <f t="shared" si="4"/>
        <v>0.52300000000000002</v>
      </c>
      <c r="H25" t="s">
        <v>123</v>
      </c>
      <c r="I25">
        <f t="shared" si="5"/>
        <v>0.372</v>
      </c>
      <c r="J25" t="s">
        <v>7</v>
      </c>
      <c r="K25">
        <f t="shared" si="6"/>
        <v>0.38500000000000001</v>
      </c>
      <c r="L25">
        <f t="shared" si="7"/>
        <v>3.1275066692099993E-2</v>
      </c>
      <c r="M25">
        <f t="shared" si="21"/>
        <v>12.32</v>
      </c>
      <c r="N25">
        <f t="shared" si="21"/>
        <v>16.21</v>
      </c>
      <c r="O25">
        <f t="shared" si="21"/>
        <v>14.32</v>
      </c>
      <c r="P25">
        <f t="shared" si="21"/>
        <v>16.41</v>
      </c>
      <c r="Q25">
        <f t="shared" si="21"/>
        <v>16.41</v>
      </c>
      <c r="R25">
        <f t="shared" si="21"/>
        <v>15.31</v>
      </c>
      <c r="S25">
        <f t="shared" si="21"/>
        <v>13.209999999999999</v>
      </c>
      <c r="T25">
        <f t="shared" si="21"/>
        <v>12.531000000000001</v>
      </c>
      <c r="U25">
        <f t="shared" si="9"/>
        <v>16.41</v>
      </c>
      <c r="V25" t="str">
        <f t="shared" si="10"/>
        <v>Tie</v>
      </c>
      <c r="W25">
        <f t="shared" si="11"/>
        <v>2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F25">
        <f t="shared" si="20"/>
        <v>3.1275066692099993E-2</v>
      </c>
    </row>
    <row r="26" spans="1:32" hidden="1">
      <c r="A26">
        <v>21</v>
      </c>
      <c r="B26" t="s">
        <v>17</v>
      </c>
      <c r="C26">
        <f t="shared" si="2"/>
        <v>0.56499999999999995</v>
      </c>
      <c r="D26" t="s">
        <v>118</v>
      </c>
      <c r="E26">
        <f t="shared" si="3"/>
        <v>0.73899999999999999</v>
      </c>
      <c r="F26" t="s">
        <v>121</v>
      </c>
      <c r="G26">
        <f t="shared" si="4"/>
        <v>0.47699999999999998</v>
      </c>
      <c r="H26" t="s">
        <v>122</v>
      </c>
      <c r="I26">
        <f t="shared" si="5"/>
        <v>0.628</v>
      </c>
      <c r="J26" t="s">
        <v>8</v>
      </c>
      <c r="K26">
        <f t="shared" si="6"/>
        <v>0.61499999999999999</v>
      </c>
      <c r="L26">
        <f t="shared" si="7"/>
        <v>7.6921195392899974E-2</v>
      </c>
      <c r="M26">
        <f t="shared" ref="M26:T37" si="22">M$2+IF(M$40=$B26,1,0)+IF(M$41=$D26,1,0)+IF(M$42=$F26,1.1,0)+IF(M$43=$H26,1.1,0)+IF(M$44=$J26,1.111,0)</f>
        <v>13.431000000000001</v>
      </c>
      <c r="N26">
        <f t="shared" si="22"/>
        <v>17.321000000000002</v>
      </c>
      <c r="O26">
        <f t="shared" si="22"/>
        <v>15.431000000000001</v>
      </c>
      <c r="P26">
        <f t="shared" si="22"/>
        <v>14.21</v>
      </c>
      <c r="Q26">
        <f t="shared" si="22"/>
        <v>16.41</v>
      </c>
      <c r="R26">
        <f t="shared" si="22"/>
        <v>16.420999999999999</v>
      </c>
      <c r="S26">
        <f t="shared" si="22"/>
        <v>13.209999999999999</v>
      </c>
      <c r="T26">
        <f t="shared" si="22"/>
        <v>9.2200000000000006</v>
      </c>
      <c r="U26">
        <f t="shared" si="9"/>
        <v>17.321000000000002</v>
      </c>
      <c r="V26" t="str">
        <f t="shared" si="10"/>
        <v>Becca</v>
      </c>
      <c r="W26">
        <f t="shared" si="11"/>
        <v>1</v>
      </c>
      <c r="X26">
        <f t="shared" si="12"/>
        <v>0</v>
      </c>
      <c r="Y26">
        <f t="shared" si="13"/>
        <v>7.6921195392899974E-2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  <c r="AF26">
        <f t="shared" si="20"/>
        <v>0</v>
      </c>
    </row>
    <row r="27" spans="1:32" hidden="1">
      <c r="A27">
        <v>22</v>
      </c>
      <c r="B27" t="s">
        <v>17</v>
      </c>
      <c r="C27">
        <f t="shared" si="2"/>
        <v>0.56499999999999995</v>
      </c>
      <c r="D27" t="s">
        <v>118</v>
      </c>
      <c r="E27">
        <f t="shared" si="3"/>
        <v>0.73899999999999999</v>
      </c>
      <c r="F27" t="s">
        <v>121</v>
      </c>
      <c r="G27">
        <f t="shared" si="4"/>
        <v>0.47699999999999998</v>
      </c>
      <c r="H27" t="s">
        <v>122</v>
      </c>
      <c r="I27">
        <f t="shared" si="5"/>
        <v>0.628</v>
      </c>
      <c r="J27" t="s">
        <v>7</v>
      </c>
      <c r="K27">
        <f t="shared" si="6"/>
        <v>0.38500000000000001</v>
      </c>
      <c r="L27">
        <f t="shared" si="7"/>
        <v>4.8153919067099989E-2</v>
      </c>
      <c r="M27">
        <f t="shared" si="22"/>
        <v>12.32</v>
      </c>
      <c r="N27">
        <f t="shared" si="22"/>
        <v>16.21</v>
      </c>
      <c r="O27">
        <f t="shared" si="22"/>
        <v>14.32</v>
      </c>
      <c r="P27">
        <f t="shared" si="22"/>
        <v>14.21</v>
      </c>
      <c r="Q27">
        <f t="shared" si="22"/>
        <v>16.41</v>
      </c>
      <c r="R27">
        <f t="shared" si="22"/>
        <v>15.31</v>
      </c>
      <c r="S27">
        <f t="shared" si="22"/>
        <v>13.209999999999999</v>
      </c>
      <c r="T27">
        <f t="shared" si="22"/>
        <v>10.331000000000001</v>
      </c>
      <c r="U27">
        <f t="shared" si="9"/>
        <v>16.41</v>
      </c>
      <c r="V27" t="str">
        <f t="shared" si="10"/>
        <v>Grandpa</v>
      </c>
      <c r="W27">
        <f t="shared" si="11"/>
        <v>1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4.8153919067099989E-2</v>
      </c>
      <c r="AC27">
        <f t="shared" si="17"/>
        <v>0</v>
      </c>
      <c r="AD27">
        <f t="shared" si="18"/>
        <v>0</v>
      </c>
      <c r="AE27">
        <f t="shared" si="19"/>
        <v>0</v>
      </c>
      <c r="AF27">
        <f t="shared" si="20"/>
        <v>0</v>
      </c>
    </row>
    <row r="28" spans="1:32" hidden="1">
      <c r="A28">
        <v>23</v>
      </c>
      <c r="B28" t="s">
        <v>17</v>
      </c>
      <c r="C28">
        <f t="shared" si="2"/>
        <v>0.56499999999999995</v>
      </c>
      <c r="D28" t="s">
        <v>118</v>
      </c>
      <c r="E28">
        <f t="shared" si="3"/>
        <v>0.73899999999999999</v>
      </c>
      <c r="F28" t="s">
        <v>121</v>
      </c>
      <c r="G28">
        <f t="shared" si="4"/>
        <v>0.47699999999999998</v>
      </c>
      <c r="H28" t="s">
        <v>123</v>
      </c>
      <c r="I28">
        <f t="shared" si="5"/>
        <v>0.372</v>
      </c>
      <c r="J28" t="s">
        <v>8</v>
      </c>
      <c r="K28">
        <f t="shared" si="6"/>
        <v>0.61499999999999999</v>
      </c>
      <c r="L28">
        <f t="shared" si="7"/>
        <v>4.5564784532099993E-2</v>
      </c>
      <c r="M28">
        <f t="shared" si="22"/>
        <v>12.331000000000001</v>
      </c>
      <c r="N28">
        <f t="shared" si="22"/>
        <v>16.221</v>
      </c>
      <c r="O28">
        <f t="shared" si="22"/>
        <v>14.331000000000001</v>
      </c>
      <c r="P28">
        <f t="shared" si="22"/>
        <v>15.31</v>
      </c>
      <c r="Q28">
        <f t="shared" si="22"/>
        <v>15.31</v>
      </c>
      <c r="R28">
        <f t="shared" si="22"/>
        <v>15.321000000000002</v>
      </c>
      <c r="S28">
        <f t="shared" si="22"/>
        <v>14.309999999999999</v>
      </c>
      <c r="T28">
        <f t="shared" si="22"/>
        <v>10.32</v>
      </c>
      <c r="U28">
        <f t="shared" si="9"/>
        <v>16.221</v>
      </c>
      <c r="V28" t="str">
        <f t="shared" si="10"/>
        <v>Becca</v>
      </c>
      <c r="W28">
        <f t="shared" si="11"/>
        <v>1</v>
      </c>
      <c r="X28">
        <f t="shared" si="12"/>
        <v>0</v>
      </c>
      <c r="Y28">
        <f t="shared" si="13"/>
        <v>4.5564784532099993E-2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F28">
        <f t="shared" si="20"/>
        <v>0</v>
      </c>
    </row>
    <row r="29" spans="1:32" hidden="1">
      <c r="A29">
        <v>24</v>
      </c>
      <c r="B29" t="s">
        <v>17</v>
      </c>
      <c r="C29">
        <f t="shared" si="2"/>
        <v>0.56499999999999995</v>
      </c>
      <c r="D29" t="s">
        <v>118</v>
      </c>
      <c r="E29">
        <f t="shared" si="3"/>
        <v>0.73899999999999999</v>
      </c>
      <c r="F29" t="s">
        <v>121</v>
      </c>
      <c r="G29">
        <f t="shared" si="4"/>
        <v>0.47699999999999998</v>
      </c>
      <c r="H29" t="s">
        <v>123</v>
      </c>
      <c r="I29">
        <f t="shared" si="5"/>
        <v>0.372</v>
      </c>
      <c r="J29" t="s">
        <v>7</v>
      </c>
      <c r="K29">
        <f t="shared" si="6"/>
        <v>0.38500000000000001</v>
      </c>
      <c r="L29">
        <f t="shared" si="7"/>
        <v>2.8524296007899998E-2</v>
      </c>
      <c r="M29">
        <f t="shared" si="22"/>
        <v>11.22</v>
      </c>
      <c r="N29">
        <f t="shared" si="22"/>
        <v>15.11</v>
      </c>
      <c r="O29">
        <f t="shared" si="22"/>
        <v>13.22</v>
      </c>
      <c r="P29">
        <f t="shared" si="22"/>
        <v>15.31</v>
      </c>
      <c r="Q29">
        <f t="shared" si="22"/>
        <v>15.31</v>
      </c>
      <c r="R29">
        <f t="shared" si="22"/>
        <v>14.21</v>
      </c>
      <c r="S29">
        <f t="shared" si="22"/>
        <v>14.309999999999999</v>
      </c>
      <c r="T29">
        <f t="shared" si="22"/>
        <v>11.431000000000001</v>
      </c>
      <c r="U29">
        <f t="shared" si="9"/>
        <v>15.31</v>
      </c>
      <c r="V29" t="str">
        <f t="shared" si="10"/>
        <v>Tie</v>
      </c>
      <c r="W29">
        <f t="shared" si="11"/>
        <v>2</v>
      </c>
      <c r="X29">
        <f t="shared" si="12"/>
        <v>0</v>
      </c>
      <c r="Y29">
        <f t="shared" si="13"/>
        <v>0</v>
      </c>
      <c r="Z29">
        <f t="shared" si="14"/>
        <v>0</v>
      </c>
      <c r="AA29">
        <f t="shared" si="15"/>
        <v>0</v>
      </c>
      <c r="AB29">
        <f t="shared" si="16"/>
        <v>0</v>
      </c>
      <c r="AC29">
        <f t="shared" si="17"/>
        <v>0</v>
      </c>
      <c r="AD29">
        <f t="shared" si="18"/>
        <v>0</v>
      </c>
      <c r="AE29">
        <f t="shared" si="19"/>
        <v>0</v>
      </c>
      <c r="AF29">
        <f t="shared" si="20"/>
        <v>2.8524296007899998E-2</v>
      </c>
    </row>
    <row r="30" spans="1:32">
      <c r="A30">
        <v>25</v>
      </c>
      <c r="B30" t="s">
        <v>17</v>
      </c>
      <c r="C30">
        <f t="shared" si="2"/>
        <v>0.56499999999999995</v>
      </c>
      <c r="D30" t="s">
        <v>119</v>
      </c>
      <c r="E30">
        <f t="shared" si="3"/>
        <v>0.26100000000000001</v>
      </c>
      <c r="F30" t="s">
        <v>120</v>
      </c>
      <c r="G30">
        <f t="shared" si="4"/>
        <v>0.52300000000000002</v>
      </c>
      <c r="H30" t="s">
        <v>122</v>
      </c>
      <c r="I30">
        <f t="shared" si="5"/>
        <v>0.628</v>
      </c>
      <c r="J30" t="s">
        <v>8</v>
      </c>
      <c r="K30">
        <f t="shared" si="6"/>
        <v>0.61499999999999999</v>
      </c>
      <c r="L30">
        <f t="shared" si="7"/>
        <v>2.9786906592899998E-2</v>
      </c>
      <c r="M30">
        <f t="shared" si="22"/>
        <v>13.531000000000001</v>
      </c>
      <c r="N30">
        <f t="shared" si="22"/>
        <v>17.420999999999999</v>
      </c>
      <c r="O30">
        <f t="shared" si="22"/>
        <v>15.531000000000001</v>
      </c>
      <c r="P30">
        <f t="shared" si="22"/>
        <v>14.31</v>
      </c>
      <c r="Q30">
        <f t="shared" si="22"/>
        <v>16.510000000000002</v>
      </c>
      <c r="R30">
        <f t="shared" si="22"/>
        <v>18.521000000000004</v>
      </c>
      <c r="S30">
        <f t="shared" si="22"/>
        <v>13.11</v>
      </c>
      <c r="T30">
        <f t="shared" si="22"/>
        <v>11.32</v>
      </c>
      <c r="U30">
        <f t="shared" si="9"/>
        <v>18.521000000000004</v>
      </c>
      <c r="V30" s="26" t="str">
        <f t="shared" si="10"/>
        <v>Greta</v>
      </c>
      <c r="W30">
        <f t="shared" si="11"/>
        <v>1</v>
      </c>
      <c r="X30">
        <f t="shared" si="12"/>
        <v>0</v>
      </c>
      <c r="Y30">
        <f t="shared" si="13"/>
        <v>0</v>
      </c>
      <c r="Z30">
        <f t="shared" si="14"/>
        <v>0</v>
      </c>
      <c r="AA30">
        <f t="shared" si="15"/>
        <v>0</v>
      </c>
      <c r="AB30">
        <f t="shared" si="16"/>
        <v>0</v>
      </c>
      <c r="AC30">
        <f t="shared" si="17"/>
        <v>2.9786906592899998E-2</v>
      </c>
      <c r="AD30">
        <f t="shared" si="18"/>
        <v>0</v>
      </c>
      <c r="AE30">
        <f t="shared" si="19"/>
        <v>0</v>
      </c>
      <c r="AF30">
        <f t="shared" si="20"/>
        <v>0</v>
      </c>
    </row>
    <row r="31" spans="1:32">
      <c r="A31">
        <v>26</v>
      </c>
      <c r="B31" t="s">
        <v>17</v>
      </c>
      <c r="C31">
        <f t="shared" si="2"/>
        <v>0.56499999999999995</v>
      </c>
      <c r="D31" t="s">
        <v>119</v>
      </c>
      <c r="E31">
        <f t="shared" si="3"/>
        <v>0.26100000000000001</v>
      </c>
      <c r="F31" t="s">
        <v>120</v>
      </c>
      <c r="G31">
        <f t="shared" si="4"/>
        <v>0.52300000000000002</v>
      </c>
      <c r="H31" t="s">
        <v>122</v>
      </c>
      <c r="I31">
        <f t="shared" si="5"/>
        <v>0.628</v>
      </c>
      <c r="J31" t="s">
        <v>7</v>
      </c>
      <c r="K31">
        <f t="shared" si="6"/>
        <v>0.38500000000000001</v>
      </c>
      <c r="L31">
        <f t="shared" si="7"/>
        <v>1.8647087867099999E-2</v>
      </c>
      <c r="M31">
        <f t="shared" si="22"/>
        <v>12.42</v>
      </c>
      <c r="N31">
        <f t="shared" si="22"/>
        <v>16.309999999999999</v>
      </c>
      <c r="O31">
        <f t="shared" si="22"/>
        <v>14.42</v>
      </c>
      <c r="P31">
        <f t="shared" si="22"/>
        <v>14.31</v>
      </c>
      <c r="Q31">
        <f t="shared" si="22"/>
        <v>16.510000000000002</v>
      </c>
      <c r="R31">
        <f t="shared" si="22"/>
        <v>17.410000000000004</v>
      </c>
      <c r="S31">
        <f t="shared" si="22"/>
        <v>13.11</v>
      </c>
      <c r="T31">
        <f t="shared" si="22"/>
        <v>12.431000000000001</v>
      </c>
      <c r="U31">
        <f t="shared" si="9"/>
        <v>17.410000000000004</v>
      </c>
      <c r="V31" s="26" t="str">
        <f t="shared" si="10"/>
        <v>Greta</v>
      </c>
      <c r="W31">
        <f t="shared" si="11"/>
        <v>1</v>
      </c>
      <c r="X31">
        <f t="shared" si="12"/>
        <v>0</v>
      </c>
      <c r="Y31">
        <f t="shared" si="13"/>
        <v>0</v>
      </c>
      <c r="Z31">
        <f t="shared" si="14"/>
        <v>0</v>
      </c>
      <c r="AA31">
        <f t="shared" si="15"/>
        <v>0</v>
      </c>
      <c r="AB31">
        <f t="shared" si="16"/>
        <v>0</v>
      </c>
      <c r="AC31">
        <f t="shared" si="17"/>
        <v>1.8647087867099999E-2</v>
      </c>
      <c r="AD31">
        <f t="shared" si="18"/>
        <v>0</v>
      </c>
      <c r="AE31">
        <f t="shared" si="19"/>
        <v>0</v>
      </c>
      <c r="AF31">
        <f t="shared" si="20"/>
        <v>0</v>
      </c>
    </row>
    <row r="32" spans="1:32" hidden="1">
      <c r="A32">
        <v>27</v>
      </c>
      <c r="B32" t="s">
        <v>17</v>
      </c>
      <c r="C32">
        <f t="shared" si="2"/>
        <v>0.56499999999999995</v>
      </c>
      <c r="D32" t="s">
        <v>119</v>
      </c>
      <c r="E32">
        <f t="shared" si="3"/>
        <v>0.26100000000000001</v>
      </c>
      <c r="F32" t="s">
        <v>120</v>
      </c>
      <c r="G32">
        <f t="shared" si="4"/>
        <v>0.52300000000000002</v>
      </c>
      <c r="H32" t="s">
        <v>123</v>
      </c>
      <c r="I32">
        <f t="shared" si="5"/>
        <v>0.372</v>
      </c>
      <c r="J32" t="s">
        <v>8</v>
      </c>
      <c r="K32">
        <f t="shared" si="6"/>
        <v>0.61499999999999999</v>
      </c>
      <c r="L32">
        <f t="shared" si="7"/>
        <v>1.7644473332099998E-2</v>
      </c>
      <c r="M32">
        <f t="shared" si="22"/>
        <v>12.431000000000001</v>
      </c>
      <c r="N32">
        <f t="shared" si="22"/>
        <v>16.320999999999998</v>
      </c>
      <c r="O32">
        <f t="shared" si="22"/>
        <v>14.431000000000001</v>
      </c>
      <c r="P32">
        <f t="shared" si="22"/>
        <v>15.41</v>
      </c>
      <c r="Q32">
        <f t="shared" si="22"/>
        <v>15.41</v>
      </c>
      <c r="R32">
        <f t="shared" si="22"/>
        <v>17.421000000000003</v>
      </c>
      <c r="S32">
        <f t="shared" si="22"/>
        <v>14.209999999999999</v>
      </c>
      <c r="T32">
        <f t="shared" si="22"/>
        <v>12.42</v>
      </c>
      <c r="U32">
        <f t="shared" si="9"/>
        <v>17.421000000000003</v>
      </c>
      <c r="V32" s="26" t="str">
        <f t="shared" si="10"/>
        <v>Greta</v>
      </c>
      <c r="W32">
        <f t="shared" si="11"/>
        <v>1</v>
      </c>
      <c r="X32">
        <f t="shared" si="12"/>
        <v>0</v>
      </c>
      <c r="Y32">
        <f t="shared" si="13"/>
        <v>0</v>
      </c>
      <c r="Z32">
        <f t="shared" si="14"/>
        <v>0</v>
      </c>
      <c r="AA32">
        <f t="shared" si="15"/>
        <v>0</v>
      </c>
      <c r="AB32">
        <f t="shared" si="16"/>
        <v>0</v>
      </c>
      <c r="AC32">
        <f t="shared" si="17"/>
        <v>1.7644473332099998E-2</v>
      </c>
      <c r="AD32">
        <f t="shared" si="18"/>
        <v>0</v>
      </c>
      <c r="AE32">
        <f t="shared" si="19"/>
        <v>0</v>
      </c>
      <c r="AF32">
        <f t="shared" si="20"/>
        <v>0</v>
      </c>
    </row>
    <row r="33" spans="1:32" hidden="1">
      <c r="A33">
        <v>28</v>
      </c>
      <c r="B33" t="s">
        <v>17</v>
      </c>
      <c r="C33">
        <f t="shared" si="2"/>
        <v>0.56499999999999995</v>
      </c>
      <c r="D33" t="s">
        <v>119</v>
      </c>
      <c r="E33">
        <f t="shared" si="3"/>
        <v>0.26100000000000001</v>
      </c>
      <c r="F33" t="s">
        <v>120</v>
      </c>
      <c r="G33">
        <f t="shared" si="4"/>
        <v>0.52300000000000002</v>
      </c>
      <c r="H33" t="s">
        <v>123</v>
      </c>
      <c r="I33">
        <f t="shared" si="5"/>
        <v>0.372</v>
      </c>
      <c r="J33" t="s">
        <v>7</v>
      </c>
      <c r="K33">
        <f t="shared" si="6"/>
        <v>0.38500000000000001</v>
      </c>
      <c r="L33">
        <f t="shared" si="7"/>
        <v>1.1045727207899999E-2</v>
      </c>
      <c r="M33">
        <f t="shared" si="22"/>
        <v>11.32</v>
      </c>
      <c r="N33">
        <f t="shared" si="22"/>
        <v>15.209999999999999</v>
      </c>
      <c r="O33">
        <f t="shared" si="22"/>
        <v>13.32</v>
      </c>
      <c r="P33">
        <f t="shared" si="22"/>
        <v>15.41</v>
      </c>
      <c r="Q33">
        <f t="shared" si="22"/>
        <v>15.41</v>
      </c>
      <c r="R33">
        <f t="shared" si="22"/>
        <v>16.310000000000002</v>
      </c>
      <c r="S33">
        <f t="shared" si="22"/>
        <v>14.209999999999999</v>
      </c>
      <c r="T33">
        <f t="shared" si="22"/>
        <v>13.531000000000001</v>
      </c>
      <c r="U33">
        <f t="shared" si="9"/>
        <v>16.310000000000002</v>
      </c>
      <c r="V33" s="26" t="str">
        <f t="shared" si="10"/>
        <v>Greta</v>
      </c>
      <c r="W33">
        <f t="shared" si="11"/>
        <v>1</v>
      </c>
      <c r="X33">
        <f t="shared" si="12"/>
        <v>0</v>
      </c>
      <c r="Y33">
        <f t="shared" si="13"/>
        <v>0</v>
      </c>
      <c r="Z33">
        <f t="shared" si="14"/>
        <v>0</v>
      </c>
      <c r="AA33">
        <f t="shared" si="15"/>
        <v>0</v>
      </c>
      <c r="AB33">
        <f t="shared" si="16"/>
        <v>0</v>
      </c>
      <c r="AC33">
        <f t="shared" si="17"/>
        <v>1.1045727207899999E-2</v>
      </c>
      <c r="AD33">
        <f t="shared" si="18"/>
        <v>0</v>
      </c>
      <c r="AE33">
        <f t="shared" si="19"/>
        <v>0</v>
      </c>
      <c r="AF33">
        <f t="shared" si="20"/>
        <v>0</v>
      </c>
    </row>
    <row r="34" spans="1:32" hidden="1">
      <c r="A34">
        <v>29</v>
      </c>
      <c r="B34" t="s">
        <v>17</v>
      </c>
      <c r="C34">
        <f t="shared" si="2"/>
        <v>0.56499999999999995</v>
      </c>
      <c r="D34" t="s">
        <v>119</v>
      </c>
      <c r="E34">
        <f t="shared" si="3"/>
        <v>0.26100000000000001</v>
      </c>
      <c r="F34" t="s">
        <v>121</v>
      </c>
      <c r="G34">
        <f t="shared" si="4"/>
        <v>0.47699999999999998</v>
      </c>
      <c r="H34" t="s">
        <v>122</v>
      </c>
      <c r="I34">
        <f t="shared" si="5"/>
        <v>0.628</v>
      </c>
      <c r="J34" t="s">
        <v>8</v>
      </c>
      <c r="K34">
        <f t="shared" si="6"/>
        <v>0.61499999999999999</v>
      </c>
      <c r="L34">
        <f t="shared" si="7"/>
        <v>2.7167025707099998E-2</v>
      </c>
      <c r="M34">
        <f t="shared" si="22"/>
        <v>12.431000000000001</v>
      </c>
      <c r="N34">
        <f t="shared" si="22"/>
        <v>16.320999999999998</v>
      </c>
      <c r="O34">
        <f t="shared" si="22"/>
        <v>14.431000000000001</v>
      </c>
      <c r="P34">
        <f t="shared" si="22"/>
        <v>13.21</v>
      </c>
      <c r="Q34">
        <f t="shared" si="22"/>
        <v>15.41</v>
      </c>
      <c r="R34">
        <f t="shared" si="22"/>
        <v>17.421000000000003</v>
      </c>
      <c r="S34">
        <f t="shared" si="22"/>
        <v>14.209999999999999</v>
      </c>
      <c r="T34">
        <f t="shared" si="22"/>
        <v>10.220000000000001</v>
      </c>
      <c r="U34">
        <f t="shared" si="9"/>
        <v>17.421000000000003</v>
      </c>
      <c r="V34" s="26" t="str">
        <f t="shared" si="10"/>
        <v>Greta</v>
      </c>
      <c r="W34">
        <f t="shared" si="11"/>
        <v>1</v>
      </c>
      <c r="X34">
        <f t="shared" si="12"/>
        <v>0</v>
      </c>
      <c r="Y34">
        <f t="shared" si="13"/>
        <v>0</v>
      </c>
      <c r="Z34">
        <f t="shared" si="14"/>
        <v>0</v>
      </c>
      <c r="AA34">
        <f t="shared" si="15"/>
        <v>0</v>
      </c>
      <c r="AB34">
        <f t="shared" si="16"/>
        <v>0</v>
      </c>
      <c r="AC34">
        <f t="shared" si="17"/>
        <v>2.7167025707099998E-2</v>
      </c>
      <c r="AD34">
        <f t="shared" si="18"/>
        <v>0</v>
      </c>
      <c r="AE34">
        <f t="shared" si="19"/>
        <v>0</v>
      </c>
      <c r="AF34">
        <f t="shared" si="20"/>
        <v>0</v>
      </c>
    </row>
    <row r="35" spans="1:32" hidden="1">
      <c r="A35">
        <v>30</v>
      </c>
      <c r="B35" t="s">
        <v>17</v>
      </c>
      <c r="C35">
        <f t="shared" si="2"/>
        <v>0.56499999999999995</v>
      </c>
      <c r="D35" t="s">
        <v>119</v>
      </c>
      <c r="E35">
        <f t="shared" si="3"/>
        <v>0.26100000000000001</v>
      </c>
      <c r="F35" t="s">
        <v>121</v>
      </c>
      <c r="G35">
        <f t="shared" si="4"/>
        <v>0.47699999999999998</v>
      </c>
      <c r="H35" t="s">
        <v>122</v>
      </c>
      <c r="I35">
        <f t="shared" si="5"/>
        <v>0.628</v>
      </c>
      <c r="J35" t="s">
        <v>7</v>
      </c>
      <c r="K35">
        <f t="shared" si="6"/>
        <v>0.38500000000000001</v>
      </c>
      <c r="L35">
        <f t="shared" si="7"/>
        <v>1.7006999832899997E-2</v>
      </c>
      <c r="M35">
        <f t="shared" si="22"/>
        <v>11.32</v>
      </c>
      <c r="N35">
        <f t="shared" si="22"/>
        <v>15.209999999999999</v>
      </c>
      <c r="O35">
        <f t="shared" si="22"/>
        <v>13.32</v>
      </c>
      <c r="P35">
        <f t="shared" si="22"/>
        <v>13.21</v>
      </c>
      <c r="Q35">
        <f t="shared" si="22"/>
        <v>15.41</v>
      </c>
      <c r="R35">
        <f t="shared" si="22"/>
        <v>16.310000000000002</v>
      </c>
      <c r="S35">
        <f t="shared" si="22"/>
        <v>14.209999999999999</v>
      </c>
      <c r="T35">
        <f t="shared" si="22"/>
        <v>11.331000000000001</v>
      </c>
      <c r="U35">
        <f t="shared" si="9"/>
        <v>16.310000000000002</v>
      </c>
      <c r="V35" s="26" t="str">
        <f t="shared" si="10"/>
        <v>Greta</v>
      </c>
      <c r="W35">
        <f t="shared" si="11"/>
        <v>1</v>
      </c>
      <c r="X35">
        <f t="shared" si="12"/>
        <v>0</v>
      </c>
      <c r="Y35">
        <f t="shared" si="13"/>
        <v>0</v>
      </c>
      <c r="Z35">
        <f t="shared" si="14"/>
        <v>0</v>
      </c>
      <c r="AA35">
        <f t="shared" si="15"/>
        <v>0</v>
      </c>
      <c r="AB35">
        <f t="shared" si="16"/>
        <v>0</v>
      </c>
      <c r="AC35">
        <f t="shared" si="17"/>
        <v>1.7006999832899997E-2</v>
      </c>
      <c r="AD35">
        <f t="shared" si="18"/>
        <v>0</v>
      </c>
      <c r="AE35">
        <f t="shared" si="19"/>
        <v>0</v>
      </c>
      <c r="AF35">
        <f t="shared" si="20"/>
        <v>0</v>
      </c>
    </row>
    <row r="36" spans="1:32" hidden="1">
      <c r="A36">
        <v>31</v>
      </c>
      <c r="B36" t="s">
        <v>17</v>
      </c>
      <c r="C36">
        <f t="shared" si="2"/>
        <v>0.56499999999999995</v>
      </c>
      <c r="D36" t="s">
        <v>119</v>
      </c>
      <c r="E36">
        <f t="shared" si="3"/>
        <v>0.26100000000000001</v>
      </c>
      <c r="F36" t="s">
        <v>121</v>
      </c>
      <c r="G36">
        <f t="shared" si="4"/>
        <v>0.47699999999999998</v>
      </c>
      <c r="H36" t="s">
        <v>123</v>
      </c>
      <c r="I36">
        <f t="shared" si="5"/>
        <v>0.372</v>
      </c>
      <c r="J36" t="s">
        <v>8</v>
      </c>
      <c r="K36">
        <f t="shared" si="6"/>
        <v>0.61499999999999999</v>
      </c>
      <c r="L36">
        <f t="shared" si="7"/>
        <v>1.60925693679E-2</v>
      </c>
      <c r="M36">
        <f t="shared" si="22"/>
        <v>11.331000000000001</v>
      </c>
      <c r="N36">
        <f t="shared" si="22"/>
        <v>15.221</v>
      </c>
      <c r="O36">
        <f t="shared" si="22"/>
        <v>13.331000000000001</v>
      </c>
      <c r="P36">
        <f t="shared" si="22"/>
        <v>14.31</v>
      </c>
      <c r="Q36">
        <f t="shared" si="22"/>
        <v>14.31</v>
      </c>
      <c r="R36">
        <f t="shared" si="22"/>
        <v>16.321000000000002</v>
      </c>
      <c r="S36">
        <f t="shared" si="22"/>
        <v>15.309999999999999</v>
      </c>
      <c r="T36">
        <f t="shared" si="22"/>
        <v>11.32</v>
      </c>
      <c r="U36">
        <f t="shared" si="9"/>
        <v>16.321000000000002</v>
      </c>
      <c r="V36" t="str">
        <f t="shared" si="10"/>
        <v>Greta</v>
      </c>
      <c r="W36">
        <f t="shared" si="11"/>
        <v>1</v>
      </c>
      <c r="X36">
        <f t="shared" si="12"/>
        <v>0</v>
      </c>
      <c r="Y36">
        <f t="shared" si="13"/>
        <v>0</v>
      </c>
      <c r="Z36">
        <f t="shared" si="14"/>
        <v>0</v>
      </c>
      <c r="AA36">
        <f t="shared" si="15"/>
        <v>0</v>
      </c>
      <c r="AB36">
        <f t="shared" si="16"/>
        <v>0</v>
      </c>
      <c r="AC36">
        <f t="shared" si="17"/>
        <v>1.60925693679E-2</v>
      </c>
      <c r="AD36">
        <f t="shared" si="18"/>
        <v>0</v>
      </c>
      <c r="AE36">
        <f t="shared" si="19"/>
        <v>0</v>
      </c>
      <c r="AF36">
        <f t="shared" si="20"/>
        <v>0</v>
      </c>
    </row>
    <row r="37" spans="1:32" hidden="1">
      <c r="A37">
        <v>32</v>
      </c>
      <c r="B37" t="s">
        <v>17</v>
      </c>
      <c r="C37">
        <f t="shared" si="2"/>
        <v>0.56499999999999995</v>
      </c>
      <c r="D37" t="s">
        <v>119</v>
      </c>
      <c r="E37">
        <f t="shared" si="3"/>
        <v>0.26100000000000001</v>
      </c>
      <c r="F37" t="s">
        <v>121</v>
      </c>
      <c r="G37">
        <f t="shared" si="4"/>
        <v>0.47699999999999998</v>
      </c>
      <c r="H37" t="s">
        <v>123</v>
      </c>
      <c r="I37">
        <f t="shared" si="5"/>
        <v>0.372</v>
      </c>
      <c r="J37" t="s">
        <v>7</v>
      </c>
      <c r="K37">
        <f t="shared" si="6"/>
        <v>0.38500000000000001</v>
      </c>
      <c r="L37">
        <f t="shared" si="7"/>
        <v>1.00742100921E-2</v>
      </c>
      <c r="M37">
        <f t="shared" si="22"/>
        <v>10.220000000000001</v>
      </c>
      <c r="N37">
        <f t="shared" si="22"/>
        <v>14.11</v>
      </c>
      <c r="O37">
        <f t="shared" si="22"/>
        <v>12.22</v>
      </c>
      <c r="P37">
        <f t="shared" si="22"/>
        <v>14.31</v>
      </c>
      <c r="Q37">
        <f t="shared" si="22"/>
        <v>14.31</v>
      </c>
      <c r="R37">
        <f t="shared" si="22"/>
        <v>15.21</v>
      </c>
      <c r="S37">
        <f t="shared" si="22"/>
        <v>15.309999999999999</v>
      </c>
      <c r="T37">
        <f t="shared" si="22"/>
        <v>12.431000000000001</v>
      </c>
      <c r="U37">
        <f t="shared" si="9"/>
        <v>15.309999999999999</v>
      </c>
      <c r="V37" t="str">
        <f t="shared" si="10"/>
        <v>Amber</v>
      </c>
      <c r="W37">
        <f t="shared" si="11"/>
        <v>1</v>
      </c>
      <c r="X37">
        <f t="shared" si="12"/>
        <v>0</v>
      </c>
      <c r="Y37">
        <f t="shared" si="13"/>
        <v>0</v>
      </c>
      <c r="Z37">
        <f t="shared" si="14"/>
        <v>0</v>
      </c>
      <c r="AA37">
        <f t="shared" si="15"/>
        <v>0</v>
      </c>
      <c r="AB37">
        <f t="shared" si="16"/>
        <v>0</v>
      </c>
      <c r="AC37">
        <f t="shared" si="17"/>
        <v>0</v>
      </c>
      <c r="AD37">
        <f t="shared" si="18"/>
        <v>1.00742100921E-2</v>
      </c>
      <c r="AE37">
        <f t="shared" si="19"/>
        <v>0</v>
      </c>
      <c r="AF37">
        <f t="shared" si="20"/>
        <v>0</v>
      </c>
    </row>
    <row r="40" spans="1:32">
      <c r="M40" s="28" t="s">
        <v>129</v>
      </c>
      <c r="N40" s="28" t="s">
        <v>17</v>
      </c>
      <c r="O40" s="28" t="s">
        <v>129</v>
      </c>
      <c r="P40" s="28" t="s">
        <v>129</v>
      </c>
      <c r="Q40" s="28" t="s">
        <v>17</v>
      </c>
      <c r="R40" s="28" t="s">
        <v>17</v>
      </c>
      <c r="S40" s="28" t="s">
        <v>17</v>
      </c>
      <c r="T40" s="28" t="s">
        <v>129</v>
      </c>
    </row>
    <row r="41" spans="1:32">
      <c r="M41" s="28" t="s">
        <v>118</v>
      </c>
      <c r="N41" s="28" t="s">
        <v>118</v>
      </c>
      <c r="O41" s="28" t="s">
        <v>118</v>
      </c>
      <c r="P41" s="28" t="s">
        <v>118</v>
      </c>
      <c r="Q41" s="28" t="s">
        <v>118</v>
      </c>
      <c r="R41" s="28" t="s">
        <v>119</v>
      </c>
      <c r="S41" s="28" t="s">
        <v>119</v>
      </c>
      <c r="T41" s="28" t="s">
        <v>119</v>
      </c>
    </row>
    <row r="42" spans="1:32">
      <c r="M42" s="28" t="s">
        <v>120</v>
      </c>
      <c r="N42" s="28" t="s">
        <v>120</v>
      </c>
      <c r="O42" s="28" t="s">
        <v>120</v>
      </c>
      <c r="P42" s="28" t="s">
        <v>120</v>
      </c>
      <c r="Q42" s="28" t="s">
        <v>120</v>
      </c>
      <c r="R42" s="28" t="s">
        <v>120</v>
      </c>
      <c r="S42" s="28" t="s">
        <v>121</v>
      </c>
      <c r="T42" s="28" t="s">
        <v>120</v>
      </c>
    </row>
    <row r="43" spans="1:32">
      <c r="M43" s="28" t="s">
        <v>122</v>
      </c>
      <c r="N43" s="28" t="s">
        <v>122</v>
      </c>
      <c r="O43" s="28" t="s">
        <v>122</v>
      </c>
      <c r="P43" s="28" t="s">
        <v>123</v>
      </c>
      <c r="Q43" s="28" t="s">
        <v>122</v>
      </c>
      <c r="R43" s="28" t="s">
        <v>122</v>
      </c>
      <c r="S43" s="28" t="s">
        <v>123</v>
      </c>
      <c r="T43" s="28" t="s">
        <v>123</v>
      </c>
    </row>
    <row r="44" spans="1:32">
      <c r="M44" s="28" t="s">
        <v>8</v>
      </c>
      <c r="N44" s="28" t="s">
        <v>8</v>
      </c>
      <c r="O44" s="28" t="s">
        <v>8</v>
      </c>
      <c r="P44" s="28" t="s">
        <v>9</v>
      </c>
      <c r="Q44" s="28" t="s">
        <v>9</v>
      </c>
      <c r="R44" s="28" t="s">
        <v>8</v>
      </c>
      <c r="S44" s="28" t="s">
        <v>9</v>
      </c>
      <c r="T44" s="28" t="s">
        <v>7</v>
      </c>
    </row>
    <row r="46" spans="1:32">
      <c r="M46" s="27" t="s">
        <v>134</v>
      </c>
    </row>
    <row r="47" spans="1:32">
      <c r="M47" s="27" t="s">
        <v>135</v>
      </c>
    </row>
    <row r="48" spans="1:32">
      <c r="M48" s="27" t="s">
        <v>136</v>
      </c>
    </row>
    <row r="49" spans="12:18">
      <c r="M49" s="27" t="s">
        <v>137</v>
      </c>
    </row>
    <row r="50" spans="12:18">
      <c r="M50" s="27" t="s">
        <v>138</v>
      </c>
    </row>
    <row r="51" spans="12:18">
      <c r="M51" s="27" t="s">
        <v>146</v>
      </c>
    </row>
    <row r="53" spans="12:18">
      <c r="M53" s="27" t="s">
        <v>139</v>
      </c>
    </row>
    <row r="54" spans="12:18">
      <c r="M54" s="27" t="s">
        <v>145</v>
      </c>
    </row>
    <row r="55" spans="12:18">
      <c r="M55" s="27" t="s">
        <v>144</v>
      </c>
    </row>
    <row r="56" spans="12:18">
      <c r="M56" s="27" t="s">
        <v>140</v>
      </c>
    </row>
    <row r="57" spans="12:18">
      <c r="M57" s="27" t="s">
        <v>142</v>
      </c>
    </row>
    <row r="58" spans="12:18">
      <c r="M58" s="27" t="s">
        <v>141</v>
      </c>
    </row>
    <row r="59" spans="12:18">
      <c r="M59" s="27" t="s">
        <v>143</v>
      </c>
    </row>
    <row r="61" spans="12:18">
      <c r="L61" t="s">
        <v>149</v>
      </c>
      <c r="M61" s="27" t="s">
        <v>150</v>
      </c>
      <c r="O61" s="27" t="s">
        <v>151</v>
      </c>
      <c r="Q61" s="27" t="s">
        <v>152</v>
      </c>
    </row>
    <row r="62" spans="12:18">
      <c r="L62">
        <v>1</v>
      </c>
      <c r="M62" s="17" t="s">
        <v>23</v>
      </c>
      <c r="N62">
        <v>18.521000000000004</v>
      </c>
      <c r="O62" s="17" t="s">
        <v>23</v>
      </c>
      <c r="P62">
        <v>17.410000000000004</v>
      </c>
      <c r="Q62" t="s">
        <v>23</v>
      </c>
      <c r="R62">
        <v>17.41</v>
      </c>
    </row>
    <row r="63" spans="12:18">
      <c r="L63">
        <v>2</v>
      </c>
      <c r="M63" s="20" t="s">
        <v>19</v>
      </c>
      <c r="N63">
        <v>17.420999999999999</v>
      </c>
      <c r="O63" s="20" t="s">
        <v>22</v>
      </c>
      <c r="P63">
        <v>16.510000000000002</v>
      </c>
      <c r="Q63" t="s">
        <v>22</v>
      </c>
      <c r="R63">
        <v>16.510000000000002</v>
      </c>
    </row>
    <row r="64" spans="12:18">
      <c r="L64">
        <v>3</v>
      </c>
      <c r="M64" s="20" t="s">
        <v>22</v>
      </c>
      <c r="N64">
        <v>16.510000000000002</v>
      </c>
      <c r="O64" s="20" t="s">
        <v>19</v>
      </c>
      <c r="P64">
        <v>16.309999999999999</v>
      </c>
      <c r="Q64" t="s">
        <v>19</v>
      </c>
      <c r="R64">
        <v>16.309999999999999</v>
      </c>
    </row>
    <row r="65" spans="12:18">
      <c r="L65">
        <v>4</v>
      </c>
      <c r="M65" s="17" t="s">
        <v>20</v>
      </c>
      <c r="N65">
        <v>15.531000000000001</v>
      </c>
      <c r="O65" s="17" t="s">
        <v>20</v>
      </c>
      <c r="P65">
        <v>14.42</v>
      </c>
      <c r="Q65" t="s">
        <v>20</v>
      </c>
      <c r="R65">
        <v>14.42</v>
      </c>
    </row>
    <row r="66" spans="12:18">
      <c r="L66">
        <v>5</v>
      </c>
      <c r="M66" s="17" t="s">
        <v>21</v>
      </c>
      <c r="N66">
        <v>14.31</v>
      </c>
      <c r="O66" s="17" t="s">
        <v>21</v>
      </c>
      <c r="P66">
        <v>14.31</v>
      </c>
      <c r="Q66" t="s">
        <v>21</v>
      </c>
      <c r="R66">
        <v>14.31</v>
      </c>
    </row>
    <row r="67" spans="12:18">
      <c r="L67">
        <v>6</v>
      </c>
      <c r="M67" s="17" t="s">
        <v>6</v>
      </c>
      <c r="N67">
        <v>13.531000000000001</v>
      </c>
      <c r="O67" s="17" t="s">
        <v>24</v>
      </c>
      <c r="P67">
        <v>13.11</v>
      </c>
      <c r="Q67" t="s">
        <v>24</v>
      </c>
      <c r="R67">
        <v>13.11</v>
      </c>
    </row>
    <row r="68" spans="12:18">
      <c r="L68">
        <v>7</v>
      </c>
      <c r="M68" s="17" t="s">
        <v>24</v>
      </c>
      <c r="N68">
        <v>13.11</v>
      </c>
      <c r="O68" s="17" t="s">
        <v>153</v>
      </c>
      <c r="P68">
        <v>12.431000000000001</v>
      </c>
      <c r="Q68" t="s">
        <v>6</v>
      </c>
      <c r="R68">
        <v>12.42</v>
      </c>
    </row>
    <row r="69" spans="12:18">
      <c r="L69">
        <v>8</v>
      </c>
      <c r="M69" s="17" t="s">
        <v>153</v>
      </c>
      <c r="N69">
        <v>11.32</v>
      </c>
      <c r="O69" s="17" t="s">
        <v>6</v>
      </c>
      <c r="P69">
        <v>12.42</v>
      </c>
      <c r="Q69" t="s">
        <v>153</v>
      </c>
      <c r="R69">
        <v>11.32</v>
      </c>
    </row>
  </sheetData>
  <autoFilter ref="A5:AF37" xr:uid="{DB13C2A9-FE46-4213-B0C8-231F776D4219}">
    <filterColumn colId="1">
      <filters>
        <filter val="Kentucky"/>
      </filters>
    </filterColumn>
    <filterColumn colId="3">
      <filters>
        <filter val="Ole Miss"/>
      </filters>
    </filterColumn>
    <filterColumn colId="5">
      <filters>
        <filter val="Iowa State"/>
      </filters>
    </filterColumn>
    <filterColumn colId="7">
      <filters>
        <filter val="Texas A&amp;M"/>
      </filters>
    </filterColumn>
    <sortState xmlns:xlrd2="http://schemas.microsoft.com/office/spreadsheetml/2017/richdata2" ref="A22:AF29">
      <sortCondition ref="A5:A37"/>
    </sortState>
  </autoFilter>
  <sortState xmlns:xlrd2="http://schemas.microsoft.com/office/spreadsheetml/2017/richdata2" ref="Q62:R69">
    <sortCondition descending="1" ref="R62:R69"/>
  </sortState>
  <conditionalFormatting sqref="A1:XFD5">
    <cfRule type="cellIs" dxfId="163" priority="347" operator="equal">
      <formula>"Clemson"</formula>
    </cfRule>
    <cfRule type="cellIs" dxfId="162" priority="348" operator="equal">
      <formula>"Alabama"</formula>
    </cfRule>
    <cfRule type="cellIs" dxfId="161" priority="349" operator="equal">
      <formula>"Clemson"</formula>
    </cfRule>
    <cfRule type="cellIs" dxfId="160" priority="350" operator="equal">
      <formula>"Georgia"</formula>
    </cfRule>
    <cfRule type="cellIs" dxfId="159" priority="351" operator="equal">
      <formula>"Texas"</formula>
    </cfRule>
    <cfRule type="cellIs" dxfId="158" priority="352" operator="equal">
      <formula>"Ohio State"</formula>
    </cfRule>
    <cfRule type="cellIs" dxfId="157" priority="353" operator="equal">
      <formula>"Washington"</formula>
    </cfRule>
    <cfRule type="cellIs" dxfId="156" priority="354" operator="equal">
      <formula>"LSU"</formula>
    </cfRule>
    <cfRule type="cellIs" dxfId="155" priority="355" operator="equal">
      <formula>"UCF"</formula>
    </cfRule>
    <cfRule type="cellIs" dxfId="154" priority="356" operator="equal">
      <formula>"Penn State"</formula>
    </cfRule>
    <cfRule type="cellIs" dxfId="153" priority="357" operator="equal">
      <formula>"Kentucky"</formula>
    </cfRule>
    <cfRule type="cellIs" dxfId="152" priority="358" operator="equal">
      <formula>"Iowa"</formula>
    </cfRule>
    <cfRule type="cellIs" dxfId="151" priority="359" operator="equal">
      <formula>"Mississippi State"</formula>
    </cfRule>
  </conditionalFormatting>
  <conditionalFormatting sqref="U6:V37">
    <cfRule type="cellIs" dxfId="150" priority="204" operator="equal">
      <formula>"Clemson"</formula>
    </cfRule>
    <cfRule type="cellIs" dxfId="149" priority="205" operator="equal">
      <formula>"Alabama"</formula>
    </cfRule>
    <cfRule type="cellIs" dxfId="148" priority="206" operator="equal">
      <formula>"Clemson"</formula>
    </cfRule>
    <cfRule type="cellIs" dxfId="147" priority="207" operator="equal">
      <formula>"Georgia"</formula>
    </cfRule>
    <cfRule type="cellIs" dxfId="146" priority="208" operator="equal">
      <formula>"Texas"</formula>
    </cfRule>
    <cfRule type="cellIs" dxfId="145" priority="209" operator="equal">
      <formula>"Ohio State"</formula>
    </cfRule>
    <cfRule type="cellIs" dxfId="144" priority="210" operator="equal">
      <formula>"Washington"</formula>
    </cfRule>
    <cfRule type="cellIs" dxfId="143" priority="211" operator="equal">
      <formula>"LSU"</formula>
    </cfRule>
    <cfRule type="cellIs" dxfId="142" priority="212" operator="equal">
      <formula>"UCF"</formula>
    </cfRule>
    <cfRule type="cellIs" dxfId="141" priority="213" operator="equal">
      <formula>"Penn State"</formula>
    </cfRule>
    <cfRule type="cellIs" dxfId="140" priority="214" operator="equal">
      <formula>"Kentucky"</formula>
    </cfRule>
    <cfRule type="cellIs" dxfId="139" priority="215" operator="equal">
      <formula>"Iowa"</formula>
    </cfRule>
    <cfRule type="cellIs" dxfId="138" priority="216" operator="equal">
      <formula>"Mississippi State"</formula>
    </cfRule>
  </conditionalFormatting>
  <conditionalFormatting sqref="W6:W37">
    <cfRule type="cellIs" dxfId="137" priority="191" operator="equal">
      <formula>"Clemson"</formula>
    </cfRule>
    <cfRule type="cellIs" dxfId="136" priority="192" operator="equal">
      <formula>"Alabama"</formula>
    </cfRule>
    <cfRule type="cellIs" dxfId="135" priority="193" operator="equal">
      <formula>"Clemson"</formula>
    </cfRule>
    <cfRule type="cellIs" dxfId="134" priority="194" operator="equal">
      <formula>"Georgia"</formula>
    </cfRule>
    <cfRule type="cellIs" dxfId="133" priority="195" operator="equal">
      <formula>"Texas"</formula>
    </cfRule>
    <cfRule type="cellIs" dxfId="132" priority="196" operator="equal">
      <formula>"Ohio State"</formula>
    </cfRule>
    <cfRule type="cellIs" dxfId="131" priority="197" operator="equal">
      <formula>"Washington"</formula>
    </cfRule>
    <cfRule type="cellIs" dxfId="130" priority="198" operator="equal">
      <formula>"LSU"</formula>
    </cfRule>
    <cfRule type="cellIs" dxfId="129" priority="199" operator="equal">
      <formula>"UCF"</formula>
    </cfRule>
    <cfRule type="cellIs" dxfId="128" priority="200" operator="equal">
      <formula>"Penn State"</formula>
    </cfRule>
    <cfRule type="cellIs" dxfId="127" priority="201" operator="equal">
      <formula>"Kentucky"</formula>
    </cfRule>
    <cfRule type="cellIs" dxfId="126" priority="202" operator="equal">
      <formula>"Iowa"</formula>
    </cfRule>
    <cfRule type="cellIs" dxfId="125" priority="203" operator="equal">
      <formula>"Mississippi State"</formula>
    </cfRule>
  </conditionalFormatting>
  <conditionalFormatting sqref="X6:AF37">
    <cfRule type="cellIs" dxfId="124" priority="178" operator="equal">
      <formula>"Clemson"</formula>
    </cfRule>
    <cfRule type="cellIs" dxfId="123" priority="179" operator="equal">
      <formula>"Alabama"</formula>
    </cfRule>
    <cfRule type="cellIs" dxfId="122" priority="180" operator="equal">
      <formula>"Clemson"</formula>
    </cfRule>
    <cfRule type="cellIs" dxfId="121" priority="181" operator="equal">
      <formula>"Georgia"</formula>
    </cfRule>
    <cfRule type="cellIs" dxfId="120" priority="182" operator="equal">
      <formula>"Texas"</formula>
    </cfRule>
    <cfRule type="cellIs" dxfId="119" priority="183" operator="equal">
      <formula>"Ohio State"</formula>
    </cfRule>
    <cfRule type="cellIs" dxfId="118" priority="184" operator="equal">
      <formula>"Washington"</formula>
    </cfRule>
    <cfRule type="cellIs" dxfId="117" priority="185" operator="equal">
      <formula>"LSU"</formula>
    </cfRule>
    <cfRule type="cellIs" dxfId="116" priority="186" operator="equal">
      <formula>"UCF"</formula>
    </cfRule>
    <cfRule type="cellIs" dxfId="115" priority="187" operator="equal">
      <formula>"Penn State"</formula>
    </cfRule>
    <cfRule type="cellIs" dxfId="114" priority="188" operator="equal">
      <formula>"Kentucky"</formula>
    </cfRule>
    <cfRule type="cellIs" dxfId="113" priority="189" operator="equal">
      <formula>"Iowa"</formula>
    </cfRule>
    <cfRule type="cellIs" dxfId="112" priority="190" operator="equal">
      <formula>"Mississippi State"</formula>
    </cfRule>
  </conditionalFormatting>
  <conditionalFormatting sqref="M6:T37">
    <cfRule type="cellIs" dxfId="111" priority="165" operator="equal">
      <formula>"Clemson"</formula>
    </cfRule>
    <cfRule type="cellIs" dxfId="110" priority="166" operator="equal">
      <formula>"Alabama"</formula>
    </cfRule>
    <cfRule type="cellIs" dxfId="109" priority="167" operator="equal">
      <formula>"Clemson"</formula>
    </cfRule>
    <cfRule type="cellIs" dxfId="108" priority="168" operator="equal">
      <formula>"Georgia"</formula>
    </cfRule>
    <cfRule type="cellIs" dxfId="107" priority="169" operator="equal">
      <formula>"Texas"</formula>
    </cfRule>
    <cfRule type="cellIs" dxfId="106" priority="170" operator="equal">
      <formula>"Ohio State"</formula>
    </cfRule>
    <cfRule type="cellIs" dxfId="105" priority="171" operator="equal">
      <formula>"Washington"</formula>
    </cfRule>
    <cfRule type="cellIs" dxfId="104" priority="172" operator="equal">
      <formula>"LSU"</formula>
    </cfRule>
    <cfRule type="cellIs" dxfId="103" priority="173" operator="equal">
      <formula>"UCF"</formula>
    </cfRule>
    <cfRule type="cellIs" dxfId="102" priority="174" operator="equal">
      <formula>"Penn State"</formula>
    </cfRule>
    <cfRule type="cellIs" dxfId="101" priority="175" operator="equal">
      <formula>"Kentucky"</formula>
    </cfRule>
    <cfRule type="cellIs" dxfId="100" priority="176" operator="equal">
      <formula>"Iowa"</formula>
    </cfRule>
    <cfRule type="cellIs" dxfId="99" priority="177" operator="equal">
      <formula>"Mississippi State"</formula>
    </cfRule>
  </conditionalFormatting>
  <conditionalFormatting sqref="C22:J37">
    <cfRule type="cellIs" dxfId="98" priority="139" operator="equal">
      <formula>"Clemson"</formula>
    </cfRule>
    <cfRule type="cellIs" dxfId="97" priority="140" operator="equal">
      <formula>"Alabama"</formula>
    </cfRule>
    <cfRule type="cellIs" dxfId="96" priority="141" operator="equal">
      <formula>"Clemson"</formula>
    </cfRule>
    <cfRule type="cellIs" dxfId="95" priority="142" operator="equal">
      <formula>"Georgia"</formula>
    </cfRule>
    <cfRule type="cellIs" dxfId="94" priority="143" operator="equal">
      <formula>"Texas"</formula>
    </cfRule>
    <cfRule type="cellIs" dxfId="93" priority="144" operator="equal">
      <formula>"Ohio State"</formula>
    </cfRule>
    <cfRule type="cellIs" dxfId="92" priority="145" operator="equal">
      <formula>"Washington"</formula>
    </cfRule>
    <cfRule type="cellIs" dxfId="91" priority="146" operator="equal">
      <formula>"LSU"</formula>
    </cfRule>
    <cfRule type="cellIs" dxfId="90" priority="147" operator="equal">
      <formula>"UCF"</formula>
    </cfRule>
    <cfRule type="cellIs" dxfId="89" priority="148" operator="equal">
      <formula>"Penn State"</formula>
    </cfRule>
    <cfRule type="cellIs" dxfId="88" priority="149" operator="equal">
      <formula>"Kentucky"</formula>
    </cfRule>
    <cfRule type="cellIs" dxfId="87" priority="150" operator="equal">
      <formula>"Iowa"</formula>
    </cfRule>
    <cfRule type="cellIs" dxfId="86" priority="151" operator="equal">
      <formula>"Mississippi State"</formula>
    </cfRule>
  </conditionalFormatting>
  <conditionalFormatting sqref="B6:J17 C18:J21">
    <cfRule type="cellIs" dxfId="85" priority="126" operator="equal">
      <formula>"Clemson"</formula>
    </cfRule>
    <cfRule type="cellIs" dxfId="84" priority="127" operator="equal">
      <formula>"Alabama"</formula>
    </cfRule>
    <cfRule type="cellIs" dxfId="83" priority="128" operator="equal">
      <formula>"Clemson"</formula>
    </cfRule>
    <cfRule type="cellIs" dxfId="82" priority="129" operator="equal">
      <formula>"Georgia"</formula>
    </cfRule>
    <cfRule type="cellIs" dxfId="81" priority="130" operator="equal">
      <formula>"Texas"</formula>
    </cfRule>
    <cfRule type="cellIs" dxfId="80" priority="131" operator="equal">
      <formula>"Ohio State"</formula>
    </cfRule>
    <cfRule type="cellIs" dxfId="79" priority="132" operator="equal">
      <formula>"Washington"</formula>
    </cfRule>
    <cfRule type="cellIs" dxfId="78" priority="133" operator="equal">
      <formula>"LSU"</formula>
    </cfRule>
    <cfRule type="cellIs" dxfId="77" priority="134" operator="equal">
      <formula>"UCF"</formula>
    </cfRule>
    <cfRule type="cellIs" dxfId="76" priority="135" operator="equal">
      <formula>"Penn State"</formula>
    </cfRule>
    <cfRule type="cellIs" dxfId="75" priority="136" operator="equal">
      <formula>"Kentucky"</formula>
    </cfRule>
    <cfRule type="cellIs" dxfId="74" priority="137" operator="equal">
      <formula>"Iowa"</formula>
    </cfRule>
    <cfRule type="cellIs" dxfId="73" priority="138" operator="equal">
      <formula>"Mississippi State"</formula>
    </cfRule>
  </conditionalFormatting>
  <conditionalFormatting sqref="B6:B17 B3">
    <cfRule type="cellIs" dxfId="72" priority="125" operator="equal">
      <formula>"North Carolina State"</formula>
    </cfRule>
  </conditionalFormatting>
  <conditionalFormatting sqref="D3 D6:D37">
    <cfRule type="cellIs" dxfId="71" priority="123" operator="equal">
      <formula>"Ole Miss"</formula>
    </cfRule>
    <cfRule type="cellIs" dxfId="70" priority="124" operator="equal">
      <formula>"Indiana"</formula>
    </cfRule>
  </conditionalFormatting>
  <conditionalFormatting sqref="F3 F6:F37">
    <cfRule type="cellIs" dxfId="69" priority="121" operator="equal">
      <formula>"Oregon"</formula>
    </cfRule>
    <cfRule type="cellIs" dxfId="68" priority="122" operator="equal">
      <formula>"Iowa State"</formula>
    </cfRule>
  </conditionalFormatting>
  <conditionalFormatting sqref="H3 H6:H37">
    <cfRule type="cellIs" dxfId="67" priority="119" operator="equal">
      <formula>"North Carolina"</formula>
    </cfRule>
    <cfRule type="cellIs" dxfId="66" priority="120" operator="equal">
      <formula>"Texas A&amp;M"</formula>
    </cfRule>
  </conditionalFormatting>
  <conditionalFormatting sqref="B18:B37">
    <cfRule type="cellIs" dxfId="65" priority="106" operator="equal">
      <formula>"Clemson"</formula>
    </cfRule>
    <cfRule type="cellIs" dxfId="64" priority="107" operator="equal">
      <formula>"Alabama"</formula>
    </cfRule>
    <cfRule type="cellIs" dxfId="63" priority="108" operator="equal">
      <formula>"Clemson"</formula>
    </cfRule>
    <cfRule type="cellIs" dxfId="62" priority="109" operator="equal">
      <formula>"Georgia"</formula>
    </cfRule>
    <cfRule type="cellIs" dxfId="61" priority="110" operator="equal">
      <formula>"Texas"</formula>
    </cfRule>
    <cfRule type="cellIs" dxfId="60" priority="111" operator="equal">
      <formula>"Ohio State"</formula>
    </cfRule>
    <cfRule type="cellIs" dxfId="59" priority="112" operator="equal">
      <formula>"Washington"</formula>
    </cfRule>
    <cfRule type="cellIs" dxfId="58" priority="113" operator="equal">
      <formula>"LSU"</formula>
    </cfRule>
    <cfRule type="cellIs" dxfId="57" priority="114" operator="equal">
      <formula>"UCF"</formula>
    </cfRule>
    <cfRule type="cellIs" dxfId="56" priority="115" operator="equal">
      <formula>"Penn State"</formula>
    </cfRule>
    <cfRule type="cellIs" dxfId="55" priority="116" operator="equal">
      <formula>"Kentucky"</formula>
    </cfRule>
    <cfRule type="cellIs" dxfId="54" priority="117" operator="equal">
      <formula>"Iowa"</formula>
    </cfRule>
    <cfRule type="cellIs" dxfId="53" priority="118" operator="equal">
      <formula>"Mississippi State"</formula>
    </cfRule>
  </conditionalFormatting>
  <conditionalFormatting sqref="B18:B37">
    <cfRule type="cellIs" dxfId="52" priority="105" operator="equal">
      <formula>"North Carolina State"</formula>
    </cfRule>
  </conditionalFormatting>
  <conditionalFormatting sqref="M62:M69">
    <cfRule type="cellIs" dxfId="51" priority="40" operator="equal">
      <formula>"Clemson"</formula>
    </cfRule>
    <cfRule type="cellIs" dxfId="50" priority="41" operator="equal">
      <formula>"Alabama"</formula>
    </cfRule>
    <cfRule type="cellIs" dxfId="49" priority="42" operator="equal">
      <formula>"Clemson"</formula>
    </cfRule>
    <cfRule type="cellIs" dxfId="48" priority="43" operator="equal">
      <formula>"Georgia"</formula>
    </cfRule>
    <cfRule type="cellIs" dxfId="47" priority="44" operator="equal">
      <formula>"Texas"</formula>
    </cfRule>
    <cfRule type="cellIs" dxfId="46" priority="45" operator="equal">
      <formula>"Ohio State"</formula>
    </cfRule>
    <cfRule type="cellIs" dxfId="45" priority="46" operator="equal">
      <formula>"Washington"</formula>
    </cfRule>
    <cfRule type="cellIs" dxfId="44" priority="47" operator="equal">
      <formula>"LSU"</formula>
    </cfRule>
    <cfRule type="cellIs" dxfId="43" priority="48" operator="equal">
      <formula>"UCF"</formula>
    </cfRule>
    <cfRule type="cellIs" dxfId="42" priority="49" operator="equal">
      <formula>"Penn State"</formula>
    </cfRule>
    <cfRule type="cellIs" dxfId="41" priority="50" operator="equal">
      <formula>"Kentucky"</formula>
    </cfRule>
    <cfRule type="cellIs" dxfId="40" priority="51" operator="equal">
      <formula>"Iowa"</formula>
    </cfRule>
    <cfRule type="cellIs" dxfId="39" priority="52" operator="equal">
      <formula>"Mississippi State"</formula>
    </cfRule>
  </conditionalFormatting>
  <conditionalFormatting sqref="N62:N69">
    <cfRule type="cellIs" dxfId="38" priority="27" operator="equal">
      <formula>"Clemson"</formula>
    </cfRule>
    <cfRule type="cellIs" dxfId="37" priority="28" operator="equal">
      <formula>"Alabama"</formula>
    </cfRule>
    <cfRule type="cellIs" dxfId="36" priority="29" operator="equal">
      <formula>"Clemson"</formula>
    </cfRule>
    <cfRule type="cellIs" dxfId="35" priority="30" operator="equal">
      <formula>"Georgia"</formula>
    </cfRule>
    <cfRule type="cellIs" dxfId="34" priority="31" operator="equal">
      <formula>"Texas"</formula>
    </cfRule>
    <cfRule type="cellIs" dxfId="33" priority="32" operator="equal">
      <formula>"Ohio State"</formula>
    </cfRule>
    <cfRule type="cellIs" dxfId="32" priority="33" operator="equal">
      <formula>"Washington"</formula>
    </cfRule>
    <cfRule type="cellIs" dxfId="31" priority="34" operator="equal">
      <formula>"LSU"</formula>
    </cfRule>
    <cfRule type="cellIs" dxfId="30" priority="35" operator="equal">
      <formula>"UCF"</formula>
    </cfRule>
    <cfRule type="cellIs" dxfId="29" priority="36" operator="equal">
      <formula>"Penn State"</formula>
    </cfRule>
    <cfRule type="cellIs" dxfId="28" priority="37" operator="equal">
      <formula>"Kentucky"</formula>
    </cfRule>
    <cfRule type="cellIs" dxfId="27" priority="38" operator="equal">
      <formula>"Iowa"</formula>
    </cfRule>
    <cfRule type="cellIs" dxfId="26" priority="39" operator="equal">
      <formula>"Mississippi State"</formula>
    </cfRule>
  </conditionalFormatting>
  <conditionalFormatting sqref="P62:P69">
    <cfRule type="cellIs" dxfId="25" priority="14" operator="equal">
      <formula>"Clemson"</formula>
    </cfRule>
    <cfRule type="cellIs" dxfId="24" priority="15" operator="equal">
      <formula>"Alabama"</formula>
    </cfRule>
    <cfRule type="cellIs" dxfId="23" priority="16" operator="equal">
      <formula>"Clemson"</formula>
    </cfRule>
    <cfRule type="cellIs" dxfId="22" priority="17" operator="equal">
      <formula>"Georgia"</formula>
    </cfRule>
    <cfRule type="cellIs" dxfId="21" priority="18" operator="equal">
      <formula>"Texas"</formula>
    </cfRule>
    <cfRule type="cellIs" dxfId="20" priority="19" operator="equal">
      <formula>"Ohio State"</formula>
    </cfRule>
    <cfRule type="cellIs" dxfId="19" priority="20" operator="equal">
      <formula>"Washington"</formula>
    </cfRule>
    <cfRule type="cellIs" dxfId="18" priority="21" operator="equal">
      <formula>"LSU"</formula>
    </cfRule>
    <cfRule type="cellIs" dxfId="17" priority="22" operator="equal">
      <formula>"UCF"</formula>
    </cfRule>
    <cfRule type="cellIs" dxfId="16" priority="23" operator="equal">
      <formula>"Penn State"</formula>
    </cfRule>
    <cfRule type="cellIs" dxfId="15" priority="24" operator="equal">
      <formula>"Kentucky"</formula>
    </cfRule>
    <cfRule type="cellIs" dxfId="14" priority="25" operator="equal">
      <formula>"Iowa"</formula>
    </cfRule>
    <cfRule type="cellIs" dxfId="13" priority="26" operator="equal">
      <formula>"Mississippi State"</formula>
    </cfRule>
  </conditionalFormatting>
  <conditionalFormatting sqref="O62:O69">
    <cfRule type="cellIs" dxfId="12" priority="1" operator="equal">
      <formula>"Clemson"</formula>
    </cfRule>
    <cfRule type="cellIs" dxfId="11" priority="2" operator="equal">
      <formula>"Alabama"</formula>
    </cfRule>
    <cfRule type="cellIs" dxfId="10" priority="3" operator="equal">
      <formula>"Clemson"</formula>
    </cfRule>
    <cfRule type="cellIs" dxfId="9" priority="4" operator="equal">
      <formula>"Georgia"</formula>
    </cfRule>
    <cfRule type="cellIs" dxfId="8" priority="5" operator="equal">
      <formula>"Texas"</formula>
    </cfRule>
    <cfRule type="cellIs" dxfId="7" priority="6" operator="equal">
      <formula>"Ohio State"</formula>
    </cfRule>
    <cfRule type="cellIs" dxfId="6" priority="7" operator="equal">
      <formula>"Washington"</formula>
    </cfRule>
    <cfRule type="cellIs" dxfId="5" priority="8" operator="equal">
      <formula>"LSU"</formula>
    </cfRule>
    <cfRule type="cellIs" dxfId="4" priority="9" operator="equal">
      <formula>"UCF"</formula>
    </cfRule>
    <cfRule type="cellIs" dxfId="3" priority="10" operator="equal">
      <formula>"Penn State"</formula>
    </cfRule>
    <cfRule type="cellIs" dxfId="2" priority="11" operator="equal">
      <formula>"Kentucky"</formula>
    </cfRule>
    <cfRule type="cellIs" dxfId="1" priority="12" operator="equal">
      <formula>"Iowa"</formula>
    </cfRule>
    <cfRule type="cellIs" dxfId="0" priority="13" operator="equal">
      <formula>"Mississippi State"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Morgan</dc:creator>
  <cp:lastModifiedBy>Ryan Morgan</cp:lastModifiedBy>
  <dcterms:created xsi:type="dcterms:W3CDTF">2013-12-09T06:39:40Z</dcterms:created>
  <dcterms:modified xsi:type="dcterms:W3CDTF">2021-01-15T18:31:35Z</dcterms:modified>
</cp:coreProperties>
</file>